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<sst xmlns="http://schemas.openxmlformats.org/spreadsheetml/2006/main" count="11351" uniqueCount="1279">
  <si>
    <t>File opened</t>
  </si>
  <si>
    <t>2025-09-20 18:25:52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</si>
  <si>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</si>
  <si>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</si>
  <si>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</si>
  <si>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</si>
  <si>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</si>
  <si>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</si>
  <si>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</si>
  <si>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</si>
  <si>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</si>
  <si>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</si>
  <si>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</si>
  <si>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</si>
  <si>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</si>
  <si>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</si>
  <si>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</si>
  <si>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Sat Sep 20 09:39</t>
  </si>
  <si>
    <t>H2O rangematch</t>
  </si>
  <si>
    <t>Sat Sep 20 09:52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</si>
  <si>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</si>
  <si>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</si>
  <si>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</si>
  <si>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</si>
  <si>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</si>
  <si>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</si>
  <si>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</si>
  <si>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</si>
  <si>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</si>
  <si>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18:25:52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</si>
  <si>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</si>
  <si>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</si>
  <si>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</si>
  <si>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</si>
  <si>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</si>
  <si>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</si>
  <si>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</si>
  <si>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</si>
  <si>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</si>
  <si>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</si>
  <si>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</si>
  <si>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</si>
  <si>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</si>
  <si>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</si>
  <si>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</si>
  <si>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</si>
  <si>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</si>
  <si>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</si>
  <si>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</si>
  <si>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</si>
  <si>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</si>
  <si>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</si>
  <si>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</si>
  <si>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</si>
  <si>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</si>
  <si>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</si>
  <si>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</si>
  <si>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</si>
  <si>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</si>
  <si>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</si>
  <si>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</si>
  <si>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</si>
  <si>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</si>
  <si>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</si>
  <si>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</si>
  <si>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</si>
  <si>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</si>
  <si>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</si>
  <si>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</si>
  <si>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</si>
  <si>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</si>
  <si>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</si>
  <si>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</si>
  <si>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</si>
  <si>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</si>
  <si>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</si>
  <si>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</si>
  <si>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</si>
  <si>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</si>
  <si>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</si>
  <si>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</si>
  <si>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</si>
  <si>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</si>
  <si>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</si>
  <si>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</si>
  <si>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1.09953 189.152 348.434 598.718 833.107 1035.09 1213.1 1365.54</t>
  </si>
  <si>
    <t>Fs_true</t>
  </si>
  <si>
    <t>3.89558 227.124 385.628 605.726 800.239 1004.2 1201.12 1401.25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</si>
  <si>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</si>
  <si>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</si>
  <si>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</si>
  <si>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</si>
  <si>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</si>
  <si>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</si>
  <si>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</si>
  <si>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</si>
  <si>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</si>
  <si>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</si>
  <si>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</si>
  <si>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</si>
  <si>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</si>
  <si>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</si>
  <si>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</si>
  <si>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</si>
  <si>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</si>
  <si>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</si>
  <si>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</si>
  <si>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</si>
  <si>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</si>
  <si>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</si>
  <si>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</si>
  <si>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</si>
  <si>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</si>
  <si>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</si>
  <si>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</si>
  <si>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</si>
  <si>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</si>
  <si>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</si>
  <si>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</si>
  <si>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</si>
  <si>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</si>
  <si>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</si>
  <si>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</si>
  <si>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</si>
  <si>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</si>
  <si>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</si>
  <si>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</si>
  <si>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</si>
  <si>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</si>
  <si>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</si>
  <si>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</si>
  <si>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</si>
  <si>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</si>
  <si>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</si>
  <si>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</si>
  <si>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</si>
  <si>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</si>
  <si>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</si>
  <si>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</si>
  <si>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</si>
  <si>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</si>
  <si>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</si>
  <si>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</si>
  <si>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</si>
  <si>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</si>
  <si>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</si>
  <si>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</si>
  <si>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</si>
  <si>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</si>
  <si>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</si>
  <si>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</si>
  <si>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</si>
  <si>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</si>
  <si>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</si>
  <si>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</si>
  <si>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</si>
  <si>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</si>
  <si>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</si>
  <si>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</si>
  <si>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</si>
  <si>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</si>
  <si>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</si>
  <si>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</si>
  <si>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</si>
  <si>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</si>
  <si>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</si>
  <si>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</si>
  <si>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</si>
  <si>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</si>
  <si>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</si>
  <si>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</si>
  <si>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</si>
  <si>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</si>
  <si>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</si>
  <si>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</si>
  <si>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</si>
  <si>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</si>
  <si>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</si>
  <si>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</si>
  <si>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</si>
  <si>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</si>
  <si>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</si>
  <si>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</si>
  <si>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</si>
  <si>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</si>
  <si>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</si>
  <si>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</si>
  <si>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</si>
  <si>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</si>
  <si>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</si>
  <si>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</si>
  <si>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</si>
  <si>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</si>
  <si>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</si>
  <si>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</si>
  <si>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</si>
  <si>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</si>
  <si>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</si>
  <si>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</si>
  <si>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</si>
  <si>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</si>
  <si>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</si>
  <si>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</si>
  <si>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</si>
  <si>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</si>
  <si>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</si>
  <si>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</si>
  <si>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</si>
  <si>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</si>
  <si>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</si>
  <si>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</si>
  <si>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</si>
  <si>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</si>
  <si>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</si>
  <si>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</si>
  <si>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</si>
  <si>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</si>
  <si>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</si>
  <si>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</si>
  <si>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</si>
  <si>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</si>
  <si>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</si>
  <si>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</si>
  <si>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</si>
  <si>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</si>
  <si>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</si>
  <si>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</si>
  <si>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</si>
  <si>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</si>
  <si>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</si>
  <si>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</si>
  <si>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</si>
  <si>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</si>
  <si>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</si>
  <si>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</si>
  <si>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</si>
  <si>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</si>
  <si>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</si>
  <si>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</si>
  <si>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</si>
  <si>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</si>
  <si>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</si>
  <si>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</si>
  <si>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</si>
  <si>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</si>
  <si>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</si>
  <si>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</si>
  <si>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</si>
  <si>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</si>
  <si>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</si>
  <si>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</si>
  <si>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</si>
  <si>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</si>
  <si>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</si>
  <si>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</si>
  <si>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</si>
  <si>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</si>
  <si>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</si>
  <si>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</si>
  <si>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</si>
  <si>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</si>
  <si>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</si>
  <si>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</si>
  <si>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</si>
  <si>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</si>
  <si>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</si>
  <si>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</si>
  <si>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</si>
  <si>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</si>
  <si>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</si>
  <si>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</si>
  <si>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</si>
  <si>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</si>
  <si>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</si>
  <si>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</si>
  <si>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</si>
  <si>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</si>
  <si>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</si>
  <si>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</si>
  <si>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</si>
  <si>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</si>
  <si>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</si>
  <si>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</si>
  <si>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</si>
  <si>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</si>
  <si>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</si>
  <si>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</si>
  <si>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</si>
  <si>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</si>
  <si>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</si>
  <si>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</si>
  <si>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</si>
  <si>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</si>
  <si>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</si>
  <si>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</si>
  <si>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</si>
  <si>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</si>
  <si>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</si>
  <si>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</si>
  <si>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</si>
  <si>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</si>
  <si>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</si>
  <si>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</si>
  <si>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</si>
  <si>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</si>
  <si>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</si>
  <si>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</si>
  <si>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</si>
  <si>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</si>
  <si>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</si>
  <si>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</si>
  <si>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</si>
  <si>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</si>
  <si>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</si>
  <si>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</si>
  <si>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</si>
  <si>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</si>
  <si>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</si>
  <si>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</si>
  <si>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</si>
  <si>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</si>
  <si>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</si>
  <si>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</si>
  <si>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</si>
  <si>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</si>
  <si>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</si>
  <si>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</si>
  <si>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</si>
  <si>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</si>
  <si>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</si>
  <si>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</si>
  <si>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</si>
  <si>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</si>
  <si>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</si>
  <si>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</si>
  <si>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</si>
  <si>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</si>
  <si>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</si>
  <si>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</si>
  <si>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</si>
  <si>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</si>
  <si>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</si>
  <si>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</si>
  <si>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</si>
  <si>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</si>
  <si>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</si>
  <si>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</si>
  <si>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</si>
  <si>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</si>
  <si>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</si>
  <si>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</si>
  <si>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</si>
  <si>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</si>
  <si>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</si>
  <si>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</si>
  <si>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</si>
  <si>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</si>
  <si>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</si>
  <si>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</si>
  <si>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</si>
  <si>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</si>
  <si>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</si>
  <si>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</si>
  <si>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</si>
  <si>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</si>
  <si>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</si>
  <si>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</si>
  <si>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</si>
  <si>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</si>
  <si>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</si>
  <si>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</si>
  <si>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</si>
  <si>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</si>
  <si>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</si>
  <si>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</si>
  <si>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</si>
  <si>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</si>
  <si>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</si>
  <si>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</si>
  <si>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</si>
  <si>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</si>
  <si>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</si>
  <si>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</si>
  <si>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</si>
  <si>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</si>
  <si>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</si>
  <si>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</si>
  <si>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</si>
  <si>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</si>
  <si>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</si>
  <si>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</si>
  <si>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</si>
  <si>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</si>
  <si>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</si>
  <si>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</si>
  <si>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</si>
  <si>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</si>
  <si>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</si>
  <si>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</si>
  <si>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</si>
  <si>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</si>
  <si>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</si>
  <si>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</si>
  <si>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</si>
  <si>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</si>
  <si>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</si>
  <si>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</si>
  <si>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</si>
  <si>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</si>
  <si>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</si>
  <si>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</si>
  <si>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</si>
  <si>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</si>
  <si>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</si>
  <si>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</si>
  <si>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</si>
  <si>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</si>
  <si>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</si>
  <si>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20250920 18:58:23</t>
  </si>
  <si>
    <t>18:58:23</t>
  </si>
  <si>
    <t>318</t>
  </si>
  <si>
    <t>rd</t>
  </si>
  <si>
    <t>-</t>
  </si>
  <si>
    <t>0: Broadleaf</t>
  </si>
  <si>
    <t>--:--:--</t>
  </si>
  <si>
    <t>2/3</t>
  </si>
  <si>
    <t>00000000</t>
  </si>
  <si>
    <t>iiiiiiii</t>
  </si>
  <si>
    <t>off</t>
  </si>
  <si>
    <t>20250920 18:58:25</t>
  </si>
  <si>
    <t>18:58:25</t>
  </si>
  <si>
    <t>20250920 18:58:27</t>
  </si>
  <si>
    <t>18:58:27</t>
  </si>
  <si>
    <t>20250920 18:58:29</t>
  </si>
  <si>
    <t>18:58:29</t>
  </si>
  <si>
    <t>1/3</t>
  </si>
  <si>
    <t>20250920 18:58:31</t>
  </si>
  <si>
    <t>18:58:31</t>
  </si>
  <si>
    <t>20250920 18:58:33</t>
  </si>
  <si>
    <t>18:58:33</t>
  </si>
  <si>
    <t>20250920 18:58:35</t>
  </si>
  <si>
    <t>18:58:35</t>
  </si>
  <si>
    <t>20250920 18:58:37</t>
  </si>
  <si>
    <t>18:58:37</t>
  </si>
  <si>
    <t>20250920 18:58:39</t>
  </si>
  <si>
    <t>18:58:39</t>
  </si>
  <si>
    <t>20250920 18:58:41</t>
  </si>
  <si>
    <t>18:58:41</t>
  </si>
  <si>
    <t>20250920 18:58:43</t>
  </si>
  <si>
    <t>18:58:43</t>
  </si>
  <si>
    <t>20250920 18:58:45</t>
  </si>
  <si>
    <t>18:58:45</t>
  </si>
  <si>
    <t>20250920 18:58:47</t>
  </si>
  <si>
    <t>18:58:47</t>
  </si>
  <si>
    <t>20250920 18:58:49</t>
  </si>
  <si>
    <t>18:58:49</t>
  </si>
  <si>
    <t>20250920 18:58:51</t>
  </si>
  <si>
    <t>18:58:51</t>
  </si>
  <si>
    <t>20250920 18:58:53</t>
  </si>
  <si>
    <t>18:58:53</t>
  </si>
  <si>
    <t>20250920 18:58:55</t>
  </si>
  <si>
    <t>18:58:55</t>
  </si>
  <si>
    <t>3/3</t>
  </si>
  <si>
    <t>20250920 18:58:57</t>
  </si>
  <si>
    <t>18:58:57</t>
  </si>
  <si>
    <t>20250920 18:58:59</t>
  </si>
  <si>
    <t>18:58:59</t>
  </si>
  <si>
    <t>20250920 18:59:01</t>
  </si>
  <si>
    <t>18:59:01</t>
  </si>
  <si>
    <t>20250920 18:59:03</t>
  </si>
  <si>
    <t>18:59:03</t>
  </si>
  <si>
    <t>20250920 18:59:05</t>
  </si>
  <si>
    <t>18:59:05</t>
  </si>
  <si>
    <t>20250920 18:59:07</t>
  </si>
  <si>
    <t>18:59:07</t>
  </si>
  <si>
    <t>20250920 18:59:09</t>
  </si>
  <si>
    <t>18:59:09</t>
  </si>
  <si>
    <t>20250920 18:59:11</t>
  </si>
  <si>
    <t>18:59:11</t>
  </si>
  <si>
    <t>20250920 18:59:13</t>
  </si>
  <si>
    <t>18:59:13</t>
  </si>
  <si>
    <t>20250920 18:59:15</t>
  </si>
  <si>
    <t>18:59:15</t>
  </si>
  <si>
    <t>20250920 18:59:17</t>
  </si>
  <si>
    <t>18:59:17</t>
  </si>
  <si>
    <t>20250920 18:59:19</t>
  </si>
  <si>
    <t>18:59:19</t>
  </si>
  <si>
    <t>20250920 18:59:21</t>
  </si>
  <si>
    <t>18:59:21</t>
  </si>
  <si>
    <t>20250920 19:03:47</t>
  </si>
  <si>
    <t>19:03:47</t>
  </si>
  <si>
    <t>316</t>
  </si>
  <si>
    <t>20250920 19:03:49</t>
  </si>
  <si>
    <t>19:03:49</t>
  </si>
  <si>
    <t>20250920 19:03:51</t>
  </si>
  <si>
    <t>19:03:51</t>
  </si>
  <si>
    <t>20250920 19:03:53</t>
  </si>
  <si>
    <t>19:03:53</t>
  </si>
  <si>
    <t>20250920 19:03:55</t>
  </si>
  <si>
    <t>19:03:55</t>
  </si>
  <si>
    <t>20250920 19:03:57</t>
  </si>
  <si>
    <t>19:03:57</t>
  </si>
  <si>
    <t>20250920 19:03:59</t>
  </si>
  <si>
    <t>19:03:59</t>
  </si>
  <si>
    <t>20250920 19:04:01</t>
  </si>
  <si>
    <t>19:04:01</t>
  </si>
  <si>
    <t>20250920 19:04:03</t>
  </si>
  <si>
    <t>19:04:03</t>
  </si>
  <si>
    <t>20250920 19:04:05</t>
  </si>
  <si>
    <t>19:04:05</t>
  </si>
  <si>
    <t>20250920 19:04:07</t>
  </si>
  <si>
    <t>19:04:07</t>
  </si>
  <si>
    <t>20250920 19:04:09</t>
  </si>
  <si>
    <t>19:04:09</t>
  </si>
  <si>
    <t>20250920 19:04:11</t>
  </si>
  <si>
    <t>19:04:11</t>
  </si>
  <si>
    <t>20250920 19:04:13</t>
  </si>
  <si>
    <t>19:04:13</t>
  </si>
  <si>
    <t>20250920 19:04:15</t>
  </si>
  <si>
    <t>19:04:15</t>
  </si>
  <si>
    <t>20250920 19:04:17</t>
  </si>
  <si>
    <t>19:04:17</t>
  </si>
  <si>
    <t>20250920 19:04:19</t>
  </si>
  <si>
    <t>19:04:19</t>
  </si>
  <si>
    <t>20250920 19:04:21</t>
  </si>
  <si>
    <t>19:04:21</t>
  </si>
  <si>
    <t>20250920 19:04:23</t>
  </si>
  <si>
    <t>19:04:23</t>
  </si>
  <si>
    <t>20250920 19:04:25</t>
  </si>
  <si>
    <t>19:04:25</t>
  </si>
  <si>
    <t>20250920 19:04:27</t>
  </si>
  <si>
    <t>19:04:27</t>
  </si>
  <si>
    <t>20250920 19:04:29</t>
  </si>
  <si>
    <t>19:04:29</t>
  </si>
  <si>
    <t>20250920 19:04:31</t>
  </si>
  <si>
    <t>19:04:31</t>
  </si>
  <si>
    <t>20250920 19:04:33</t>
  </si>
  <si>
    <t>19:04:33</t>
  </si>
  <si>
    <t>20250920 19:04:35</t>
  </si>
  <si>
    <t>19:04:35</t>
  </si>
  <si>
    <t>20250920 19:04:37</t>
  </si>
  <si>
    <t>19:04:37</t>
  </si>
  <si>
    <t>20250920 19:04:39</t>
  </si>
  <si>
    <t>19:04:39</t>
  </si>
  <si>
    <t>20250920 19:04:41</t>
  </si>
  <si>
    <t>19:04:41</t>
  </si>
  <si>
    <t>20250920 19:04:43</t>
  </si>
  <si>
    <t>19:04:43</t>
  </si>
  <si>
    <t>20250920 19:04:45</t>
  </si>
  <si>
    <t>19:04:45</t>
  </si>
  <si>
    <t>20250920 19:08:11</t>
  </si>
  <si>
    <t>19:08:11</t>
  </si>
  <si>
    <t>283</t>
  </si>
  <si>
    <t>20250920 19:08:13</t>
  </si>
  <si>
    <t>19:08:13</t>
  </si>
  <si>
    <t>20250920 19:08:15</t>
  </si>
  <si>
    <t>19:08:15</t>
  </si>
  <si>
    <t>20250920 19:08:17</t>
  </si>
  <si>
    <t>19:08:17</t>
  </si>
  <si>
    <t>20250920 19:08:19</t>
  </si>
  <si>
    <t>19:08:19</t>
  </si>
  <si>
    <t>20250920 19:08:21</t>
  </si>
  <si>
    <t>19:08:21</t>
  </si>
  <si>
    <t>20250920 19:08:23</t>
  </si>
  <si>
    <t>19:08:23</t>
  </si>
  <si>
    <t>20250920 19:08:25</t>
  </si>
  <si>
    <t>19:08:25</t>
  </si>
  <si>
    <t>20250920 19:08:27</t>
  </si>
  <si>
    <t>19:08:27</t>
  </si>
  <si>
    <t>20250920 19:08:29</t>
  </si>
  <si>
    <t>19:08:29</t>
  </si>
  <si>
    <t>20250920 19:08:31</t>
  </si>
  <si>
    <t>19:08:31</t>
  </si>
  <si>
    <t>20250920 19:08:33</t>
  </si>
  <si>
    <t>19:08:33</t>
  </si>
  <si>
    <t>20250920 19:08:35</t>
  </si>
  <si>
    <t>19:08:35</t>
  </si>
  <si>
    <t>20250920 19:08:37</t>
  </si>
  <si>
    <t>19:08:37</t>
  </si>
  <si>
    <t>20250920 19:08:39</t>
  </si>
  <si>
    <t>19:08:39</t>
  </si>
  <si>
    <t>20250920 19:08:41</t>
  </si>
  <si>
    <t>19:08:41</t>
  </si>
  <si>
    <t>20250920 19:08:43</t>
  </si>
  <si>
    <t>19:08:43</t>
  </si>
  <si>
    <t>20250920 19:08:45</t>
  </si>
  <si>
    <t>19:08:45</t>
  </si>
  <si>
    <t>20250920 19:08:47</t>
  </si>
  <si>
    <t>19:08:47</t>
  </si>
  <si>
    <t>20250920 19:08:49</t>
  </si>
  <si>
    <t>19:08:49</t>
  </si>
  <si>
    <t>20250920 19:08:51</t>
  </si>
  <si>
    <t>19:08:51</t>
  </si>
  <si>
    <t>20250920 19:08:53</t>
  </si>
  <si>
    <t>19:08:53</t>
  </si>
  <si>
    <t>20250920 19:08:55</t>
  </si>
  <si>
    <t>19:08:55</t>
  </si>
  <si>
    <t>20250920 19:08:57</t>
  </si>
  <si>
    <t>19:08:57</t>
  </si>
  <si>
    <t>20250920 19:08:59</t>
  </si>
  <si>
    <t>19:08:59</t>
  </si>
  <si>
    <t>20250920 19:09:01</t>
  </si>
  <si>
    <t>19:09:01</t>
  </si>
  <si>
    <t>20250920 19:09:03</t>
  </si>
  <si>
    <t>19:09:03</t>
  </si>
  <si>
    <t>20250920 19:09:05</t>
  </si>
  <si>
    <t>19:09:05</t>
  </si>
  <si>
    <t>20250920 19:09:07</t>
  </si>
  <si>
    <t>19:09:07</t>
  </si>
  <si>
    <t>20250920 19:09:09</t>
  </si>
  <si>
    <t>19:09:09</t>
  </si>
  <si>
    <t>20250920 19:11:59</t>
  </si>
  <si>
    <t>19:11:59</t>
  </si>
  <si>
    <t>277</t>
  </si>
  <si>
    <t>20250920 19:12:01</t>
  </si>
  <si>
    <t>19:12:01</t>
  </si>
  <si>
    <t>20250920 19:12:03</t>
  </si>
  <si>
    <t>19:12:03</t>
  </si>
  <si>
    <t>20250920 19:12:05</t>
  </si>
  <si>
    <t>19:12:05</t>
  </si>
  <si>
    <t>20250920 19:12:07</t>
  </si>
  <si>
    <t>19:12:07</t>
  </si>
  <si>
    <t>20250920 19:12:09</t>
  </si>
  <si>
    <t>19:12:09</t>
  </si>
  <si>
    <t>20250920 19:12:11</t>
  </si>
  <si>
    <t>19:12:11</t>
  </si>
  <si>
    <t>20250920 19:12:13</t>
  </si>
  <si>
    <t>19:12:13</t>
  </si>
  <si>
    <t>20250920 19:12:15</t>
  </si>
  <si>
    <t>19:12:15</t>
  </si>
  <si>
    <t>20250920 19:12:17</t>
  </si>
  <si>
    <t>19:12:17</t>
  </si>
  <si>
    <t>20250920 19:12:19</t>
  </si>
  <si>
    <t>19:12:19</t>
  </si>
  <si>
    <t>20250920 19:12:21</t>
  </si>
  <si>
    <t>19:12:21</t>
  </si>
  <si>
    <t>20250920 19:12:23</t>
  </si>
  <si>
    <t>19:12:23</t>
  </si>
  <si>
    <t>20250920 19:12:25</t>
  </si>
  <si>
    <t>19:12:25</t>
  </si>
  <si>
    <t>20250920 19:12:27</t>
  </si>
  <si>
    <t>19:12:27</t>
  </si>
  <si>
    <t>20250920 19:12:29</t>
  </si>
  <si>
    <t>19:12:29</t>
  </si>
  <si>
    <t>20250920 19:12:31</t>
  </si>
  <si>
    <t>19:12:31</t>
  </si>
  <si>
    <t>20250920 19:12:33</t>
  </si>
  <si>
    <t>19:12:33</t>
  </si>
  <si>
    <t>20250920 19:12:35</t>
  </si>
  <si>
    <t>19:12:35</t>
  </si>
  <si>
    <t>20250920 19:12:37</t>
  </si>
  <si>
    <t>19:12:37</t>
  </si>
  <si>
    <t>20250920 19:12:39</t>
  </si>
  <si>
    <t>19:12:39</t>
  </si>
  <si>
    <t>20250920 19:12:41</t>
  </si>
  <si>
    <t>19:12:41</t>
  </si>
  <si>
    <t>20250920 19:12:43</t>
  </si>
  <si>
    <t>19:12:43</t>
  </si>
  <si>
    <t>20250920 19:12:45</t>
  </si>
  <si>
    <t>19:12:45</t>
  </si>
  <si>
    <t>20250920 19:12:47</t>
  </si>
  <si>
    <t>19:12:47</t>
  </si>
  <si>
    <t>20250920 19:12:49</t>
  </si>
  <si>
    <t>19:12:49</t>
  </si>
  <si>
    <t>20250920 19:12:51</t>
  </si>
  <si>
    <t>19:12:51</t>
  </si>
  <si>
    <t>20250920 19:12:53</t>
  </si>
  <si>
    <t>19:12:53</t>
  </si>
  <si>
    <t>20250920 19:12:55</t>
  </si>
  <si>
    <t>19:12:55</t>
  </si>
  <si>
    <t>20250920 19:12:57</t>
  </si>
  <si>
    <t>19:12:57</t>
  </si>
  <si>
    <t>20250920 19:15:09</t>
  </si>
  <si>
    <t>19:15:09</t>
  </si>
  <si>
    <t>20250920 19:15:11</t>
  </si>
  <si>
    <t>19:15:11</t>
  </si>
  <si>
    <t>20250920 19:15:13</t>
  </si>
  <si>
    <t>19:15:13</t>
  </si>
  <si>
    <t>20250920 19:15:15</t>
  </si>
  <si>
    <t>19:15:15</t>
  </si>
  <si>
    <t>20250920 19:15:17</t>
  </si>
  <si>
    <t>19:15:17</t>
  </si>
  <si>
    <t>20250920 19:15:19</t>
  </si>
  <si>
    <t>19:15:19</t>
  </si>
  <si>
    <t>20250920 19:15:21</t>
  </si>
  <si>
    <t>19:15:21</t>
  </si>
  <si>
    <t>20250920 19:15:23</t>
  </si>
  <si>
    <t>19:15:23</t>
  </si>
  <si>
    <t>20250920 19:15:25</t>
  </si>
  <si>
    <t>19:15:25</t>
  </si>
  <si>
    <t>20250920 19:15:27</t>
  </si>
  <si>
    <t>19:15:27</t>
  </si>
  <si>
    <t>20250920 19:15:29</t>
  </si>
  <si>
    <t>19:15:29</t>
  </si>
  <si>
    <t>20250920 19:15:31</t>
  </si>
  <si>
    <t>19:15:31</t>
  </si>
  <si>
    <t>20250920 19:15:33</t>
  </si>
  <si>
    <t>19:15:33</t>
  </si>
  <si>
    <t>20250920 19:15:35</t>
  </si>
  <si>
    <t>19:15:35</t>
  </si>
  <si>
    <t>20250920 19:15:37</t>
  </si>
  <si>
    <t>19:15:37</t>
  </si>
  <si>
    <t>20250920 19:15:39</t>
  </si>
  <si>
    <t>19:15:39</t>
  </si>
  <si>
    <t>20250920 19:15:41</t>
  </si>
  <si>
    <t>19:15:41</t>
  </si>
  <si>
    <t>20250920 19:15:43</t>
  </si>
  <si>
    <t>19:15:43</t>
  </si>
  <si>
    <t>20250920 19:15:45</t>
  </si>
  <si>
    <t>19:15:45</t>
  </si>
  <si>
    <t>20250920 19:15:47</t>
  </si>
  <si>
    <t>19:15:47</t>
  </si>
  <si>
    <t>20250920 19:15:49</t>
  </si>
  <si>
    <t>19:15:49</t>
  </si>
  <si>
    <t>20250920 19:15:51</t>
  </si>
  <si>
    <t>19:15:51</t>
  </si>
  <si>
    <t>20250920 19:15:53</t>
  </si>
  <si>
    <t>19:15:53</t>
  </si>
  <si>
    <t>20250920 19:15:55</t>
  </si>
  <si>
    <t>19:15:55</t>
  </si>
  <si>
    <t>20250920 19:15:57</t>
  </si>
  <si>
    <t>19:15:57</t>
  </si>
  <si>
    <t>20250920 19:15:59</t>
  </si>
  <si>
    <t>19:15:59</t>
  </si>
  <si>
    <t>20250920 19:16:01</t>
  </si>
  <si>
    <t>19:16:01</t>
  </si>
  <si>
    <t>20250920 19:16:03</t>
  </si>
  <si>
    <t>19:16:03</t>
  </si>
  <si>
    <t>20250920 19:16:05</t>
  </si>
  <si>
    <t>19:16:05</t>
  </si>
  <si>
    <t>20250920 19:16:07</t>
  </si>
  <si>
    <t>19:16:07</t>
  </si>
  <si>
    <t>20250920 19:20:59</t>
  </si>
  <si>
    <t>19:20:59</t>
  </si>
  <si>
    <t>300</t>
  </si>
  <si>
    <t>20250920 19:21:01</t>
  </si>
  <si>
    <t>19:21:01</t>
  </si>
  <si>
    <t>20250920 19:21:03</t>
  </si>
  <si>
    <t>19:21:03</t>
  </si>
  <si>
    <t>20250920 19:21:05</t>
  </si>
  <si>
    <t>19:21:05</t>
  </si>
  <si>
    <t>20250920 19:21:07</t>
  </si>
  <si>
    <t>19:21:07</t>
  </si>
  <si>
    <t>20250920 19:21:09</t>
  </si>
  <si>
    <t>19:21:09</t>
  </si>
  <si>
    <t>20250920 19:21:11</t>
  </si>
  <si>
    <t>19:21:11</t>
  </si>
  <si>
    <t>20250920 19:21:13</t>
  </si>
  <si>
    <t>19:21:13</t>
  </si>
  <si>
    <t>20250920 19:21:15</t>
  </si>
  <si>
    <t>19:21:15</t>
  </si>
  <si>
    <t>20250920 19:21:17</t>
  </si>
  <si>
    <t>19:21:17</t>
  </si>
  <si>
    <t>20250920 19:21:19</t>
  </si>
  <si>
    <t>19:21:19</t>
  </si>
  <si>
    <t>20250920 19:21:21</t>
  </si>
  <si>
    <t>19:21:21</t>
  </si>
  <si>
    <t>20250920 19:21:23</t>
  </si>
  <si>
    <t>19:21:23</t>
  </si>
  <si>
    <t>20250920 19:21:25</t>
  </si>
  <si>
    <t>19:21:25</t>
  </si>
  <si>
    <t>20250920 19:21:27</t>
  </si>
  <si>
    <t>19:21:27</t>
  </si>
  <si>
    <t>20250920 19:21:29</t>
  </si>
  <si>
    <t>19:21:29</t>
  </si>
  <si>
    <t>20250920 19:21:31</t>
  </si>
  <si>
    <t>19:21:31</t>
  </si>
  <si>
    <t>20250920 19:21:33</t>
  </si>
  <si>
    <t>19:21:33</t>
  </si>
  <si>
    <t>20250920 19:21:35</t>
  </si>
  <si>
    <t>19:21:35</t>
  </si>
  <si>
    <t>20250920 19:21:37</t>
  </si>
  <si>
    <t>19:21:37</t>
  </si>
  <si>
    <t>20250920 19:21:39</t>
  </si>
  <si>
    <t>19:21:39</t>
  </si>
  <si>
    <t>20250920 19:21:41</t>
  </si>
  <si>
    <t>19:21:41</t>
  </si>
  <si>
    <t>20250920 19:21:43</t>
  </si>
  <si>
    <t>19:21:43</t>
  </si>
  <si>
    <t>20250920 19:21:45</t>
  </si>
  <si>
    <t>19:21:45</t>
  </si>
  <si>
    <t>20250920 19:21:47</t>
  </si>
  <si>
    <t>19:21:47</t>
  </si>
  <si>
    <t>20250920 19:21:49</t>
  </si>
  <si>
    <t>19:21:49</t>
  </si>
  <si>
    <t>20250920 19:21:51</t>
  </si>
  <si>
    <t>19:21:51</t>
  </si>
  <si>
    <t>20250920 19:21:53</t>
  </si>
  <si>
    <t>19:21:53</t>
  </si>
  <si>
    <t>20250920 19:21:55</t>
  </si>
  <si>
    <t>19:21:55</t>
  </si>
  <si>
    <t>20250920 19:21:57</t>
  </si>
  <si>
    <t>19:21:57</t>
  </si>
  <si>
    <t>20250920 19:24:51</t>
  </si>
  <si>
    <t>19:24:51</t>
  </si>
  <si>
    <t>20250920 19:24:53</t>
  </si>
  <si>
    <t>19:24:53</t>
  </si>
  <si>
    <t>20250920 19:24:55</t>
  </si>
  <si>
    <t>19:24:55</t>
  </si>
  <si>
    <t>20250920 19:24:57</t>
  </si>
  <si>
    <t>19:24:57</t>
  </si>
  <si>
    <t>20250920 19:24:59</t>
  </si>
  <si>
    <t>19:24:59</t>
  </si>
  <si>
    <t>20250920 19:25:01</t>
  </si>
  <si>
    <t>19:25:01</t>
  </si>
  <si>
    <t>20250920 19:25:03</t>
  </si>
  <si>
    <t>19:25:03</t>
  </si>
  <si>
    <t>20250920 19:25:05</t>
  </si>
  <si>
    <t>19:25:05</t>
  </si>
  <si>
    <t>20250920 19:25:07</t>
  </si>
  <si>
    <t>19:25:07</t>
  </si>
  <si>
    <t>20250920 19:25:09</t>
  </si>
  <si>
    <t>19:25:09</t>
  </si>
  <si>
    <t>20250920 19:25:11</t>
  </si>
  <si>
    <t>19:25:11</t>
  </si>
  <si>
    <t>20250920 19:25:13</t>
  </si>
  <si>
    <t>19:25:13</t>
  </si>
  <si>
    <t>20250920 19:25:15</t>
  </si>
  <si>
    <t>19:25:15</t>
  </si>
  <si>
    <t>20250920 19:25:17</t>
  </si>
  <si>
    <t>19:25:17</t>
  </si>
  <si>
    <t>20250920 19:25:19</t>
  </si>
  <si>
    <t>19:25:19</t>
  </si>
  <si>
    <t>20250920 19:25:21</t>
  </si>
  <si>
    <t>19:25:21</t>
  </si>
  <si>
    <t>20250920 19:25:23</t>
  </si>
  <si>
    <t>19:25:23</t>
  </si>
  <si>
    <t>20250920 19:25:25</t>
  </si>
  <si>
    <t>19:25:25</t>
  </si>
  <si>
    <t>20250920 19:25:27</t>
  </si>
  <si>
    <t>19:25:27</t>
  </si>
  <si>
    <t>20250920 19:25:29</t>
  </si>
  <si>
    <t>19:25:29</t>
  </si>
  <si>
    <t>20250920 19:25:31</t>
  </si>
  <si>
    <t>19:25:31</t>
  </si>
  <si>
    <t>20250920 19:25:33</t>
  </si>
  <si>
    <t>19:25:33</t>
  </si>
  <si>
    <t>20250920 19:25:35</t>
  </si>
  <si>
    <t>19:25:35</t>
  </si>
  <si>
    <t>20250920 19:25:37</t>
  </si>
  <si>
    <t>19:25:37</t>
  </si>
  <si>
    <t>20250920 19:25:39</t>
  </si>
  <si>
    <t>19:25:39</t>
  </si>
  <si>
    <t>20250920 19:25:41</t>
  </si>
  <si>
    <t>19:25:41</t>
  </si>
  <si>
    <t>20250920 19:25:43</t>
  </si>
  <si>
    <t>19:25:43</t>
  </si>
  <si>
    <t>20250920 19:25:45</t>
  </si>
  <si>
    <t>19:25:45</t>
  </si>
  <si>
    <t>20250920 19:25:47</t>
  </si>
  <si>
    <t>19:25:47</t>
  </si>
  <si>
    <t>20250920 19:25:49</t>
  </si>
  <si>
    <t>19:25:49</t>
  </si>
  <si>
    <t>20250920 19:28:17</t>
  </si>
  <si>
    <t>19:28:17</t>
  </si>
  <si>
    <t>20250920 19:28:19</t>
  </si>
  <si>
    <t>19:28:19</t>
  </si>
  <si>
    <t>20250920 19:28:21</t>
  </si>
  <si>
    <t>19:28:21</t>
  </si>
  <si>
    <t>20250920 19:28:23</t>
  </si>
  <si>
    <t>19:28:23</t>
  </si>
  <si>
    <t>20250920 19:28:25</t>
  </si>
  <si>
    <t>19:28:25</t>
  </si>
  <si>
    <t>20250920 19:28:27</t>
  </si>
  <si>
    <t>19:28:27</t>
  </si>
  <si>
    <t>20250920 19:28:29</t>
  </si>
  <si>
    <t>19:28:29</t>
  </si>
  <si>
    <t>20250920 19:28:31</t>
  </si>
  <si>
    <t>19:28:31</t>
  </si>
  <si>
    <t>20250920 19:28:33</t>
  </si>
  <si>
    <t>19:28:33</t>
  </si>
  <si>
    <t>20250920 19:28:35</t>
  </si>
  <si>
    <t>19:28:35</t>
  </si>
  <si>
    <t>20250920 19:28:37</t>
  </si>
  <si>
    <t>19:28:37</t>
  </si>
  <si>
    <t>20250920 19:28:39</t>
  </si>
  <si>
    <t>19:28:39</t>
  </si>
  <si>
    <t>20250920 19:28:41</t>
  </si>
  <si>
    <t>19:28:41</t>
  </si>
  <si>
    <t>20250920 19:28:43</t>
  </si>
  <si>
    <t>19:28:43</t>
  </si>
  <si>
    <t>20250920 19:28:45</t>
  </si>
  <si>
    <t>19:28:45</t>
  </si>
  <si>
    <t>20250920 19:28:47</t>
  </si>
  <si>
    <t>19:28:47</t>
  </si>
  <si>
    <t>20250920 19:28:49</t>
  </si>
  <si>
    <t>19:28:49</t>
  </si>
  <si>
    <t>20250920 19:28:51</t>
  </si>
  <si>
    <t>19:28:51</t>
  </si>
  <si>
    <t>20250920 19:28:53</t>
  </si>
  <si>
    <t>19:28:53</t>
  </si>
  <si>
    <t>20250920 19:28:55</t>
  </si>
  <si>
    <t>19:28:55</t>
  </si>
  <si>
    <t>20250920 19:28:57</t>
  </si>
  <si>
    <t>19:28:57</t>
  </si>
  <si>
    <t>20250920 19:28:59</t>
  </si>
  <si>
    <t>19:28:59</t>
  </si>
  <si>
    <t>20250920 19:29:01</t>
  </si>
  <si>
    <t>19:29:01</t>
  </si>
  <si>
    <t>20250920 19:29:03</t>
  </si>
  <si>
    <t>19:29:03</t>
  </si>
  <si>
    <t>20250920 19:29:05</t>
  </si>
  <si>
    <t>19:29:05</t>
  </si>
  <si>
    <t>20250920 19:29:07</t>
  </si>
  <si>
    <t>19:29:07</t>
  </si>
  <si>
    <t>20250920 19:29:09</t>
  </si>
  <si>
    <t>19:29:09</t>
  </si>
  <si>
    <t>20250920 19:29:11</t>
  </si>
  <si>
    <t>19:29:11</t>
  </si>
  <si>
    <t>20250920 19:29:13</t>
  </si>
  <si>
    <t>19:29:13</t>
  </si>
  <si>
    <t>20250920 19:29:15</t>
  </si>
  <si>
    <t>19:29:15</t>
  </si>
  <si>
    <t>20250920 19:34:15</t>
  </si>
  <si>
    <t>19:34:15</t>
  </si>
  <si>
    <t>306</t>
  </si>
  <si>
    <t>20250920 19:34:17</t>
  </si>
  <si>
    <t>19:34:17</t>
  </si>
  <si>
    <t>20250920 19:34:19</t>
  </si>
  <si>
    <t>19:34:19</t>
  </si>
  <si>
    <t>20250920 19:34:21</t>
  </si>
  <si>
    <t>19:34:21</t>
  </si>
  <si>
    <t>20250920 19:34:23</t>
  </si>
  <si>
    <t>19:34:23</t>
  </si>
  <si>
    <t>20250920 19:34:25</t>
  </si>
  <si>
    <t>19:34:25</t>
  </si>
  <si>
    <t>20250920 19:34:27</t>
  </si>
  <si>
    <t>19:34:27</t>
  </si>
  <si>
    <t>20250920 19:34:29</t>
  </si>
  <si>
    <t>19:34:29</t>
  </si>
  <si>
    <t>20250920 19:34:31</t>
  </si>
  <si>
    <t>19:34:31</t>
  </si>
  <si>
    <t>20250920 19:34:33</t>
  </si>
  <si>
    <t>19:34:33</t>
  </si>
  <si>
    <t>20250920 19:34:35</t>
  </si>
  <si>
    <t>19:34:35</t>
  </si>
  <si>
    <t>20250920 19:34:37</t>
  </si>
  <si>
    <t>19:34:37</t>
  </si>
  <si>
    <t>20250920 19:34:39</t>
  </si>
  <si>
    <t>19:34:39</t>
  </si>
  <si>
    <t>20250920 19:34:41</t>
  </si>
  <si>
    <t>19:34:41</t>
  </si>
  <si>
    <t>20250920 19:34:43</t>
  </si>
  <si>
    <t>19:34:43</t>
  </si>
  <si>
    <t>20250920 19:34:45</t>
  </si>
  <si>
    <t>19:34:45</t>
  </si>
  <si>
    <t>20250920 19:34:47</t>
  </si>
  <si>
    <t>19:34:47</t>
  </si>
  <si>
    <t>20250920 19:34:49</t>
  </si>
  <si>
    <t>19:34:49</t>
  </si>
  <si>
    <t>20250920 19:34:51</t>
  </si>
  <si>
    <t>19:34:51</t>
  </si>
  <si>
    <t>20250920 19:34:53</t>
  </si>
  <si>
    <t>19:34:53</t>
  </si>
  <si>
    <t>20250920 19:34:55</t>
  </si>
  <si>
    <t>19:34:55</t>
  </si>
  <si>
    <t>20250920 19:34:57</t>
  </si>
  <si>
    <t>19:34:57</t>
  </si>
  <si>
    <t>20250920 19:34:59</t>
  </si>
  <si>
    <t>19:34:59</t>
  </si>
  <si>
    <t>20250920 19:35:01</t>
  </si>
  <si>
    <t>19:35:01</t>
  </si>
  <si>
    <t>20250920 19:35:03</t>
  </si>
  <si>
    <t>19:35:03</t>
  </si>
  <si>
    <t>20250920 19:35:05</t>
  </si>
  <si>
    <t>19:35:05</t>
  </si>
  <si>
    <t>20250920 19:35:07</t>
  </si>
  <si>
    <t>19:35:07</t>
  </si>
  <si>
    <t>20250920 19:35:09</t>
  </si>
  <si>
    <t>19:35:09</t>
  </si>
  <si>
    <t>20250920 19:35:11</t>
  </si>
  <si>
    <t>19:35:11</t>
  </si>
  <si>
    <t>20250920 19:35:13</t>
  </si>
  <si>
    <t>19:35:13</t>
  </si>
  <si>
    <t>20250920 19:42:10</t>
  </si>
  <si>
    <t>19:42:10</t>
  </si>
  <si>
    <t>288</t>
  </si>
  <si>
    <t>20250920 19:42:12</t>
  </si>
  <si>
    <t>19:42:12</t>
  </si>
  <si>
    <t>20250920 19:42:14</t>
  </si>
  <si>
    <t>19:42:14</t>
  </si>
  <si>
    <t>20250920 19:42:16</t>
  </si>
  <si>
    <t>19:42:16</t>
  </si>
  <si>
    <t>20250920 19:42:18</t>
  </si>
  <si>
    <t>19:42:18</t>
  </si>
  <si>
    <t>20250920 19:42:20</t>
  </si>
  <si>
    <t>19:42:20</t>
  </si>
  <si>
    <t>20250920 19:42:22</t>
  </si>
  <si>
    <t>19:42:22</t>
  </si>
  <si>
    <t>20250920 19:42:24</t>
  </si>
  <si>
    <t>19:42:24</t>
  </si>
  <si>
    <t>20250920 19:42:26</t>
  </si>
  <si>
    <t>19:42:26</t>
  </si>
  <si>
    <t>20250920 19:42:28</t>
  </si>
  <si>
    <t>19:42:28</t>
  </si>
  <si>
    <t>20250920 19:42:30</t>
  </si>
  <si>
    <t>19:42:30</t>
  </si>
  <si>
    <t>20250920 19:42:32</t>
  </si>
  <si>
    <t>19:42:32</t>
  </si>
  <si>
    <t>20250920 19:42:34</t>
  </si>
  <si>
    <t>19:42:34</t>
  </si>
  <si>
    <t>20250920 19:42:36</t>
  </si>
  <si>
    <t>19:42:36</t>
  </si>
  <si>
    <t>20250920 19:42:38</t>
  </si>
  <si>
    <t>19:42:38</t>
  </si>
  <si>
    <t>20250920 19:42:40</t>
  </si>
  <si>
    <t>19:42:40</t>
  </si>
  <si>
    <t>20250920 19:42:42</t>
  </si>
  <si>
    <t>19:42:42</t>
  </si>
  <si>
    <t>20250920 19:42:44</t>
  </si>
  <si>
    <t>19:42:44</t>
  </si>
  <si>
    <t>20250920 19:42:46</t>
  </si>
  <si>
    <t>19:42:46</t>
  </si>
  <si>
    <t>20250920 19:42:48</t>
  </si>
  <si>
    <t>19:42:48</t>
  </si>
  <si>
    <t>20250920 19:42:50</t>
  </si>
  <si>
    <t>19:42:50</t>
  </si>
  <si>
    <t>20250920 19:42:52</t>
  </si>
  <si>
    <t>19:42:52</t>
  </si>
  <si>
    <t>20250920 19:42:54</t>
  </si>
  <si>
    <t>19:42:54</t>
  </si>
  <si>
    <t>20250920 19:42:56</t>
  </si>
  <si>
    <t>19:42:56</t>
  </si>
  <si>
    <t>20250920 19:42:58</t>
  </si>
  <si>
    <t>19:42:58</t>
  </si>
  <si>
    <t>20250920 19:43:00</t>
  </si>
  <si>
    <t>19:43:00</t>
  </si>
  <si>
    <t>20250920 19:43:02</t>
  </si>
  <si>
    <t>19:43:02</t>
  </si>
  <si>
    <t>20250920 19:43:04</t>
  </si>
  <si>
    <t>19:43:04</t>
  </si>
  <si>
    <t>20250920 19:43:06</t>
  </si>
  <si>
    <t>19:43:06</t>
  </si>
  <si>
    <t>20250920 19:43:08</t>
  </si>
  <si>
    <t>19:43:08</t>
  </si>
  <si>
    <t>20250920 19:49:34</t>
  </si>
  <si>
    <t>19:49:34</t>
  </si>
  <si>
    <t>274</t>
  </si>
  <si>
    <t>20250920 19:49:36</t>
  </si>
  <si>
    <t>19:49:36</t>
  </si>
  <si>
    <t>20250920 19:49:38</t>
  </si>
  <si>
    <t>19:49:38</t>
  </si>
  <si>
    <t>20250920 19:49:40</t>
  </si>
  <si>
    <t>19:49:40</t>
  </si>
  <si>
    <t>20250920 19:49:42</t>
  </si>
  <si>
    <t>19:49:42</t>
  </si>
  <si>
    <t>20250920 19:49:44</t>
  </si>
  <si>
    <t>19:49:44</t>
  </si>
  <si>
    <t>20250920 19:49:46</t>
  </si>
  <si>
    <t>19:49:46</t>
  </si>
  <si>
    <t>20250920 19:49:48</t>
  </si>
  <si>
    <t>19:49:48</t>
  </si>
  <si>
    <t>20250920 19:49:50</t>
  </si>
  <si>
    <t>19:49:50</t>
  </si>
  <si>
    <t>20250920 19:49:52</t>
  </si>
  <si>
    <t>19:49:52</t>
  </si>
  <si>
    <t>20250920 19:49:54</t>
  </si>
  <si>
    <t>19:49:54</t>
  </si>
  <si>
    <t>20250920 19:49:56</t>
  </si>
  <si>
    <t>19:49:56</t>
  </si>
  <si>
    <t>20250920 19:49:58</t>
  </si>
  <si>
    <t>19:49:58</t>
  </si>
  <si>
    <t>20250920 19:50:00</t>
  </si>
  <si>
    <t>19:50:00</t>
  </si>
  <si>
    <t>20250920 19:50:02</t>
  </si>
  <si>
    <t>19:50:02</t>
  </si>
  <si>
    <t>20250920 19:50:04</t>
  </si>
  <si>
    <t>19:50:04</t>
  </si>
  <si>
    <t>20250920 19:50:06</t>
  </si>
  <si>
    <t>19:50:06</t>
  </si>
  <si>
    <t>20250920 19:50:08</t>
  </si>
  <si>
    <t>19:50:08</t>
  </si>
  <si>
    <t>20250920 19:50:10</t>
  </si>
  <si>
    <t>19:50:10</t>
  </si>
  <si>
    <t>20250920 19:50:12</t>
  </si>
  <si>
    <t>19:50:12</t>
  </si>
  <si>
    <t>20250920 19:50:14</t>
  </si>
  <si>
    <t>19:50:14</t>
  </si>
  <si>
    <t>20250920 19:50:16</t>
  </si>
  <si>
    <t>19:50:16</t>
  </si>
  <si>
    <t>20250920 19:50:18</t>
  </si>
  <si>
    <t>19:50:18</t>
  </si>
  <si>
    <t>20250920 19:50:20</t>
  </si>
  <si>
    <t>19:50:20</t>
  </si>
  <si>
    <t>20250920 19:50:22</t>
  </si>
  <si>
    <t>19:50:22</t>
  </si>
  <si>
    <t>20250920 19:50:24</t>
  </si>
  <si>
    <t>19:50:24</t>
  </si>
  <si>
    <t>20250920 19:50:26</t>
  </si>
  <si>
    <t>19:50:26</t>
  </si>
  <si>
    <t>20250920 19:50:28</t>
  </si>
  <si>
    <t>19:50:28</t>
  </si>
  <si>
    <t>20250920 19:50:30</t>
  </si>
  <si>
    <t>19:50:30</t>
  </si>
  <si>
    <t>20250920 19:50:32</t>
  </si>
  <si>
    <t>19:50:32</t>
  </si>
  <si>
    <t>20250920 19:57:24</t>
  </si>
  <si>
    <t>19:57:24</t>
  </si>
  <si>
    <t>273</t>
  </si>
  <si>
    <t>20250920 19:57:26</t>
  </si>
  <si>
    <t>19:57:26</t>
  </si>
  <si>
    <t>20250920 19:57:28</t>
  </si>
  <si>
    <t>19:57:28</t>
  </si>
  <si>
    <t>20250920 19:57:30</t>
  </si>
  <si>
    <t>19:57:30</t>
  </si>
  <si>
    <t>20250920 19:57:32</t>
  </si>
  <si>
    <t>19:57:32</t>
  </si>
  <si>
    <t>20250920 19:57:34</t>
  </si>
  <si>
    <t>19:57:34</t>
  </si>
  <si>
    <t>20250920 19:57:36</t>
  </si>
  <si>
    <t>19:57:36</t>
  </si>
  <si>
    <t>20250920 19:57:38</t>
  </si>
  <si>
    <t>19:57:38</t>
  </si>
  <si>
    <t>20250920 19:57:40</t>
  </si>
  <si>
    <t>19:57:40</t>
  </si>
  <si>
    <t>20250920 19:57:42</t>
  </si>
  <si>
    <t>19:57:42</t>
  </si>
  <si>
    <t>20250920 19:57:44</t>
  </si>
  <si>
    <t>19:57:44</t>
  </si>
  <si>
    <t>20250920 19:57:46</t>
  </si>
  <si>
    <t>19:57:46</t>
  </si>
  <si>
    <t>20250920 19:57:48</t>
  </si>
  <si>
    <t>19:57:48</t>
  </si>
  <si>
    <t>20250920 19:57:50</t>
  </si>
  <si>
    <t>19:57:50</t>
  </si>
  <si>
    <t>20250920 19:57:52</t>
  </si>
  <si>
    <t>19:57:52</t>
  </si>
  <si>
    <t>20250920 19:57:54</t>
  </si>
  <si>
    <t>19:57:54</t>
  </si>
  <si>
    <t>20250920 19:57:56</t>
  </si>
  <si>
    <t>19:57:56</t>
  </si>
  <si>
    <t>20250920 19:57:58</t>
  </si>
  <si>
    <t>19:57:58</t>
  </si>
  <si>
    <t>20250920 19:58:00</t>
  </si>
  <si>
    <t>19:58:00</t>
  </si>
  <si>
    <t>20250920 19:58:02</t>
  </si>
  <si>
    <t>19:58:02</t>
  </si>
  <si>
    <t>20250920 19:58:04</t>
  </si>
  <si>
    <t>19:58:04</t>
  </si>
  <si>
    <t>20250920 19:58:06</t>
  </si>
  <si>
    <t>19:58:06</t>
  </si>
  <si>
    <t>20250920 19:58:08</t>
  </si>
  <si>
    <t>19:58:08</t>
  </si>
  <si>
    <t>20250920 19:58:10</t>
  </si>
  <si>
    <t>19:58:10</t>
  </si>
  <si>
    <t>20250920 19:58:12</t>
  </si>
  <si>
    <t>19:58:12</t>
  </si>
  <si>
    <t>20250920 19:58:14</t>
  </si>
  <si>
    <t>19:58:14</t>
  </si>
  <si>
    <t>20250920 19:58:16</t>
  </si>
  <si>
    <t>19:58:16</t>
  </si>
  <si>
    <t>20250920 19:58:18</t>
  </si>
  <si>
    <t>19:58:18</t>
  </si>
  <si>
    <t>20250920 19:58:20</t>
  </si>
  <si>
    <t>19:58:20</t>
  </si>
  <si>
    <t>20250920 19:58:22</t>
  </si>
  <si>
    <t>19:58:22</t>
  </si>
  <si>
    <t>20250920 20:04:27</t>
  </si>
  <si>
    <t>20:04:27</t>
  </si>
  <si>
    <t>285</t>
  </si>
  <si>
    <t>20250920 20:04:29</t>
  </si>
  <si>
    <t>20:04:29</t>
  </si>
  <si>
    <t>20250920 20:04:31</t>
  </si>
  <si>
    <t>20:04:31</t>
  </si>
  <si>
    <t>20250920 20:04:33</t>
  </si>
  <si>
    <t>20:04:33</t>
  </si>
  <si>
    <t>20250920 20:04:35</t>
  </si>
  <si>
    <t>20:04:35</t>
  </si>
  <si>
    <t>20250920 20:04:37</t>
  </si>
  <si>
    <t>20:04:37</t>
  </si>
  <si>
    <t>20250920 20:04:39</t>
  </si>
  <si>
    <t>20:04:39</t>
  </si>
  <si>
    <t>20250920 20:04:41</t>
  </si>
  <si>
    <t>20:04:41</t>
  </si>
  <si>
    <t>20250920 20:04:43</t>
  </si>
  <si>
    <t>20:04:43</t>
  </si>
  <si>
    <t>20250920 20:04:45</t>
  </si>
  <si>
    <t>20:04:45</t>
  </si>
  <si>
    <t>20250920 20:04:47</t>
  </si>
  <si>
    <t>20:04:47</t>
  </si>
  <si>
    <t>20250920 20:04:49</t>
  </si>
  <si>
    <t>20:04:49</t>
  </si>
  <si>
    <t>20250920 20:04:51</t>
  </si>
  <si>
    <t>20:04:51</t>
  </si>
  <si>
    <t>20250920 20:04:53</t>
  </si>
  <si>
    <t>20:04:53</t>
  </si>
  <si>
    <t>20250920 20:04:55</t>
  </si>
  <si>
    <t>20:04:55</t>
  </si>
  <si>
    <t>20250920 20:04:57</t>
  </si>
  <si>
    <t>20:04:57</t>
  </si>
  <si>
    <t>20250920 20:04:59</t>
  </si>
  <si>
    <t>20:04:59</t>
  </si>
  <si>
    <t>20250920 20:05:01</t>
  </si>
  <si>
    <t>20:05:01</t>
  </si>
  <si>
    <t>20250920 20:05:03</t>
  </si>
  <si>
    <t>20:05:03</t>
  </si>
  <si>
    <t>20250920 20:05:05</t>
  </si>
  <si>
    <t>20:05:05</t>
  </si>
  <si>
    <t>20250920 20:05:07</t>
  </si>
  <si>
    <t>20:05:07</t>
  </si>
  <si>
    <t>20250920 20:05:09</t>
  </si>
  <si>
    <t>20:05:09</t>
  </si>
  <si>
    <t>20250920 20:05:11</t>
  </si>
  <si>
    <t>20:05:11</t>
  </si>
  <si>
    <t>20250920 20:05:13</t>
  </si>
  <si>
    <t>20:05:13</t>
  </si>
  <si>
    <t>20250920 20:05:15</t>
  </si>
  <si>
    <t>20:05:15</t>
  </si>
  <si>
    <t>20250920 20:05:17</t>
  </si>
  <si>
    <t>20:05:17</t>
  </si>
  <si>
    <t>20250920 20:05:19</t>
  </si>
  <si>
    <t>20:05:19</t>
  </si>
  <si>
    <t>20250920 20:05:21</t>
  </si>
  <si>
    <t>20:05:21</t>
  </si>
  <si>
    <t>20250920 20:05:23</t>
  </si>
  <si>
    <t>20:05:23</t>
  </si>
  <si>
    <t>20250920 20:05:25</t>
  </si>
  <si>
    <t>20:05:25</t>
  </si>
  <si>
    <t>20250920 20:10:51</t>
  </si>
  <si>
    <t>20:10:51</t>
  </si>
  <si>
    <t>276</t>
  </si>
  <si>
    <t>20250920 20:10:53</t>
  </si>
  <si>
    <t>20:10:53</t>
  </si>
  <si>
    <t>20250920 20:10:55</t>
  </si>
  <si>
    <t>20:10:55</t>
  </si>
  <si>
    <t>20250920 20:10:57</t>
  </si>
  <si>
    <t>20:10:57</t>
  </si>
  <si>
    <t>20250920 20:10:59</t>
  </si>
  <si>
    <t>20:10:59</t>
  </si>
  <si>
    <t>20250920 20:11:01</t>
  </si>
  <si>
    <t>20:11:01</t>
  </si>
  <si>
    <t>20250920 20:11:03</t>
  </si>
  <si>
    <t>20:11:03</t>
  </si>
  <si>
    <t>20250920 20:11:05</t>
  </si>
  <si>
    <t>20:11:05</t>
  </si>
  <si>
    <t>20250920 20:11:07</t>
  </si>
  <si>
    <t>20:11:07</t>
  </si>
  <si>
    <t>20250920 20:11:09</t>
  </si>
  <si>
    <t>20:11:09</t>
  </si>
  <si>
    <t>20250920 20:11:11</t>
  </si>
  <si>
    <t>20:11:11</t>
  </si>
  <si>
    <t>20250920 20:11:13</t>
  </si>
  <si>
    <t>20:11:13</t>
  </si>
  <si>
    <t>20250920 20:11:15</t>
  </si>
  <si>
    <t>20:11:15</t>
  </si>
  <si>
    <t>20250920 20:11:17</t>
  </si>
  <si>
    <t>20:11:17</t>
  </si>
  <si>
    <t>20250920 20:11:19</t>
  </si>
  <si>
    <t>20:11:19</t>
  </si>
  <si>
    <t>20250920 20:11:21</t>
  </si>
  <si>
    <t>20:11:21</t>
  </si>
  <si>
    <t>20250920 20:11:23</t>
  </si>
  <si>
    <t>20:11:23</t>
  </si>
  <si>
    <t>20250920 20:11:25</t>
  </si>
  <si>
    <t>20:11:25</t>
  </si>
  <si>
    <t>20250920 20:11:27</t>
  </si>
  <si>
    <t>20:11:27</t>
  </si>
  <si>
    <t>20250920 20:11:29</t>
  </si>
  <si>
    <t>20:11:29</t>
  </si>
  <si>
    <t>20250920 20:11:31</t>
  </si>
  <si>
    <t>20:11:31</t>
  </si>
  <si>
    <t>20250920 20:11:33</t>
  </si>
  <si>
    <t>20:11:33</t>
  </si>
  <si>
    <t>20250920 20:11:35</t>
  </si>
  <si>
    <t>20:11:35</t>
  </si>
  <si>
    <t>20250920 20:11:37</t>
  </si>
  <si>
    <t>20:11:37</t>
  </si>
  <si>
    <t>20250920 20:11:39</t>
  </si>
  <si>
    <t>20:11:39</t>
  </si>
  <si>
    <t>20250920 20:11:41</t>
  </si>
  <si>
    <t>20:11:41</t>
  </si>
  <si>
    <t>20250920 20:11:43</t>
  </si>
  <si>
    <t>20:11:43</t>
  </si>
  <si>
    <t>20250920 20:11:45</t>
  </si>
  <si>
    <t>20:11:45</t>
  </si>
  <si>
    <t>20250920 20:11:47</t>
  </si>
  <si>
    <t>20:11:47</t>
  </si>
  <si>
    <t>20250920 20:11:49</t>
  </si>
  <si>
    <t>20:11:49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</si>
</sst>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438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4">
      <c r="A6" t="s">
        <v>46</v>
      </c>
      <c r="B6" t="s">
        <v>47</v>
      </c>
    </row>
    <row r="7" spans="1:284">
      <c r="B7" t="s">
        <v>48</v>
      </c>
    </row>
    <row r="8" spans="1:284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84">
      <c r="B9">
        <v>0</v>
      </c>
      <c r="C9">
        <v>1</v>
      </c>
      <c r="D9">
        <v>0</v>
      </c>
      <c r="E9">
        <v>0</v>
      </c>
    </row>
    <row r="10" spans="1:284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84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84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84">
      <c r="B13">
        <v>0</v>
      </c>
      <c r="C13">
        <v>0</v>
      </c>
      <c r="D13">
        <v>0</v>
      </c>
      <c r="E13">
        <v>0</v>
      </c>
      <c r="F13">
        <v>1</v>
      </c>
    </row>
    <row r="14" spans="1:284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84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84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46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91</v>
      </c>
      <c r="AH16" t="s">
        <v>91</v>
      </c>
      <c r="AI16" t="s">
        <v>91</v>
      </c>
      <c r="AJ16" t="s">
        <v>91</v>
      </c>
      <c r="AK16" t="s">
        <v>91</v>
      </c>
      <c r="AL16" t="s">
        <v>92</v>
      </c>
      <c r="AM16" t="s">
        <v>92</v>
      </c>
      <c r="AN16" t="s">
        <v>92</v>
      </c>
      <c r="AO16" t="s">
        <v>92</v>
      </c>
      <c r="AP16" t="s">
        <v>92</v>
      </c>
      <c r="AQ16" t="s">
        <v>92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92</v>
      </c>
      <c r="AX16" t="s">
        <v>92</v>
      </c>
      <c r="AY16" t="s">
        <v>92</v>
      </c>
      <c r="AZ16" t="s">
        <v>92</v>
      </c>
      <c r="BA16" t="s">
        <v>92</v>
      </c>
      <c r="BB16" t="s">
        <v>92</v>
      </c>
      <c r="BC16" t="s">
        <v>92</v>
      </c>
      <c r="BD16" t="s">
        <v>92</v>
      </c>
      <c r="BE16" t="s">
        <v>92</v>
      </c>
      <c r="BF16" t="s">
        <v>92</v>
      </c>
      <c r="BG16" t="s">
        <v>92</v>
      </c>
      <c r="BH16" t="s">
        <v>92</v>
      </c>
      <c r="BI16" t="s">
        <v>92</v>
      </c>
      <c r="BJ16" t="s">
        <v>92</v>
      </c>
      <c r="BK16" t="s">
        <v>92</v>
      </c>
      <c r="BL16" t="s">
        <v>92</v>
      </c>
      <c r="BM16" t="s">
        <v>92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93</v>
      </c>
      <c r="CA16" t="s">
        <v>93</v>
      </c>
      <c r="CB16" t="s">
        <v>93</v>
      </c>
      <c r="CC16" t="s">
        <v>93</v>
      </c>
      <c r="CD16" t="s">
        <v>93</v>
      </c>
      <c r="CE16" t="s">
        <v>93</v>
      </c>
      <c r="CF16" t="s">
        <v>93</v>
      </c>
      <c r="CG16" t="s">
        <v>93</v>
      </c>
      <c r="CH16" t="s">
        <v>93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94</v>
      </c>
      <c r="CV16" t="s">
        <v>95</v>
      </c>
      <c r="CW16" t="s">
        <v>95</v>
      </c>
      <c r="CX16" t="s">
        <v>95</v>
      </c>
      <c r="CY16" t="s">
        <v>95</v>
      </c>
      <c r="CZ16" t="s">
        <v>96</v>
      </c>
      <c r="DA16" t="s">
        <v>96</v>
      </c>
      <c r="DB16" t="s">
        <v>96</v>
      </c>
      <c r="DC16" t="s">
        <v>96</v>
      </c>
      <c r="DD16" t="s">
        <v>97</v>
      </c>
      <c r="DE16" t="s">
        <v>97</v>
      </c>
      <c r="DF16" t="s">
        <v>97</v>
      </c>
      <c r="DG16" t="s">
        <v>97</v>
      </c>
      <c r="DH16" t="s">
        <v>97</v>
      </c>
      <c r="DI16" t="s">
        <v>97</v>
      </c>
      <c r="DJ16" t="s">
        <v>97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97</v>
      </c>
      <c r="DQ16" t="s">
        <v>97</v>
      </c>
      <c r="DR16" t="s">
        <v>97</v>
      </c>
      <c r="DS16" t="s">
        <v>97</v>
      </c>
      <c r="DT16" t="s">
        <v>97</v>
      </c>
      <c r="DU16" t="s">
        <v>97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99</v>
      </c>
      <c r="EG16" t="s">
        <v>99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99</v>
      </c>
      <c r="ET16" t="s">
        <v>99</v>
      </c>
      <c r="EU16" t="s">
        <v>99</v>
      </c>
      <c r="EV16" t="s">
        <v>99</v>
      </c>
      <c r="EW16" t="s">
        <v>99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101</v>
      </c>
      <c r="FD16" t="s">
        <v>101</v>
      </c>
      <c r="FE16" t="s">
        <v>101</v>
      </c>
      <c r="FF16" t="s">
        <v>101</v>
      </c>
      <c r="FG16" t="s">
        <v>101</v>
      </c>
      <c r="FH16" t="s">
        <v>101</v>
      </c>
      <c r="FI16" t="s">
        <v>101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101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102</v>
      </c>
      <c r="GD16" t="s">
        <v>102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103</v>
      </c>
      <c r="GS16" t="s">
        <v>103</v>
      </c>
      <c r="GT16" t="s">
        <v>103</v>
      </c>
      <c r="GU16" t="s">
        <v>103</v>
      </c>
      <c r="GV16" t="s">
        <v>103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104</v>
      </c>
      <c r="HK16" t="s">
        <v>104</v>
      </c>
      <c r="HL16" t="s">
        <v>104</v>
      </c>
      <c r="HM16" t="s">
        <v>104</v>
      </c>
      <c r="HN16" t="s">
        <v>104</v>
      </c>
      <c r="HO16" t="s">
        <v>104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105</v>
      </c>
      <c r="ID16" t="s">
        <v>105</v>
      </c>
      <c r="IE16" t="s">
        <v>105</v>
      </c>
      <c r="IF16" t="s">
        <v>105</v>
      </c>
      <c r="IG16" t="s">
        <v>105</v>
      </c>
      <c r="IH16" t="s">
        <v>105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106</v>
      </c>
      <c r="IW16" t="s">
        <v>106</v>
      </c>
      <c r="IX16" t="s">
        <v>106</v>
      </c>
      <c r="IY16" t="s">
        <v>106</v>
      </c>
      <c r="IZ16" t="s">
        <v>106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108</v>
      </c>
      <c r="JJ16" t="s">
        <v>108</v>
      </c>
      <c r="JK16" t="s">
        <v>108</v>
      </c>
      <c r="JL16" t="s">
        <v>108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108</v>
      </c>
      <c r="JW16" t="s">
        <v>108</v>
      </c>
      <c r="JX16" t="s">
        <v>108</v>
      </c>
    </row>
    <row r="17" spans="1:284">
      <c r="A17" t="s">
        <v>109</v>
      </c>
      <c r="B17" t="s">
        <v>110</v>
      </c>
      <c r="C17" t="s">
        <v>111</v>
      </c>
      <c r="D17" t="s">
        <v>112</v>
      </c>
      <c r="E17" t="s">
        <v>113</v>
      </c>
      <c r="F17" t="s">
        <v>114</v>
      </c>
      <c r="G17" t="s">
        <v>115</v>
      </c>
      <c r="H17" t="s">
        <v>116</v>
      </c>
      <c r="I17" t="s">
        <v>117</v>
      </c>
      <c r="J17" t="s">
        <v>118</v>
      </c>
      <c r="K17" t="s">
        <v>119</v>
      </c>
      <c r="L17" t="s">
        <v>120</v>
      </c>
      <c r="M17" t="s">
        <v>121</v>
      </c>
      <c r="N17" t="s">
        <v>122</v>
      </c>
      <c r="O17" t="s">
        <v>123</v>
      </c>
      <c r="P17" t="s">
        <v>124</v>
      </c>
      <c r="Q17" t="s">
        <v>125</v>
      </c>
      <c r="R17" t="s">
        <v>126</v>
      </c>
      <c r="S17" t="s">
        <v>127</v>
      </c>
      <c r="T17" t="s">
        <v>128</v>
      </c>
      <c r="U17" t="s">
        <v>129</v>
      </c>
      <c r="V17" t="s">
        <v>130</v>
      </c>
      <c r="W17" t="s">
        <v>131</v>
      </c>
      <c r="X17" t="s">
        <v>132</v>
      </c>
      <c r="Y17" t="s">
        <v>133</v>
      </c>
      <c r="Z17" t="s">
        <v>134</v>
      </c>
      <c r="AA17" t="s">
        <v>135</v>
      </c>
      <c r="AB17" t="s">
        <v>136</v>
      </c>
      <c r="AC17" t="s">
        <v>137</v>
      </c>
      <c r="AD17" t="s">
        <v>138</v>
      </c>
      <c r="AE17" t="s">
        <v>139</v>
      </c>
      <c r="AF17" t="s">
        <v>140</v>
      </c>
      <c r="AG17" t="s">
        <v>91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151</v>
      </c>
      <c r="AS17" t="s">
        <v>152</v>
      </c>
      <c r="AT17" t="s">
        <v>153</v>
      </c>
      <c r="AU17" t="s">
        <v>154</v>
      </c>
      <c r="AV17" t="s">
        <v>155</v>
      </c>
      <c r="AW17" t="s">
        <v>156</v>
      </c>
      <c r="AX17" t="s">
        <v>157</v>
      </c>
      <c r="AY17" t="s">
        <v>158</v>
      </c>
      <c r="AZ17" t="s">
        <v>159</v>
      </c>
      <c r="BA17" t="s">
        <v>160</v>
      </c>
      <c r="BB17" t="s">
        <v>161</v>
      </c>
      <c r="BC17" t="s">
        <v>162</v>
      </c>
      <c r="BD17" t="s">
        <v>163</v>
      </c>
      <c r="BE17" t="s">
        <v>164</v>
      </c>
      <c r="BF17" t="s">
        <v>165</v>
      </c>
      <c r="BG17" t="s">
        <v>166</v>
      </c>
      <c r="BH17" t="s">
        <v>167</v>
      </c>
      <c r="BI17" t="s">
        <v>168</v>
      </c>
      <c r="BJ17" t="s">
        <v>169</v>
      </c>
      <c r="BK17" t="s">
        <v>170</v>
      </c>
      <c r="BL17" t="s">
        <v>171</v>
      </c>
      <c r="BM17" t="s">
        <v>172</v>
      </c>
      <c r="BN17" t="s">
        <v>173</v>
      </c>
      <c r="BO17" t="s">
        <v>174</v>
      </c>
      <c r="BP17" t="s">
        <v>175</v>
      </c>
      <c r="BQ17" t="s">
        <v>176</v>
      </c>
      <c r="BR17" t="s">
        <v>177</v>
      </c>
      <c r="BS17" t="s">
        <v>178</v>
      </c>
      <c r="BT17" t="s">
        <v>179</v>
      </c>
      <c r="BU17" t="s">
        <v>180</v>
      </c>
      <c r="BV17" t="s">
        <v>181</v>
      </c>
      <c r="BW17" t="s">
        <v>182</v>
      </c>
      <c r="BX17" t="s">
        <v>183</v>
      </c>
      <c r="BY17" t="s">
        <v>184</v>
      </c>
      <c r="BZ17" t="s">
        <v>185</v>
      </c>
      <c r="CA17" t="s">
        <v>186</v>
      </c>
      <c r="CB17" t="s">
        <v>187</v>
      </c>
      <c r="CC17" t="s">
        <v>188</v>
      </c>
      <c r="CD17" t="s">
        <v>189</v>
      </c>
      <c r="CE17" t="s">
        <v>190</v>
      </c>
      <c r="CF17" t="s">
        <v>191</v>
      </c>
      <c r="CG17" t="s">
        <v>192</v>
      </c>
      <c r="CH17" t="s">
        <v>193</v>
      </c>
      <c r="CI17" t="s">
        <v>173</v>
      </c>
      <c r="CJ17" t="s">
        <v>194</v>
      </c>
      <c r="CK17" t="s">
        <v>195</v>
      </c>
      <c r="CL17" t="s">
        <v>196</v>
      </c>
      <c r="CM17" t="s">
        <v>147</v>
      </c>
      <c r="CN17" t="s">
        <v>197</v>
      </c>
      <c r="CO17" t="s">
        <v>198</v>
      </c>
      <c r="CP17" t="s">
        <v>199</v>
      </c>
      <c r="CQ17" t="s">
        <v>200</v>
      </c>
      <c r="CR17" t="s">
        <v>201</v>
      </c>
      <c r="CS17" t="s">
        <v>202</v>
      </c>
      <c r="CT17" t="s">
        <v>203</v>
      </c>
      <c r="CU17" t="s">
        <v>204</v>
      </c>
      <c r="CV17" t="s">
        <v>205</v>
      </c>
      <c r="CW17" t="s">
        <v>206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212</v>
      </c>
      <c r="DD17" t="s">
        <v>117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224</v>
      </c>
      <c r="DQ17" t="s">
        <v>225</v>
      </c>
      <c r="DR17" t="s">
        <v>226</v>
      </c>
      <c r="DS17" t="s">
        <v>227</v>
      </c>
      <c r="DT17" t="s">
        <v>228</v>
      </c>
      <c r="DU17" t="s">
        <v>229</v>
      </c>
      <c r="DV17" t="s">
        <v>230</v>
      </c>
      <c r="DW17" t="s">
        <v>231</v>
      </c>
      <c r="DX17" t="s">
        <v>232</v>
      </c>
      <c r="DY17" t="s">
        <v>233</v>
      </c>
      <c r="DZ17" t="s">
        <v>234</v>
      </c>
      <c r="EA17" t="s">
        <v>235</v>
      </c>
      <c r="EB17" t="s">
        <v>236</v>
      </c>
      <c r="EC17" t="s">
        <v>237</v>
      </c>
      <c r="ED17" t="s">
        <v>238</v>
      </c>
      <c r="EE17" t="s">
        <v>239</v>
      </c>
      <c r="EF17" t="s">
        <v>240</v>
      </c>
      <c r="EG17" t="s">
        <v>241</v>
      </c>
      <c r="EH17" t="s">
        <v>242</v>
      </c>
      <c r="EI17" t="s">
        <v>243</v>
      </c>
      <c r="EJ17" t="s">
        <v>244</v>
      </c>
      <c r="EK17" t="s">
        <v>245</v>
      </c>
      <c r="EL17" t="s">
        <v>246</v>
      </c>
      <c r="EM17" t="s">
        <v>247</v>
      </c>
      <c r="EN17" t="s">
        <v>248</v>
      </c>
      <c r="EO17" t="s">
        <v>249</v>
      </c>
      <c r="EP17" t="s">
        <v>250</v>
      </c>
      <c r="EQ17" t="s">
        <v>251</v>
      </c>
      <c r="ER17" t="s">
        <v>252</v>
      </c>
      <c r="ES17" t="s">
        <v>253</v>
      </c>
      <c r="ET17" t="s">
        <v>254</v>
      </c>
      <c r="EU17" t="s">
        <v>255</v>
      </c>
      <c r="EV17" t="s">
        <v>256</v>
      </c>
      <c r="EW17" t="s">
        <v>257</v>
      </c>
      <c r="EX17" t="s">
        <v>258</v>
      </c>
      <c r="EY17" t="s">
        <v>259</v>
      </c>
      <c r="EZ17" t="s">
        <v>260</v>
      </c>
      <c r="FA17" t="s">
        <v>261</v>
      </c>
      <c r="FB17" t="s">
        <v>262</v>
      </c>
      <c r="FC17" t="s">
        <v>110</v>
      </c>
      <c r="FD17" t="s">
        <v>113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  <c r="HI17" t="s">
        <v>319</v>
      </c>
      <c r="HJ17" t="s">
        <v>320</v>
      </c>
      <c r="HK17" t="s">
        <v>321</v>
      </c>
      <c r="HL17" t="s">
        <v>322</v>
      </c>
      <c r="HM17" t="s">
        <v>323</v>
      </c>
      <c r="HN17" t="s">
        <v>324</v>
      </c>
      <c r="HO17" t="s">
        <v>325</v>
      </c>
      <c r="HP17" t="s">
        <v>326</v>
      </c>
      <c r="HQ17" t="s">
        <v>327</v>
      </c>
      <c r="HR17" t="s">
        <v>328</v>
      </c>
      <c r="HS17" t="s">
        <v>329</v>
      </c>
      <c r="HT17" t="s">
        <v>330</v>
      </c>
      <c r="HU17" t="s">
        <v>331</v>
      </c>
      <c r="HV17" t="s">
        <v>332</v>
      </c>
      <c r="HW17" t="s">
        <v>333</v>
      </c>
      <c r="HX17" t="s">
        <v>334</v>
      </c>
      <c r="HY17" t="s">
        <v>335</v>
      </c>
      <c r="HZ17" t="s">
        <v>336</v>
      </c>
      <c r="IA17" t="s">
        <v>337</v>
      </c>
      <c r="IB17" t="s">
        <v>338</v>
      </c>
      <c r="IC17" t="s">
        <v>339</v>
      </c>
      <c r="ID17" t="s">
        <v>340</v>
      </c>
      <c r="IE17" t="s">
        <v>341</v>
      </c>
      <c r="IF17" t="s">
        <v>342</v>
      </c>
      <c r="IG17" t="s">
        <v>343</v>
      </c>
      <c r="IH17" t="s">
        <v>344</v>
      </c>
      <c r="II17" t="s">
        <v>345</v>
      </c>
      <c r="IJ17" t="s">
        <v>346</v>
      </c>
      <c r="IK17" t="s">
        <v>347</v>
      </c>
      <c r="IL17" t="s">
        <v>348</v>
      </c>
      <c r="IM17" t="s">
        <v>349</v>
      </c>
      <c r="IN17" t="s">
        <v>350</v>
      </c>
      <c r="IO17" t="s">
        <v>351</v>
      </c>
      <c r="IP17" t="s">
        <v>352</v>
      </c>
      <c r="IQ17" t="s">
        <v>353</v>
      </c>
      <c r="IR17" t="s">
        <v>354</v>
      </c>
      <c r="IS17" t="s">
        <v>355</v>
      </c>
      <c r="IT17" t="s">
        <v>356</v>
      </c>
      <c r="IU17" t="s">
        <v>357</v>
      </c>
      <c r="IV17" t="s">
        <v>358</v>
      </c>
      <c r="IW17" t="s">
        <v>359</v>
      </c>
      <c r="IX17" t="s">
        <v>360</v>
      </c>
      <c r="IY17" t="s">
        <v>361</v>
      </c>
      <c r="IZ17" t="s">
        <v>362</v>
      </c>
      <c r="JA17" t="s">
        <v>363</v>
      </c>
      <c r="JB17" t="s">
        <v>364</v>
      </c>
      <c r="JC17" t="s">
        <v>365</v>
      </c>
      <c r="JD17" t="s">
        <v>366</v>
      </c>
      <c r="JE17" t="s">
        <v>367</v>
      </c>
      <c r="JF17" t="s">
        <v>368</v>
      </c>
      <c r="JG17" t="s">
        <v>369</v>
      </c>
      <c r="JH17" t="s">
        <v>370</v>
      </c>
      <c r="JI17" t="s">
        <v>371</v>
      </c>
      <c r="JJ17" t="s">
        <v>372</v>
      </c>
      <c r="JK17" t="s">
        <v>373</v>
      </c>
      <c r="JL17" t="s">
        <v>374</v>
      </c>
      <c r="JM17" t="s">
        <v>375</v>
      </c>
      <c r="JN17" t="s">
        <v>376</v>
      </c>
      <c r="JO17" t="s">
        <v>377</v>
      </c>
      <c r="JP17" t="s">
        <v>378</v>
      </c>
      <c r="JQ17" t="s">
        <v>379</v>
      </c>
      <c r="JR17" t="s">
        <v>380</v>
      </c>
      <c r="JS17" t="s">
        <v>381</v>
      </c>
      <c r="JT17" t="s">
        <v>382</v>
      </c>
      <c r="JU17" t="s">
        <v>383</v>
      </c>
      <c r="JV17" t="s">
        <v>384</v>
      </c>
      <c r="JW17" t="s">
        <v>385</v>
      </c>
      <c r="JX17" t="s">
        <v>386</v>
      </c>
    </row>
    <row r="18" spans="1:284">
      <c r="B18" t="s">
        <v>387</v>
      </c>
      <c r="C18" t="s">
        <v>387</v>
      </c>
      <c r="F18" t="s">
        <v>387</v>
      </c>
      <c r="I18" t="s">
        <v>387</v>
      </c>
      <c r="J18" t="s">
        <v>388</v>
      </c>
      <c r="K18" t="s">
        <v>389</v>
      </c>
      <c r="L18" t="s">
        <v>390</v>
      </c>
      <c r="M18" t="s">
        <v>391</v>
      </c>
      <c r="N18" t="s">
        <v>391</v>
      </c>
      <c r="O18" t="s">
        <v>220</v>
      </c>
      <c r="P18" t="s">
        <v>220</v>
      </c>
      <c r="Q18" t="s">
        <v>388</v>
      </c>
      <c r="R18" t="s">
        <v>388</v>
      </c>
      <c r="S18" t="s">
        <v>388</v>
      </c>
      <c r="T18" t="s">
        <v>388</v>
      </c>
      <c r="U18" t="s">
        <v>392</v>
      </c>
      <c r="V18" t="s">
        <v>393</v>
      </c>
      <c r="W18" t="s">
        <v>393</v>
      </c>
      <c r="X18" t="s">
        <v>394</v>
      </c>
      <c r="Y18" t="s">
        <v>395</v>
      </c>
      <c r="Z18" t="s">
        <v>394</v>
      </c>
      <c r="AA18" t="s">
        <v>394</v>
      </c>
      <c r="AB18" t="s">
        <v>394</v>
      </c>
      <c r="AC18" t="s">
        <v>392</v>
      </c>
      <c r="AD18" t="s">
        <v>392</v>
      </c>
      <c r="AE18" t="s">
        <v>392</v>
      </c>
      <c r="AF18" t="s">
        <v>392</v>
      </c>
      <c r="AG18" t="s">
        <v>396</v>
      </c>
      <c r="AH18" t="s">
        <v>395</v>
      </c>
      <c r="AJ18" t="s">
        <v>395</v>
      </c>
      <c r="AK18" t="s">
        <v>396</v>
      </c>
      <c r="AQ18" t="s">
        <v>390</v>
      </c>
      <c r="AX18" t="s">
        <v>390</v>
      </c>
      <c r="AY18" t="s">
        <v>390</v>
      </c>
      <c r="AZ18" t="s">
        <v>390</v>
      </c>
      <c r="BA18" t="s">
        <v>397</v>
      </c>
      <c r="BO18" t="s">
        <v>398</v>
      </c>
      <c r="BQ18" t="s">
        <v>398</v>
      </c>
      <c r="BR18" t="s">
        <v>390</v>
      </c>
      <c r="BU18" t="s">
        <v>398</v>
      </c>
      <c r="BV18" t="s">
        <v>395</v>
      </c>
      <c r="BY18" t="s">
        <v>399</v>
      </c>
      <c r="BZ18" t="s">
        <v>399</v>
      </c>
      <c r="CB18" t="s">
        <v>400</v>
      </c>
      <c r="CC18" t="s">
        <v>398</v>
      </c>
      <c r="CE18" t="s">
        <v>398</v>
      </c>
      <c r="CF18" t="s">
        <v>390</v>
      </c>
      <c r="CJ18" t="s">
        <v>398</v>
      </c>
      <c r="CL18" t="s">
        <v>401</v>
      </c>
      <c r="CO18" t="s">
        <v>398</v>
      </c>
      <c r="CP18" t="s">
        <v>398</v>
      </c>
      <c r="CR18" t="s">
        <v>398</v>
      </c>
      <c r="CT18" t="s">
        <v>398</v>
      </c>
      <c r="CV18" t="s">
        <v>390</v>
      </c>
      <c r="CW18" t="s">
        <v>390</v>
      </c>
      <c r="CY18" t="s">
        <v>402</v>
      </c>
      <c r="CZ18" t="s">
        <v>403</v>
      </c>
      <c r="DC18" t="s">
        <v>388</v>
      </c>
      <c r="DD18" t="s">
        <v>387</v>
      </c>
      <c r="DE18" t="s">
        <v>391</v>
      </c>
      <c r="DF18" t="s">
        <v>391</v>
      </c>
      <c r="DG18" t="s">
        <v>404</v>
      </c>
      <c r="DH18" t="s">
        <v>404</v>
      </c>
      <c r="DI18" t="s">
        <v>391</v>
      </c>
      <c r="DJ18" t="s">
        <v>404</v>
      </c>
      <c r="DK18" t="s">
        <v>396</v>
      </c>
      <c r="DL18" t="s">
        <v>394</v>
      </c>
      <c r="DM18" t="s">
        <v>394</v>
      </c>
      <c r="DN18" t="s">
        <v>393</v>
      </c>
      <c r="DO18" t="s">
        <v>393</v>
      </c>
      <c r="DP18" t="s">
        <v>393</v>
      </c>
      <c r="DQ18" t="s">
        <v>393</v>
      </c>
      <c r="DR18" t="s">
        <v>393</v>
      </c>
      <c r="DS18" t="s">
        <v>405</v>
      </c>
      <c r="DT18" t="s">
        <v>390</v>
      </c>
      <c r="DU18" t="s">
        <v>390</v>
      </c>
      <c r="DV18" t="s">
        <v>391</v>
      </c>
      <c r="DW18" t="s">
        <v>391</v>
      </c>
      <c r="DX18" t="s">
        <v>391</v>
      </c>
      <c r="DY18" t="s">
        <v>404</v>
      </c>
      <c r="DZ18" t="s">
        <v>391</v>
      </c>
      <c r="EA18" t="s">
        <v>404</v>
      </c>
      <c r="EB18" t="s">
        <v>394</v>
      </c>
      <c r="EC18" t="s">
        <v>394</v>
      </c>
      <c r="ED18" t="s">
        <v>393</v>
      </c>
      <c r="EE18" t="s">
        <v>393</v>
      </c>
      <c r="EF18" t="s">
        <v>390</v>
      </c>
      <c r="EK18" t="s">
        <v>390</v>
      </c>
      <c r="EN18" t="s">
        <v>393</v>
      </c>
      <c r="EO18" t="s">
        <v>393</v>
      </c>
      <c r="EP18" t="s">
        <v>393</v>
      </c>
      <c r="EQ18" t="s">
        <v>393</v>
      </c>
      <c r="ER18" t="s">
        <v>393</v>
      </c>
      <c r="ES18" t="s">
        <v>390</v>
      </c>
      <c r="ET18" t="s">
        <v>390</v>
      </c>
      <c r="EU18" t="s">
        <v>390</v>
      </c>
      <c r="EV18" t="s">
        <v>387</v>
      </c>
      <c r="EY18" t="s">
        <v>406</v>
      </c>
      <c r="EZ18" t="s">
        <v>406</v>
      </c>
      <c r="FB18" t="s">
        <v>387</v>
      </c>
      <c r="FC18" t="s">
        <v>407</v>
      </c>
      <c r="FE18" t="s">
        <v>387</v>
      </c>
      <c r="FF18" t="s">
        <v>387</v>
      </c>
      <c r="FH18" t="s">
        <v>408</v>
      </c>
      <c r="FI18" t="s">
        <v>409</v>
      </c>
      <c r="FJ18" t="s">
        <v>408</v>
      </c>
      <c r="FK18" t="s">
        <v>409</v>
      </c>
      <c r="FL18" t="s">
        <v>408</v>
      </c>
      <c r="FM18" t="s">
        <v>409</v>
      </c>
      <c r="FN18" t="s">
        <v>395</v>
      </c>
      <c r="FO18" t="s">
        <v>395</v>
      </c>
      <c r="FP18" t="s">
        <v>391</v>
      </c>
      <c r="FQ18" t="s">
        <v>410</v>
      </c>
      <c r="FR18" t="s">
        <v>391</v>
      </c>
      <c r="FU18" t="s">
        <v>411</v>
      </c>
      <c r="FX18" t="s">
        <v>404</v>
      </c>
      <c r="FY18" t="s">
        <v>412</v>
      </c>
      <c r="FZ18" t="s">
        <v>404</v>
      </c>
      <c r="GE18" t="s">
        <v>413</v>
      </c>
      <c r="GF18" t="s">
        <v>413</v>
      </c>
      <c r="GS18" t="s">
        <v>413</v>
      </c>
      <c r="GT18" t="s">
        <v>413</v>
      </c>
      <c r="GU18" t="s">
        <v>414</v>
      </c>
      <c r="GV18" t="s">
        <v>414</v>
      </c>
      <c r="GW18" t="s">
        <v>393</v>
      </c>
      <c r="GX18" t="s">
        <v>393</v>
      </c>
      <c r="GY18" t="s">
        <v>395</v>
      </c>
      <c r="GZ18" t="s">
        <v>393</v>
      </c>
      <c r="HA18" t="s">
        <v>404</v>
      </c>
      <c r="HB18" t="s">
        <v>395</v>
      </c>
      <c r="HC18" t="s">
        <v>395</v>
      </c>
      <c r="HE18" t="s">
        <v>413</v>
      </c>
      <c r="HF18" t="s">
        <v>413</v>
      </c>
      <c r="HG18" t="s">
        <v>413</v>
      </c>
      <c r="HH18" t="s">
        <v>413</v>
      </c>
      <c r="HI18" t="s">
        <v>413</v>
      </c>
      <c r="HJ18" t="s">
        <v>413</v>
      </c>
      <c r="HK18" t="s">
        <v>413</v>
      </c>
      <c r="HL18" t="s">
        <v>415</v>
      </c>
      <c r="HM18" t="s">
        <v>415</v>
      </c>
      <c r="HN18" t="s">
        <v>415</v>
      </c>
      <c r="HO18" t="s">
        <v>416</v>
      </c>
      <c r="HP18" t="s">
        <v>413</v>
      </c>
      <c r="HQ18" t="s">
        <v>413</v>
      </c>
      <c r="HR18" t="s">
        <v>413</v>
      </c>
      <c r="HS18" t="s">
        <v>413</v>
      </c>
      <c r="HT18" t="s">
        <v>413</v>
      </c>
      <c r="HU18" t="s">
        <v>413</v>
      </c>
      <c r="HV18" t="s">
        <v>413</v>
      </c>
      <c r="HW18" t="s">
        <v>413</v>
      </c>
      <c r="HX18" t="s">
        <v>413</v>
      </c>
      <c r="HY18" t="s">
        <v>413</v>
      </c>
      <c r="HZ18" t="s">
        <v>413</v>
      </c>
      <c r="IA18" t="s">
        <v>413</v>
      </c>
      <c r="IH18" t="s">
        <v>413</v>
      </c>
      <c r="II18" t="s">
        <v>395</v>
      </c>
      <c r="IJ18" t="s">
        <v>395</v>
      </c>
      <c r="IK18" t="s">
        <v>408</v>
      </c>
      <c r="IL18" t="s">
        <v>409</v>
      </c>
      <c r="IM18" t="s">
        <v>408</v>
      </c>
      <c r="IQ18" t="s">
        <v>409</v>
      </c>
      <c r="IU18" t="s">
        <v>391</v>
      </c>
      <c r="IV18" t="s">
        <v>391</v>
      </c>
      <c r="IW18" t="s">
        <v>404</v>
      </c>
      <c r="IX18" t="s">
        <v>404</v>
      </c>
      <c r="IY18" t="s">
        <v>417</v>
      </c>
      <c r="IZ18" t="s">
        <v>417</v>
      </c>
      <c r="JA18" t="s">
        <v>413</v>
      </c>
      <c r="JB18" t="s">
        <v>413</v>
      </c>
      <c r="JC18" t="s">
        <v>413</v>
      </c>
      <c r="JD18" t="s">
        <v>413</v>
      </c>
      <c r="JE18" t="s">
        <v>413</v>
      </c>
      <c r="JF18" t="s">
        <v>413</v>
      </c>
      <c r="JG18" t="s">
        <v>393</v>
      </c>
      <c r="JH18" t="s">
        <v>413</v>
      </c>
      <c r="JJ18" t="s">
        <v>396</v>
      </c>
      <c r="JK18" t="s">
        <v>396</v>
      </c>
      <c r="JL18" t="s">
        <v>393</v>
      </c>
      <c r="JM18" t="s">
        <v>393</v>
      </c>
      <c r="JN18" t="s">
        <v>393</v>
      </c>
      <c r="JO18" t="s">
        <v>393</v>
      </c>
      <c r="JP18" t="s">
        <v>393</v>
      </c>
      <c r="JQ18" t="s">
        <v>395</v>
      </c>
      <c r="JR18" t="s">
        <v>395</v>
      </c>
      <c r="JS18" t="s">
        <v>395</v>
      </c>
      <c r="JT18" t="s">
        <v>393</v>
      </c>
      <c r="JU18" t="s">
        <v>391</v>
      </c>
      <c r="JV18" t="s">
        <v>404</v>
      </c>
      <c r="JW18" t="s">
        <v>395</v>
      </c>
      <c r="JX18" t="s">
        <v>395</v>
      </c>
    </row>
    <row r="19" spans="1:284">
      <c r="A19">
        <v>1</v>
      </c>
      <c r="B19">
        <v>1758412703</v>
      </c>
      <c r="C19">
        <v>0</v>
      </c>
      <c r="D19" t="s">
        <v>418</v>
      </c>
      <c r="E19" t="s">
        <v>419</v>
      </c>
      <c r="F19">
        <v>5</v>
      </c>
      <c r="G19" t="s">
        <v>420</v>
      </c>
      <c r="H19" t="s">
        <v>421</v>
      </c>
      <c r="I19">
        <v>1758412695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(DN19+(U19+2*0.95*5.67E-8*(((DN19+$B$9)+273)^4-(DN19+273)^4)-44100*J19)/(1.84*29.3*R19+8*0.95*5.67E-8*(DN19+273)^3))</f>
        <v>0</v>
      </c>
      <c r="W19">
        <f>($C$9*DO19+$D$9*DP19+$E$9*V19)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2*0.95*5.67E-8*(((DN19+$B$9)+273)^4-(W19+273)^4)</f>
        <v>0</v>
      </c>
      <c r="AF19">
        <f>U19+AE19+AC19+AD19</f>
        <v>0</v>
      </c>
      <c r="AG19">
        <v>0</v>
      </c>
      <c r="AH19">
        <v>0</v>
      </c>
      <c r="AI19">
        <f>IF(AG19*$H$15&gt;=AK19,1.0,(AK19/(AK19-AG19*$H$15)))</f>
        <v>0</v>
      </c>
      <c r="AJ19">
        <f>(AI19-1)*100</f>
        <v>0</v>
      </c>
      <c r="AK19">
        <f>MAX(0,($B$15+$C$15*DS19)/(1+$D$15*DS19)*DL19/(DN19+273)*$E$15)</f>
        <v>0</v>
      </c>
      <c r="AL19" t="s">
        <v>422</v>
      </c>
      <c r="AM19" t="s">
        <v>422</v>
      </c>
      <c r="AN19">
        <v>0</v>
      </c>
      <c r="AO19">
        <v>0</v>
      </c>
      <c r="AP19">
        <f>1-AN19/AO19</f>
        <v>0</v>
      </c>
      <c r="AQ19">
        <v>0</v>
      </c>
      <c r="AR19" t="s">
        <v>422</v>
      </c>
      <c r="AS19" t="s">
        <v>422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422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$B$13*DT19+$C$13*DU19+$F$13*EF19*(1-EI19)</f>
        <v>0</v>
      </c>
      <c r="CW19">
        <f>CV19*CX19</f>
        <v>0</v>
      </c>
      <c r="CX19">
        <f>($B$13*$D$11+$C$13*$D$11+$F$13*((ES19+EK19)/MAX(ES19+EK19+ET19, 0.1)*$I$11+ET19/MAX(ES19+EK19+ET19, 0.1)*$J$11))/($B$13+$C$13+$F$13)</f>
        <v>0</v>
      </c>
      <c r="CY19">
        <f>($B$13*$K$11+$C$13*$K$11+$F$13*((ES19+EK19)/MAX(ES19+EK19+ET19, 0.1)*$P$11+ET19/MAX(ES19+EK19+ET19, 0.1)*$Q$11))/($B$13+$C$13+$F$13)</f>
        <v>0</v>
      </c>
      <c r="CZ19">
        <v>4.38</v>
      </c>
      <c r="DA19">
        <v>0.5</v>
      </c>
      <c r="DB19" t="s">
        <v>423</v>
      </c>
      <c r="DC19">
        <v>2</v>
      </c>
      <c r="DD19">
        <v>1758412695</v>
      </c>
      <c r="DE19">
        <v>421.6171612903225</v>
      </c>
      <c r="DF19">
        <v>419.9763225806452</v>
      </c>
      <c r="DG19">
        <v>23.51577096774193</v>
      </c>
      <c r="DH19">
        <v>23.20954516129032</v>
      </c>
      <c r="DI19">
        <v>422.2785161290323</v>
      </c>
      <c r="DJ19">
        <v>23.20823548387097</v>
      </c>
      <c r="DK19">
        <v>499.996064516129</v>
      </c>
      <c r="DL19">
        <v>90.1693129032258</v>
      </c>
      <c r="DM19">
        <v>0.07095670967741935</v>
      </c>
      <c r="DN19">
        <v>29.94810967741935</v>
      </c>
      <c r="DO19">
        <v>30.00616129032258</v>
      </c>
      <c r="DP19">
        <v>999.9000000000003</v>
      </c>
      <c r="DQ19">
        <v>0</v>
      </c>
      <c r="DR19">
        <v>0</v>
      </c>
      <c r="DS19">
        <v>9997.562580645161</v>
      </c>
      <c r="DT19">
        <v>0</v>
      </c>
      <c r="DU19">
        <v>3.096419999999999</v>
      </c>
      <c r="DV19">
        <v>1.640744838709677</v>
      </c>
      <c r="DW19">
        <v>431.7704193548387</v>
      </c>
      <c r="DX19">
        <v>429.9553225806451</v>
      </c>
      <c r="DY19">
        <v>0.3062312903225806</v>
      </c>
      <c r="DZ19">
        <v>419.9763225806452</v>
      </c>
      <c r="EA19">
        <v>23.20954516129032</v>
      </c>
      <c r="EB19">
        <v>2.12040129032258</v>
      </c>
      <c r="EC19">
        <v>2.09278870967742</v>
      </c>
      <c r="ED19">
        <v>18.37326774193548</v>
      </c>
      <c r="EE19">
        <v>18.16439677419355</v>
      </c>
      <c r="EF19">
        <v>0.005000780000000002</v>
      </c>
      <c r="EG19">
        <v>0</v>
      </c>
      <c r="EH19">
        <v>0</v>
      </c>
      <c r="EI19">
        <v>0</v>
      </c>
      <c r="EJ19">
        <v>639.3870967741934</v>
      </c>
      <c r="EK19">
        <v>0.005000780000000002</v>
      </c>
      <c r="EL19">
        <v>-17.88387096774194</v>
      </c>
      <c r="EM19">
        <v>-0.4838709677419355</v>
      </c>
      <c r="EN19">
        <v>35.4836129032258</v>
      </c>
      <c r="EO19">
        <v>40.64490322580645</v>
      </c>
      <c r="EP19">
        <v>38.10248387096773</v>
      </c>
      <c r="EQ19">
        <v>41.04616129032257</v>
      </c>
      <c r="ER19">
        <v>38.6792258064516</v>
      </c>
      <c r="ES19">
        <v>0</v>
      </c>
      <c r="ET19">
        <v>0</v>
      </c>
      <c r="EU19">
        <v>0</v>
      </c>
      <c r="EV19">
        <v>1758412702.8</v>
      </c>
      <c r="EW19">
        <v>0</v>
      </c>
      <c r="EX19">
        <v>639.8115384615386</v>
      </c>
      <c r="EY19">
        <v>-31.47008513402505</v>
      </c>
      <c r="EZ19">
        <v>23.49401699192218</v>
      </c>
      <c r="FA19">
        <v>-17.86153846153846</v>
      </c>
      <c r="FB19">
        <v>15</v>
      </c>
      <c r="FC19">
        <v>0</v>
      </c>
      <c r="FD19" t="s">
        <v>424</v>
      </c>
      <c r="FE19">
        <v>1746989605.5</v>
      </c>
      <c r="FF19">
        <v>1746989593.5</v>
      </c>
      <c r="FG19">
        <v>0</v>
      </c>
      <c r="FH19">
        <v>-0.274</v>
      </c>
      <c r="FI19">
        <v>-0.002</v>
      </c>
      <c r="FJ19">
        <v>2.549</v>
      </c>
      <c r="FK19">
        <v>0.129</v>
      </c>
      <c r="FL19">
        <v>420</v>
      </c>
      <c r="FM19">
        <v>17</v>
      </c>
      <c r="FN19">
        <v>0.02</v>
      </c>
      <c r="FO19">
        <v>0.04</v>
      </c>
      <c r="FP19">
        <v>1.644746829268293</v>
      </c>
      <c r="FQ19">
        <v>-0.2503291986062695</v>
      </c>
      <c r="FR19">
        <v>0.0472478858186978</v>
      </c>
      <c r="FS19">
        <v>1</v>
      </c>
      <c r="FT19">
        <v>639.5088235294118</v>
      </c>
      <c r="FU19">
        <v>-5.83498845061229</v>
      </c>
      <c r="FV19">
        <v>4.673918097337905</v>
      </c>
      <c r="FW19">
        <v>0</v>
      </c>
      <c r="FX19">
        <v>0.3062057804878048</v>
      </c>
      <c r="FY19">
        <v>0.002195665505227107</v>
      </c>
      <c r="FZ19">
        <v>0.0009965548584803263</v>
      </c>
      <c r="GA19">
        <v>1</v>
      </c>
      <c r="GB19">
        <v>2</v>
      </c>
      <c r="GC19">
        <v>3</v>
      </c>
      <c r="GD19" t="s">
        <v>425</v>
      </c>
      <c r="GE19">
        <v>3.10308</v>
      </c>
      <c r="GF19">
        <v>2.72939</v>
      </c>
      <c r="GG19">
        <v>0.0879938</v>
      </c>
      <c r="GH19">
        <v>0.08766980000000001</v>
      </c>
      <c r="GI19">
        <v>0.105828</v>
      </c>
      <c r="GJ19">
        <v>0.10628</v>
      </c>
      <c r="GK19">
        <v>23833.9</v>
      </c>
      <c r="GL19">
        <v>21656.1</v>
      </c>
      <c r="GM19">
        <v>26698.5</v>
      </c>
      <c r="GN19">
        <v>23960.1</v>
      </c>
      <c r="GO19">
        <v>38201</v>
      </c>
      <c r="GP19">
        <v>31658.8</v>
      </c>
      <c r="GQ19">
        <v>46624.6</v>
      </c>
      <c r="GR19">
        <v>37912.6</v>
      </c>
      <c r="GS19">
        <v>1.86577</v>
      </c>
      <c r="GT19">
        <v>1.86045</v>
      </c>
      <c r="GU19">
        <v>0.07819379999999999</v>
      </c>
      <c r="GV19">
        <v>0</v>
      </c>
      <c r="GW19">
        <v>28.7305</v>
      </c>
      <c r="GX19">
        <v>999.9</v>
      </c>
      <c r="GY19">
        <v>55.2</v>
      </c>
      <c r="GZ19">
        <v>31.4</v>
      </c>
      <c r="HA19">
        <v>28.2535</v>
      </c>
      <c r="HB19">
        <v>60.75</v>
      </c>
      <c r="HC19">
        <v>26.7308</v>
      </c>
      <c r="HD19">
        <v>1</v>
      </c>
      <c r="HE19">
        <v>0.15391</v>
      </c>
      <c r="HF19">
        <v>-1.03163</v>
      </c>
      <c r="HG19">
        <v>20.2978</v>
      </c>
      <c r="HH19">
        <v>5.22193</v>
      </c>
      <c r="HI19">
        <v>11.9798</v>
      </c>
      <c r="HJ19">
        <v>4.96555</v>
      </c>
      <c r="HK19">
        <v>3.27595</v>
      </c>
      <c r="HL19">
        <v>9999</v>
      </c>
      <c r="HM19">
        <v>9999</v>
      </c>
      <c r="HN19">
        <v>9999</v>
      </c>
      <c r="HO19">
        <v>999.9</v>
      </c>
      <c r="HP19">
        <v>1.86386</v>
      </c>
      <c r="HQ19">
        <v>1.86005</v>
      </c>
      <c r="HR19">
        <v>1.85836</v>
      </c>
      <c r="HS19">
        <v>1.85974</v>
      </c>
      <c r="HT19">
        <v>1.85984</v>
      </c>
      <c r="HU19">
        <v>1.85837</v>
      </c>
      <c r="HV19">
        <v>1.85744</v>
      </c>
      <c r="HW19">
        <v>1.85234</v>
      </c>
      <c r="HX19">
        <v>0</v>
      </c>
      <c r="HY19">
        <v>0</v>
      </c>
      <c r="HZ19">
        <v>0</v>
      </c>
      <c r="IA19">
        <v>0</v>
      </c>
      <c r="IB19" t="s">
        <v>426</v>
      </c>
      <c r="IC19" t="s">
        <v>427</v>
      </c>
      <c r="ID19" t="s">
        <v>428</v>
      </c>
      <c r="IE19" t="s">
        <v>428</v>
      </c>
      <c r="IF19" t="s">
        <v>428</v>
      </c>
      <c r="IG19" t="s">
        <v>428</v>
      </c>
      <c r="IH19">
        <v>0</v>
      </c>
      <c r="II19">
        <v>100</v>
      </c>
      <c r="IJ19">
        <v>100</v>
      </c>
      <c r="IK19">
        <v>-0.661</v>
      </c>
      <c r="IL19">
        <v>0.3073</v>
      </c>
      <c r="IM19">
        <v>-0.6605319167387009</v>
      </c>
      <c r="IN19">
        <v>-0.0004737513092168879</v>
      </c>
      <c r="IO19">
        <v>1.233974951706583E-06</v>
      </c>
      <c r="IP19">
        <v>-2.791035861235605E-10</v>
      </c>
      <c r="IQ19">
        <v>0.04306461537617447</v>
      </c>
      <c r="IR19">
        <v>-0.002560808816659483</v>
      </c>
      <c r="IS19">
        <v>0.0007441110143227328</v>
      </c>
      <c r="IT19">
        <v>-6.151772081818622E-06</v>
      </c>
      <c r="IU19">
        <v>2</v>
      </c>
      <c r="IV19">
        <v>1988</v>
      </c>
      <c r="IW19">
        <v>1</v>
      </c>
      <c r="IX19">
        <v>28</v>
      </c>
      <c r="IY19">
        <v>190385</v>
      </c>
      <c r="IZ19">
        <v>190385.2</v>
      </c>
      <c r="JA19">
        <v>1.14136</v>
      </c>
      <c r="JB19">
        <v>2.59155</v>
      </c>
      <c r="JC19">
        <v>1.49658</v>
      </c>
      <c r="JD19">
        <v>2.34741</v>
      </c>
      <c r="JE19">
        <v>1.54907</v>
      </c>
      <c r="JF19">
        <v>2.39746</v>
      </c>
      <c r="JG19">
        <v>35.9645</v>
      </c>
      <c r="JH19">
        <v>24.0963</v>
      </c>
      <c r="JI19">
        <v>18</v>
      </c>
      <c r="JJ19">
        <v>482.4</v>
      </c>
      <c r="JK19">
        <v>493.547</v>
      </c>
      <c r="JL19">
        <v>30.2817</v>
      </c>
      <c r="JM19">
        <v>29.2161</v>
      </c>
      <c r="JN19">
        <v>30.0001</v>
      </c>
      <c r="JO19">
        <v>29.3869</v>
      </c>
      <c r="JP19">
        <v>29.3672</v>
      </c>
      <c r="JQ19">
        <v>22.9559</v>
      </c>
      <c r="JR19">
        <v>22.2242</v>
      </c>
      <c r="JS19">
        <v>100</v>
      </c>
      <c r="JT19">
        <v>30.2824</v>
      </c>
      <c r="JU19">
        <v>420</v>
      </c>
      <c r="JV19">
        <v>23.2843</v>
      </c>
      <c r="JW19">
        <v>101.938</v>
      </c>
      <c r="JX19">
        <v>91.4263</v>
      </c>
    </row>
    <row r="20" spans="1:284">
      <c r="A20">
        <v>2</v>
      </c>
      <c r="B20">
        <v>1758412705</v>
      </c>
      <c r="C20">
        <v>2</v>
      </c>
      <c r="D20" t="s">
        <v>429</v>
      </c>
      <c r="E20" t="s">
        <v>430</v>
      </c>
      <c r="F20">
        <v>5</v>
      </c>
      <c r="G20" t="s">
        <v>420</v>
      </c>
      <c r="H20" t="s">
        <v>421</v>
      </c>
      <c r="I20">
        <v>1758412697.051724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(DN20+(U20+2*0.95*5.67E-8*(((DN20+$B$9)+273)^4-(DN20+273)^4)-44100*J20)/(1.84*29.3*R20+8*0.95*5.67E-8*(DN20+273)^3))</f>
        <v>0</v>
      </c>
      <c r="W20">
        <f>($C$9*DO20+$D$9*DP20+$E$9*V20)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2*0.95*5.67E-8*(((DN20+$B$9)+273)^4-(W20+273)^4)</f>
        <v>0</v>
      </c>
      <c r="AF20">
        <f>U20+AE20+AC20+AD20</f>
        <v>0</v>
      </c>
      <c r="AG20">
        <v>0</v>
      </c>
      <c r="AH20">
        <v>0</v>
      </c>
      <c r="AI20">
        <f>IF(AG20*$H$15&gt;=AK20,1.0,(AK20/(AK20-AG20*$H$15)))</f>
        <v>0</v>
      </c>
      <c r="AJ20">
        <f>(AI20-1)*100</f>
        <v>0</v>
      </c>
      <c r="AK20">
        <f>MAX(0,($B$15+$C$15*DS20)/(1+$D$15*DS20)*DL20/(DN20+273)*$E$15)</f>
        <v>0</v>
      </c>
      <c r="AL20" t="s">
        <v>422</v>
      </c>
      <c r="AM20" t="s">
        <v>422</v>
      </c>
      <c r="AN20">
        <v>0</v>
      </c>
      <c r="AO20">
        <v>0</v>
      </c>
      <c r="AP20">
        <f>1-AN20/AO20</f>
        <v>0</v>
      </c>
      <c r="AQ20">
        <v>0</v>
      </c>
      <c r="AR20" t="s">
        <v>422</v>
      </c>
      <c r="AS20" t="s">
        <v>422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422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$B$13*DT20+$C$13*DU20+$F$13*EF20*(1-EI20)</f>
        <v>0</v>
      </c>
      <c r="CW20">
        <f>CV20*CX20</f>
        <v>0</v>
      </c>
      <c r="CX20">
        <f>($B$13*$D$11+$C$13*$D$11+$F$13*((ES20+EK20)/MAX(ES20+EK20+ET20, 0.1)*$I$11+ET20/MAX(ES20+EK20+ET20, 0.1)*$J$11))/($B$13+$C$13+$F$13)</f>
        <v>0</v>
      </c>
      <c r="CY20">
        <f>($B$13*$K$11+$C$13*$K$11+$F$13*((ES20+EK20)/MAX(ES20+EK20+ET20, 0.1)*$P$11+ET20/MAX(ES20+EK20+ET20, 0.1)*$Q$11))/($B$13+$C$13+$F$13)</f>
        <v>0</v>
      </c>
      <c r="CZ20">
        <v>4.38</v>
      </c>
      <c r="DA20">
        <v>0.5</v>
      </c>
      <c r="DB20" t="s">
        <v>423</v>
      </c>
      <c r="DC20">
        <v>2</v>
      </c>
      <c r="DD20">
        <v>1758412697.051724</v>
      </c>
      <c r="DE20">
        <v>421.6192068965518</v>
      </c>
      <c r="DF20">
        <v>419.9779655172413</v>
      </c>
      <c r="DG20">
        <v>23.51410344827586</v>
      </c>
      <c r="DH20">
        <v>23.20837931034482</v>
      </c>
      <c r="DI20">
        <v>422.2805517241379</v>
      </c>
      <c r="DJ20">
        <v>23.20660689655172</v>
      </c>
      <c r="DK20">
        <v>499.9992758620689</v>
      </c>
      <c r="DL20">
        <v>90.16960344827586</v>
      </c>
      <c r="DM20">
        <v>0.07101899310344827</v>
      </c>
      <c r="DN20">
        <v>29.94727931034483</v>
      </c>
      <c r="DO20">
        <v>30.00488965517242</v>
      </c>
      <c r="DP20">
        <v>999.9000000000002</v>
      </c>
      <c r="DQ20">
        <v>0</v>
      </c>
      <c r="DR20">
        <v>0</v>
      </c>
      <c r="DS20">
        <v>10000.60413793103</v>
      </c>
      <c r="DT20">
        <v>0</v>
      </c>
      <c r="DU20">
        <v>3.096419999999999</v>
      </c>
      <c r="DV20">
        <v>1.641138275862069</v>
      </c>
      <c r="DW20">
        <v>431.7717586206898</v>
      </c>
      <c r="DX20">
        <v>429.9564827586207</v>
      </c>
      <c r="DY20">
        <v>0.3057323103448276</v>
      </c>
      <c r="DZ20">
        <v>419.9779655172413</v>
      </c>
      <c r="EA20">
        <v>23.20837931034482</v>
      </c>
      <c r="EB20">
        <v>2.120257931034483</v>
      </c>
      <c r="EC20">
        <v>2.092690344827586</v>
      </c>
      <c r="ED20">
        <v>18.37218965517241</v>
      </c>
      <c r="EE20">
        <v>18.1636448275862</v>
      </c>
      <c r="EF20">
        <v>0.005000780000000002</v>
      </c>
      <c r="EG20">
        <v>0</v>
      </c>
      <c r="EH20">
        <v>0</v>
      </c>
      <c r="EI20">
        <v>0</v>
      </c>
      <c r="EJ20">
        <v>638.2827586206896</v>
      </c>
      <c r="EK20">
        <v>0.005000780000000002</v>
      </c>
      <c r="EL20">
        <v>-17.28620689655173</v>
      </c>
      <c r="EM20">
        <v>-0.3413793103448277</v>
      </c>
      <c r="EN20">
        <v>35.49975862068965</v>
      </c>
      <c r="EO20">
        <v>40.67648275862069</v>
      </c>
      <c r="EP20">
        <v>38.12037931034482</v>
      </c>
      <c r="EQ20">
        <v>41.09027586206895</v>
      </c>
      <c r="ER20">
        <v>38.71096551724138</v>
      </c>
      <c r="ES20">
        <v>0</v>
      </c>
      <c r="ET20">
        <v>0</v>
      </c>
      <c r="EU20">
        <v>0</v>
      </c>
      <c r="EV20">
        <v>1758412704.6</v>
      </c>
      <c r="EW20">
        <v>0</v>
      </c>
      <c r="EX20">
        <v>638.428</v>
      </c>
      <c r="EY20">
        <v>-23.37692275590462</v>
      </c>
      <c r="EZ20">
        <v>18.72307663246021</v>
      </c>
      <c r="FA20">
        <v>-17.092</v>
      </c>
      <c r="FB20">
        <v>15</v>
      </c>
      <c r="FC20">
        <v>0</v>
      </c>
      <c r="FD20" t="s">
        <v>424</v>
      </c>
      <c r="FE20">
        <v>1746989605.5</v>
      </c>
      <c r="FF20">
        <v>1746989593.5</v>
      </c>
      <c r="FG20">
        <v>0</v>
      </c>
      <c r="FH20">
        <v>-0.274</v>
      </c>
      <c r="FI20">
        <v>-0.002</v>
      </c>
      <c r="FJ20">
        <v>2.549</v>
      </c>
      <c r="FK20">
        <v>0.129</v>
      </c>
      <c r="FL20">
        <v>420</v>
      </c>
      <c r="FM20">
        <v>17</v>
      </c>
      <c r="FN20">
        <v>0.02</v>
      </c>
      <c r="FO20">
        <v>0.04</v>
      </c>
      <c r="FP20">
        <v>1.649087317073171</v>
      </c>
      <c r="FQ20">
        <v>0.0307691289198598</v>
      </c>
      <c r="FR20">
        <v>0.05088238043904165</v>
      </c>
      <c r="FS20">
        <v>1</v>
      </c>
      <c r="FT20">
        <v>639.2411764705882</v>
      </c>
      <c r="FU20">
        <v>-17.50038185509142</v>
      </c>
      <c r="FV20">
        <v>4.853992755942314</v>
      </c>
      <c r="FW20">
        <v>0</v>
      </c>
      <c r="FX20">
        <v>0.3060328048780488</v>
      </c>
      <c r="FY20">
        <v>-0.007467198606271433</v>
      </c>
      <c r="FZ20">
        <v>0.001351058667454171</v>
      </c>
      <c r="GA20">
        <v>1</v>
      </c>
      <c r="GB20">
        <v>2</v>
      </c>
      <c r="GC20">
        <v>3</v>
      </c>
      <c r="GD20" t="s">
        <v>425</v>
      </c>
      <c r="GE20">
        <v>3.10316</v>
      </c>
      <c r="GF20">
        <v>2.7293</v>
      </c>
      <c r="GG20">
        <v>0.0879895</v>
      </c>
      <c r="GH20">
        <v>0.0876627</v>
      </c>
      <c r="GI20">
        <v>0.105824</v>
      </c>
      <c r="GJ20">
        <v>0.106298</v>
      </c>
      <c r="GK20">
        <v>23833.9</v>
      </c>
      <c r="GL20">
        <v>21656.2</v>
      </c>
      <c r="GM20">
        <v>26698.4</v>
      </c>
      <c r="GN20">
        <v>23960.1</v>
      </c>
      <c r="GO20">
        <v>38200.9</v>
      </c>
      <c r="GP20">
        <v>31658.1</v>
      </c>
      <c r="GQ20">
        <v>46624.4</v>
      </c>
      <c r="GR20">
        <v>37912.5</v>
      </c>
      <c r="GS20">
        <v>1.86578</v>
      </c>
      <c r="GT20">
        <v>1.86033</v>
      </c>
      <c r="GU20">
        <v>0.0783876</v>
      </c>
      <c r="GV20">
        <v>0</v>
      </c>
      <c r="GW20">
        <v>28.7317</v>
      </c>
      <c r="GX20">
        <v>999.9</v>
      </c>
      <c r="GY20">
        <v>55.2</v>
      </c>
      <c r="GZ20">
        <v>31.4</v>
      </c>
      <c r="HA20">
        <v>28.2528</v>
      </c>
      <c r="HB20">
        <v>60.79</v>
      </c>
      <c r="HC20">
        <v>26.8269</v>
      </c>
      <c r="HD20">
        <v>1</v>
      </c>
      <c r="HE20">
        <v>0.153887</v>
      </c>
      <c r="HF20">
        <v>-1.04278</v>
      </c>
      <c r="HG20">
        <v>20.2976</v>
      </c>
      <c r="HH20">
        <v>5.22208</v>
      </c>
      <c r="HI20">
        <v>11.9798</v>
      </c>
      <c r="HJ20">
        <v>4.9655</v>
      </c>
      <c r="HK20">
        <v>3.27593</v>
      </c>
      <c r="HL20">
        <v>9999</v>
      </c>
      <c r="HM20">
        <v>9999</v>
      </c>
      <c r="HN20">
        <v>9999</v>
      </c>
      <c r="HO20">
        <v>999.9</v>
      </c>
      <c r="HP20">
        <v>1.86386</v>
      </c>
      <c r="HQ20">
        <v>1.86005</v>
      </c>
      <c r="HR20">
        <v>1.85837</v>
      </c>
      <c r="HS20">
        <v>1.85974</v>
      </c>
      <c r="HT20">
        <v>1.85984</v>
      </c>
      <c r="HU20">
        <v>1.85837</v>
      </c>
      <c r="HV20">
        <v>1.85743</v>
      </c>
      <c r="HW20">
        <v>1.85234</v>
      </c>
      <c r="HX20">
        <v>0</v>
      </c>
      <c r="HY20">
        <v>0</v>
      </c>
      <c r="HZ20">
        <v>0</v>
      </c>
      <c r="IA20">
        <v>0</v>
      </c>
      <c r="IB20" t="s">
        <v>426</v>
      </c>
      <c r="IC20" t="s">
        <v>427</v>
      </c>
      <c r="ID20" t="s">
        <v>428</v>
      </c>
      <c r="IE20" t="s">
        <v>428</v>
      </c>
      <c r="IF20" t="s">
        <v>428</v>
      </c>
      <c r="IG20" t="s">
        <v>428</v>
      </c>
      <c r="IH20">
        <v>0</v>
      </c>
      <c r="II20">
        <v>100</v>
      </c>
      <c r="IJ20">
        <v>100</v>
      </c>
      <c r="IK20">
        <v>-0.662</v>
      </c>
      <c r="IL20">
        <v>0.3073</v>
      </c>
      <c r="IM20">
        <v>-0.6605319167387009</v>
      </c>
      <c r="IN20">
        <v>-0.0004737513092168879</v>
      </c>
      <c r="IO20">
        <v>1.233974951706583E-06</v>
      </c>
      <c r="IP20">
        <v>-2.791035861235605E-10</v>
      </c>
      <c r="IQ20">
        <v>0.04306461537617447</v>
      </c>
      <c r="IR20">
        <v>-0.002560808816659483</v>
      </c>
      <c r="IS20">
        <v>0.0007441110143227328</v>
      </c>
      <c r="IT20">
        <v>-6.151772081818622E-06</v>
      </c>
      <c r="IU20">
        <v>2</v>
      </c>
      <c r="IV20">
        <v>1988</v>
      </c>
      <c r="IW20">
        <v>1</v>
      </c>
      <c r="IX20">
        <v>28</v>
      </c>
      <c r="IY20">
        <v>190385</v>
      </c>
      <c r="IZ20">
        <v>190385.2</v>
      </c>
      <c r="JA20">
        <v>1.14258</v>
      </c>
      <c r="JB20">
        <v>2.60132</v>
      </c>
      <c r="JC20">
        <v>1.49658</v>
      </c>
      <c r="JD20">
        <v>2.34741</v>
      </c>
      <c r="JE20">
        <v>1.54907</v>
      </c>
      <c r="JF20">
        <v>2.36938</v>
      </c>
      <c r="JG20">
        <v>35.9645</v>
      </c>
      <c r="JH20">
        <v>24.105</v>
      </c>
      <c r="JI20">
        <v>18</v>
      </c>
      <c r="JJ20">
        <v>482.4</v>
      </c>
      <c r="JK20">
        <v>493.473</v>
      </c>
      <c r="JL20">
        <v>30.2793</v>
      </c>
      <c r="JM20">
        <v>29.2161</v>
      </c>
      <c r="JN20">
        <v>30.0001</v>
      </c>
      <c r="JO20">
        <v>29.3869</v>
      </c>
      <c r="JP20">
        <v>29.3682</v>
      </c>
      <c r="JQ20">
        <v>22.9571</v>
      </c>
      <c r="JR20">
        <v>22.2242</v>
      </c>
      <c r="JS20">
        <v>100</v>
      </c>
      <c r="JT20">
        <v>30.2797</v>
      </c>
      <c r="JU20">
        <v>420</v>
      </c>
      <c r="JV20">
        <v>23.2845</v>
      </c>
      <c r="JW20">
        <v>101.938</v>
      </c>
      <c r="JX20">
        <v>91.426</v>
      </c>
    </row>
    <row r="21" spans="1:284">
      <c r="A21">
        <v>3</v>
      </c>
      <c r="B21">
        <v>1758412707</v>
      </c>
      <c r="C21">
        <v>4</v>
      </c>
      <c r="D21" t="s">
        <v>431</v>
      </c>
      <c r="E21" t="s">
        <v>432</v>
      </c>
      <c r="F21">
        <v>5</v>
      </c>
      <c r="G21" t="s">
        <v>420</v>
      </c>
      <c r="H21" t="s">
        <v>421</v>
      </c>
      <c r="I21">
        <v>1758412698.910714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(DN21+(U21+2*0.95*5.67E-8*(((DN21+$B$9)+273)^4-(DN21+273)^4)-44100*J21)/(1.84*29.3*R21+8*0.95*5.67E-8*(DN21+273)^3))</f>
        <v>0</v>
      </c>
      <c r="W21">
        <f>($C$9*DO21+$D$9*DP21+$E$9*V21)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2*0.95*5.67E-8*(((DN21+$B$9)+273)^4-(W21+273)^4)</f>
        <v>0</v>
      </c>
      <c r="AF21">
        <f>U21+AE21+AC21+AD21</f>
        <v>0</v>
      </c>
      <c r="AG21">
        <v>0</v>
      </c>
      <c r="AH21">
        <v>0</v>
      </c>
      <c r="AI21">
        <f>IF(AG21*$H$15&gt;=AK21,1.0,(AK21/(AK21-AG21*$H$15)))</f>
        <v>0</v>
      </c>
      <c r="AJ21">
        <f>(AI21-1)*100</f>
        <v>0</v>
      </c>
      <c r="AK21">
        <f>MAX(0,($B$15+$C$15*DS21)/(1+$D$15*DS21)*DL21/(DN21+273)*$E$15)</f>
        <v>0</v>
      </c>
      <c r="AL21" t="s">
        <v>422</v>
      </c>
      <c r="AM21" t="s">
        <v>422</v>
      </c>
      <c r="AN21">
        <v>0</v>
      </c>
      <c r="AO21">
        <v>0</v>
      </c>
      <c r="AP21">
        <f>1-AN21/AO21</f>
        <v>0</v>
      </c>
      <c r="AQ21">
        <v>0</v>
      </c>
      <c r="AR21" t="s">
        <v>422</v>
      </c>
      <c r="AS21" t="s">
        <v>422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422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$B$13*DT21+$C$13*DU21+$F$13*EF21*(1-EI21)</f>
        <v>0</v>
      </c>
      <c r="CW21">
        <f>CV21*CX21</f>
        <v>0</v>
      </c>
      <c r="CX21">
        <f>($B$13*$D$11+$C$13*$D$11+$F$13*((ES21+EK21)/MAX(ES21+EK21+ET21, 0.1)*$I$11+ET21/MAX(ES21+EK21+ET21, 0.1)*$J$11))/($B$13+$C$13+$F$13)</f>
        <v>0</v>
      </c>
      <c r="CY21">
        <f>($B$13*$K$11+$C$13*$K$11+$F$13*((ES21+EK21)/MAX(ES21+EK21+ET21, 0.1)*$P$11+ET21/MAX(ES21+EK21+ET21, 0.1)*$Q$11))/($B$13+$C$13+$F$13)</f>
        <v>0</v>
      </c>
      <c r="CZ21">
        <v>4.38</v>
      </c>
      <c r="DA21">
        <v>0.5</v>
      </c>
      <c r="DB21" t="s">
        <v>423</v>
      </c>
      <c r="DC21">
        <v>2</v>
      </c>
      <c r="DD21">
        <v>1758412698.910714</v>
      </c>
      <c r="DE21">
        <v>421.6233928571428</v>
      </c>
      <c r="DF21">
        <v>419.9799642857143</v>
      </c>
      <c r="DG21">
        <v>23.51271785714286</v>
      </c>
      <c r="DH21">
        <v>23.20940357142858</v>
      </c>
      <c r="DI21">
        <v>422.2847142857144</v>
      </c>
      <c r="DJ21">
        <v>23.20525</v>
      </c>
      <c r="DK21">
        <v>500.0200714285714</v>
      </c>
      <c r="DL21">
        <v>90.1699142857143</v>
      </c>
      <c r="DM21">
        <v>0.07104963928571428</v>
      </c>
      <c r="DN21">
        <v>29.9466</v>
      </c>
      <c r="DO21">
        <v>30.00483928571429</v>
      </c>
      <c r="DP21">
        <v>999.9000000000002</v>
      </c>
      <c r="DQ21">
        <v>0</v>
      </c>
      <c r="DR21">
        <v>0</v>
      </c>
      <c r="DS21">
        <v>10000.80714285714</v>
      </c>
      <c r="DT21">
        <v>0</v>
      </c>
      <c r="DU21">
        <v>3.096419999999999</v>
      </c>
      <c r="DV21">
        <v>1.643346071428571</v>
      </c>
      <c r="DW21">
        <v>431.7754285714286</v>
      </c>
      <c r="DX21">
        <v>429.9589642857143</v>
      </c>
      <c r="DY21">
        <v>0.3033208571428571</v>
      </c>
      <c r="DZ21">
        <v>419.9799642857143</v>
      </c>
      <c r="EA21">
        <v>23.20940357142858</v>
      </c>
      <c r="EB21">
        <v>2.120139285714286</v>
      </c>
      <c r="EC21">
        <v>2.092789285714286</v>
      </c>
      <c r="ED21">
        <v>18.37129642857143</v>
      </c>
      <c r="EE21">
        <v>18.16440357142857</v>
      </c>
      <c r="EF21">
        <v>0.005000780000000002</v>
      </c>
      <c r="EG21">
        <v>0</v>
      </c>
      <c r="EH21">
        <v>0</v>
      </c>
      <c r="EI21">
        <v>0</v>
      </c>
      <c r="EJ21">
        <v>637.4214285714286</v>
      </c>
      <c r="EK21">
        <v>0.005000780000000002</v>
      </c>
      <c r="EL21">
        <v>-16.25357142857143</v>
      </c>
      <c r="EM21">
        <v>-0.4428571428571429</v>
      </c>
      <c r="EN21">
        <v>35.50646428571429</v>
      </c>
      <c r="EO21">
        <v>40.70735714285713</v>
      </c>
      <c r="EP21">
        <v>38.16935714285714</v>
      </c>
      <c r="EQ21">
        <v>41.12475</v>
      </c>
      <c r="ER21">
        <v>38.74303571428571</v>
      </c>
      <c r="ES21">
        <v>0</v>
      </c>
      <c r="ET21">
        <v>0</v>
      </c>
      <c r="EU21">
        <v>0</v>
      </c>
      <c r="EV21">
        <v>1758412707</v>
      </c>
      <c r="EW21">
        <v>0</v>
      </c>
      <c r="EX21">
        <v>637.692</v>
      </c>
      <c r="EY21">
        <v>-32.33846122565105</v>
      </c>
      <c r="EZ21">
        <v>44.16923043370497</v>
      </c>
      <c r="FA21">
        <v>-16.244</v>
      </c>
      <c r="FB21">
        <v>15</v>
      </c>
      <c r="FC21">
        <v>0</v>
      </c>
      <c r="FD21" t="s">
        <v>424</v>
      </c>
      <c r="FE21">
        <v>1746989605.5</v>
      </c>
      <c r="FF21">
        <v>1746989593.5</v>
      </c>
      <c r="FG21">
        <v>0</v>
      </c>
      <c r="FH21">
        <v>-0.274</v>
      </c>
      <c r="FI21">
        <v>-0.002</v>
      </c>
      <c r="FJ21">
        <v>2.549</v>
      </c>
      <c r="FK21">
        <v>0.129</v>
      </c>
      <c r="FL21">
        <v>420</v>
      </c>
      <c r="FM21">
        <v>17</v>
      </c>
      <c r="FN21">
        <v>0.02</v>
      </c>
      <c r="FO21">
        <v>0.04</v>
      </c>
      <c r="FP21">
        <v>1.6545585</v>
      </c>
      <c r="FQ21">
        <v>0.06419459662288687</v>
      </c>
      <c r="FR21">
        <v>0.05285948876739162</v>
      </c>
      <c r="FS21">
        <v>1</v>
      </c>
      <c r="FT21">
        <v>639.5088235294118</v>
      </c>
      <c r="FU21">
        <v>-22.16806711756573</v>
      </c>
      <c r="FV21">
        <v>4.635183075707871</v>
      </c>
      <c r="FW21">
        <v>0</v>
      </c>
      <c r="FX21">
        <v>0.304810525</v>
      </c>
      <c r="FY21">
        <v>-0.0264235834896822</v>
      </c>
      <c r="FZ21">
        <v>0.004525703994891296</v>
      </c>
      <c r="GA21">
        <v>1</v>
      </c>
      <c r="GB21">
        <v>2</v>
      </c>
      <c r="GC21">
        <v>3</v>
      </c>
      <c r="GD21" t="s">
        <v>425</v>
      </c>
      <c r="GE21">
        <v>3.10319</v>
      </c>
      <c r="GF21">
        <v>2.72907</v>
      </c>
      <c r="GG21">
        <v>0.0879779</v>
      </c>
      <c r="GH21">
        <v>0.0876596</v>
      </c>
      <c r="GI21">
        <v>0.105825</v>
      </c>
      <c r="GJ21">
        <v>0.106385</v>
      </c>
      <c r="GK21">
        <v>23834.1</v>
      </c>
      <c r="GL21">
        <v>21656.3</v>
      </c>
      <c r="GM21">
        <v>26698.3</v>
      </c>
      <c r="GN21">
        <v>23960</v>
      </c>
      <c r="GO21">
        <v>38201</v>
      </c>
      <c r="GP21">
        <v>31654.8</v>
      </c>
      <c r="GQ21">
        <v>46624.5</v>
      </c>
      <c r="GR21">
        <v>37912.3</v>
      </c>
      <c r="GS21">
        <v>1.86565</v>
      </c>
      <c r="GT21">
        <v>1.86022</v>
      </c>
      <c r="GU21">
        <v>0.0778735</v>
      </c>
      <c r="GV21">
        <v>0</v>
      </c>
      <c r="GW21">
        <v>28.7323</v>
      </c>
      <c r="GX21">
        <v>999.9</v>
      </c>
      <c r="GY21">
        <v>55.2</v>
      </c>
      <c r="GZ21">
        <v>31.4</v>
      </c>
      <c r="HA21">
        <v>28.2557</v>
      </c>
      <c r="HB21">
        <v>61.04</v>
      </c>
      <c r="HC21">
        <v>26.7628</v>
      </c>
      <c r="HD21">
        <v>1</v>
      </c>
      <c r="HE21">
        <v>0.153864</v>
      </c>
      <c r="HF21">
        <v>-1.04608</v>
      </c>
      <c r="HG21">
        <v>20.2977</v>
      </c>
      <c r="HH21">
        <v>5.22238</v>
      </c>
      <c r="HI21">
        <v>11.98</v>
      </c>
      <c r="HJ21">
        <v>4.96545</v>
      </c>
      <c r="HK21">
        <v>3.27593</v>
      </c>
      <c r="HL21">
        <v>9999</v>
      </c>
      <c r="HM21">
        <v>9999</v>
      </c>
      <c r="HN21">
        <v>9999</v>
      </c>
      <c r="HO21">
        <v>999.9</v>
      </c>
      <c r="HP21">
        <v>1.86386</v>
      </c>
      <c r="HQ21">
        <v>1.86005</v>
      </c>
      <c r="HR21">
        <v>1.85837</v>
      </c>
      <c r="HS21">
        <v>1.85974</v>
      </c>
      <c r="HT21">
        <v>1.85982</v>
      </c>
      <c r="HU21">
        <v>1.85837</v>
      </c>
      <c r="HV21">
        <v>1.85743</v>
      </c>
      <c r="HW21">
        <v>1.85234</v>
      </c>
      <c r="HX21">
        <v>0</v>
      </c>
      <c r="HY21">
        <v>0</v>
      </c>
      <c r="HZ21">
        <v>0</v>
      </c>
      <c r="IA21">
        <v>0</v>
      </c>
      <c r="IB21" t="s">
        <v>426</v>
      </c>
      <c r="IC21" t="s">
        <v>427</v>
      </c>
      <c r="ID21" t="s">
        <v>428</v>
      </c>
      <c r="IE21" t="s">
        <v>428</v>
      </c>
      <c r="IF21" t="s">
        <v>428</v>
      </c>
      <c r="IG21" t="s">
        <v>428</v>
      </c>
      <c r="IH21">
        <v>0</v>
      </c>
      <c r="II21">
        <v>100</v>
      </c>
      <c r="IJ21">
        <v>100</v>
      </c>
      <c r="IK21">
        <v>-0.661</v>
      </c>
      <c r="IL21">
        <v>0.3073</v>
      </c>
      <c r="IM21">
        <v>-0.6605319167387009</v>
      </c>
      <c r="IN21">
        <v>-0.0004737513092168879</v>
      </c>
      <c r="IO21">
        <v>1.233974951706583E-06</v>
      </c>
      <c r="IP21">
        <v>-2.791035861235605E-10</v>
      </c>
      <c r="IQ21">
        <v>0.04306461537617447</v>
      </c>
      <c r="IR21">
        <v>-0.002560808816659483</v>
      </c>
      <c r="IS21">
        <v>0.0007441110143227328</v>
      </c>
      <c r="IT21">
        <v>-6.151772081818622E-06</v>
      </c>
      <c r="IU21">
        <v>2</v>
      </c>
      <c r="IV21">
        <v>1988</v>
      </c>
      <c r="IW21">
        <v>1</v>
      </c>
      <c r="IX21">
        <v>28</v>
      </c>
      <c r="IY21">
        <v>190385</v>
      </c>
      <c r="IZ21">
        <v>190385.2</v>
      </c>
      <c r="JA21">
        <v>1.14258</v>
      </c>
      <c r="JB21">
        <v>2.59644</v>
      </c>
      <c r="JC21">
        <v>1.49658</v>
      </c>
      <c r="JD21">
        <v>2.34863</v>
      </c>
      <c r="JE21">
        <v>1.54907</v>
      </c>
      <c r="JF21">
        <v>2.42798</v>
      </c>
      <c r="JG21">
        <v>35.9645</v>
      </c>
      <c r="JH21">
        <v>24.0963</v>
      </c>
      <c r="JI21">
        <v>18</v>
      </c>
      <c r="JJ21">
        <v>482.327</v>
      </c>
      <c r="JK21">
        <v>493.406</v>
      </c>
      <c r="JL21">
        <v>30.2781</v>
      </c>
      <c r="JM21">
        <v>29.2161</v>
      </c>
      <c r="JN21">
        <v>30.0001</v>
      </c>
      <c r="JO21">
        <v>29.3869</v>
      </c>
      <c r="JP21">
        <v>29.3682</v>
      </c>
      <c r="JQ21">
        <v>22.9603</v>
      </c>
      <c r="JR21">
        <v>22.2242</v>
      </c>
      <c r="JS21">
        <v>100</v>
      </c>
      <c r="JT21">
        <v>30.2797</v>
      </c>
      <c r="JU21">
        <v>420</v>
      </c>
      <c r="JV21">
        <v>23.2814</v>
      </c>
      <c r="JW21">
        <v>101.938</v>
      </c>
      <c r="JX21">
        <v>91.42570000000001</v>
      </c>
    </row>
    <row r="22" spans="1:284">
      <c r="A22">
        <v>4</v>
      </c>
      <c r="B22">
        <v>1758412709</v>
      </c>
      <c r="C22">
        <v>6</v>
      </c>
      <c r="D22" t="s">
        <v>433</v>
      </c>
      <c r="E22" t="s">
        <v>434</v>
      </c>
      <c r="F22">
        <v>5</v>
      </c>
      <c r="G22" t="s">
        <v>420</v>
      </c>
      <c r="H22" t="s">
        <v>421</v>
      </c>
      <c r="I22">
        <v>1758412700.833333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(DN22+(U22+2*0.95*5.67E-8*(((DN22+$B$9)+273)^4-(DN22+273)^4)-44100*J22)/(1.84*29.3*R22+8*0.95*5.67E-8*(DN22+273)^3))</f>
        <v>0</v>
      </c>
      <c r="W22">
        <f>($C$9*DO22+$D$9*DP22+$E$9*V22)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2*0.95*5.67E-8*(((DN22+$B$9)+273)^4-(W22+273)^4)</f>
        <v>0</v>
      </c>
      <c r="AF22">
        <f>U22+AE22+AC22+AD22</f>
        <v>0</v>
      </c>
      <c r="AG22">
        <v>0</v>
      </c>
      <c r="AH22">
        <v>0</v>
      </c>
      <c r="AI22">
        <f>IF(AG22*$H$15&gt;=AK22,1.0,(AK22/(AK22-AG22*$H$15)))</f>
        <v>0</v>
      </c>
      <c r="AJ22">
        <f>(AI22-1)*100</f>
        <v>0</v>
      </c>
      <c r="AK22">
        <f>MAX(0,($B$15+$C$15*DS22)/(1+$D$15*DS22)*DL22/(DN22+273)*$E$15)</f>
        <v>0</v>
      </c>
      <c r="AL22" t="s">
        <v>422</v>
      </c>
      <c r="AM22" t="s">
        <v>422</v>
      </c>
      <c r="AN22">
        <v>0</v>
      </c>
      <c r="AO22">
        <v>0</v>
      </c>
      <c r="AP22">
        <f>1-AN22/AO22</f>
        <v>0</v>
      </c>
      <c r="AQ22">
        <v>0</v>
      </c>
      <c r="AR22" t="s">
        <v>422</v>
      </c>
      <c r="AS22" t="s">
        <v>422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422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$B$13*DT22+$C$13*DU22+$F$13*EF22*(1-EI22)</f>
        <v>0</v>
      </c>
      <c r="CW22">
        <f>CV22*CX22</f>
        <v>0</v>
      </c>
      <c r="CX22">
        <f>($B$13*$D$11+$C$13*$D$11+$F$13*((ES22+EK22)/MAX(ES22+EK22+ET22, 0.1)*$I$11+ET22/MAX(ES22+EK22+ET22, 0.1)*$J$11))/($B$13+$C$13+$F$13)</f>
        <v>0</v>
      </c>
      <c r="CY22">
        <f>($B$13*$K$11+$C$13*$K$11+$F$13*((ES22+EK22)/MAX(ES22+EK22+ET22, 0.1)*$P$11+ET22/MAX(ES22+EK22+ET22, 0.1)*$Q$11))/($B$13+$C$13+$F$13)</f>
        <v>0</v>
      </c>
      <c r="CZ22">
        <v>4.38</v>
      </c>
      <c r="DA22">
        <v>0.5</v>
      </c>
      <c r="DB22" t="s">
        <v>423</v>
      </c>
      <c r="DC22">
        <v>2</v>
      </c>
      <c r="DD22">
        <v>1758412700.833333</v>
      </c>
      <c r="DE22">
        <v>421.6190370370371</v>
      </c>
      <c r="DF22">
        <v>419.9841851851852</v>
      </c>
      <c r="DG22">
        <v>23.51188888888889</v>
      </c>
      <c r="DH22">
        <v>23.21415185185185</v>
      </c>
      <c r="DI22">
        <v>422.2803703703703</v>
      </c>
      <c r="DJ22">
        <v>23.20443703703704</v>
      </c>
      <c r="DK22">
        <v>500.0181481481482</v>
      </c>
      <c r="DL22">
        <v>90.17017777777777</v>
      </c>
      <c r="DM22">
        <v>0.07105582222222223</v>
      </c>
      <c r="DN22">
        <v>29.94601481481481</v>
      </c>
      <c r="DO22">
        <v>30.00415185185185</v>
      </c>
      <c r="DP22">
        <v>999.9000000000001</v>
      </c>
      <c r="DQ22">
        <v>0</v>
      </c>
      <c r="DR22">
        <v>0</v>
      </c>
      <c r="DS22">
        <v>10001.60037037037</v>
      </c>
      <c r="DT22">
        <v>0</v>
      </c>
      <c r="DU22">
        <v>3.09642</v>
      </c>
      <c r="DV22">
        <v>1.634742962962963</v>
      </c>
      <c r="DW22">
        <v>431.7705925925926</v>
      </c>
      <c r="DX22">
        <v>429.9654074074074</v>
      </c>
      <c r="DY22">
        <v>0.2977377037037037</v>
      </c>
      <c r="DZ22">
        <v>419.9841851851852</v>
      </c>
      <c r="EA22">
        <v>23.21415185185185</v>
      </c>
      <c r="EB22">
        <v>2.12007074074074</v>
      </c>
      <c r="EC22">
        <v>2.093223703703703</v>
      </c>
      <c r="ED22">
        <v>18.37078518518518</v>
      </c>
      <c r="EE22">
        <v>18.16771111111111</v>
      </c>
      <c r="EF22">
        <v>0.005000780000000001</v>
      </c>
      <c r="EG22">
        <v>0</v>
      </c>
      <c r="EH22">
        <v>0</v>
      </c>
      <c r="EI22">
        <v>0</v>
      </c>
      <c r="EJ22">
        <v>637.1962962962963</v>
      </c>
      <c r="EK22">
        <v>0.005000780000000001</v>
      </c>
      <c r="EL22">
        <v>-14.35185185185186</v>
      </c>
      <c r="EM22">
        <v>-0.2888888888888889</v>
      </c>
      <c r="EN22">
        <v>35.52059259259259</v>
      </c>
      <c r="EO22">
        <v>40.73585185185185</v>
      </c>
      <c r="EP22">
        <v>38.21033333333334</v>
      </c>
      <c r="EQ22">
        <v>41.16403703703703</v>
      </c>
      <c r="ER22">
        <v>38.74744444444445</v>
      </c>
      <c r="ES22">
        <v>0</v>
      </c>
      <c r="ET22">
        <v>0</v>
      </c>
      <c r="EU22">
        <v>0</v>
      </c>
      <c r="EV22">
        <v>1758412708.8</v>
      </c>
      <c r="EW22">
        <v>0</v>
      </c>
      <c r="EX22">
        <v>637.4923076923077</v>
      </c>
      <c r="EY22">
        <v>-22.70769232554401</v>
      </c>
      <c r="EZ22">
        <v>42.75213653213937</v>
      </c>
      <c r="FA22">
        <v>-14.47307692307692</v>
      </c>
      <c r="FB22">
        <v>15</v>
      </c>
      <c r="FC22">
        <v>0</v>
      </c>
      <c r="FD22" t="s">
        <v>424</v>
      </c>
      <c r="FE22">
        <v>1746989605.5</v>
      </c>
      <c r="FF22">
        <v>1746989593.5</v>
      </c>
      <c r="FG22">
        <v>0</v>
      </c>
      <c r="FH22">
        <v>-0.274</v>
      </c>
      <c r="FI22">
        <v>-0.002</v>
      </c>
      <c r="FJ22">
        <v>2.549</v>
      </c>
      <c r="FK22">
        <v>0.129</v>
      </c>
      <c r="FL22">
        <v>420</v>
      </c>
      <c r="FM22">
        <v>17</v>
      </c>
      <c r="FN22">
        <v>0.02</v>
      </c>
      <c r="FO22">
        <v>0.04</v>
      </c>
      <c r="FP22">
        <v>1.648841463414634</v>
      </c>
      <c r="FQ22">
        <v>0.04717651567944759</v>
      </c>
      <c r="FR22">
        <v>0.05298989257331618</v>
      </c>
      <c r="FS22">
        <v>1</v>
      </c>
      <c r="FT22">
        <v>638.3029411764707</v>
      </c>
      <c r="FU22">
        <v>-28.56990065039898</v>
      </c>
      <c r="FV22">
        <v>5.172352138398796</v>
      </c>
      <c r="FW22">
        <v>0</v>
      </c>
      <c r="FX22">
        <v>0.2994128048780488</v>
      </c>
      <c r="FY22">
        <v>-0.1008848989547035</v>
      </c>
      <c r="FZ22">
        <v>0.01485391009410918</v>
      </c>
      <c r="GA22">
        <v>0</v>
      </c>
      <c r="GB22">
        <v>1</v>
      </c>
      <c r="GC22">
        <v>3</v>
      </c>
      <c r="GD22" t="s">
        <v>435</v>
      </c>
      <c r="GE22">
        <v>3.10311</v>
      </c>
      <c r="GF22">
        <v>2.72922</v>
      </c>
      <c r="GG22">
        <v>0.0879781</v>
      </c>
      <c r="GH22">
        <v>0.0876654</v>
      </c>
      <c r="GI22">
        <v>0.105846</v>
      </c>
      <c r="GJ22">
        <v>0.10648</v>
      </c>
      <c r="GK22">
        <v>23834.1</v>
      </c>
      <c r="GL22">
        <v>21656.2</v>
      </c>
      <c r="GM22">
        <v>26698.4</v>
      </c>
      <c r="GN22">
        <v>23960.1</v>
      </c>
      <c r="GO22">
        <v>38200.3</v>
      </c>
      <c r="GP22">
        <v>31651.3</v>
      </c>
      <c r="GQ22">
        <v>46624.7</v>
      </c>
      <c r="GR22">
        <v>37912.2</v>
      </c>
      <c r="GS22">
        <v>1.8656</v>
      </c>
      <c r="GT22">
        <v>1.86047</v>
      </c>
      <c r="GU22">
        <v>0.07717309999999999</v>
      </c>
      <c r="GV22">
        <v>0</v>
      </c>
      <c r="GW22">
        <v>28.7336</v>
      </c>
      <c r="GX22">
        <v>999.9</v>
      </c>
      <c r="GY22">
        <v>55.1</v>
      </c>
      <c r="GZ22">
        <v>31.4</v>
      </c>
      <c r="HA22">
        <v>28.2022</v>
      </c>
      <c r="HB22">
        <v>60.93</v>
      </c>
      <c r="HC22">
        <v>26.7147</v>
      </c>
      <c r="HD22">
        <v>1</v>
      </c>
      <c r="HE22">
        <v>0.15388</v>
      </c>
      <c r="HF22">
        <v>-1.05092</v>
      </c>
      <c r="HG22">
        <v>20.2977</v>
      </c>
      <c r="HH22">
        <v>5.22178</v>
      </c>
      <c r="HI22">
        <v>11.98</v>
      </c>
      <c r="HJ22">
        <v>4.96545</v>
      </c>
      <c r="HK22">
        <v>3.27593</v>
      </c>
      <c r="HL22">
        <v>9999</v>
      </c>
      <c r="HM22">
        <v>9999</v>
      </c>
      <c r="HN22">
        <v>9999</v>
      </c>
      <c r="HO22">
        <v>999.9</v>
      </c>
      <c r="HP22">
        <v>1.86385</v>
      </c>
      <c r="HQ22">
        <v>1.86005</v>
      </c>
      <c r="HR22">
        <v>1.85836</v>
      </c>
      <c r="HS22">
        <v>1.85974</v>
      </c>
      <c r="HT22">
        <v>1.8598</v>
      </c>
      <c r="HU22">
        <v>1.85837</v>
      </c>
      <c r="HV22">
        <v>1.85743</v>
      </c>
      <c r="HW22">
        <v>1.85233</v>
      </c>
      <c r="HX22">
        <v>0</v>
      </c>
      <c r="HY22">
        <v>0</v>
      </c>
      <c r="HZ22">
        <v>0</v>
      </c>
      <c r="IA22">
        <v>0</v>
      </c>
      <c r="IB22" t="s">
        <v>426</v>
      </c>
      <c r="IC22" t="s">
        <v>427</v>
      </c>
      <c r="ID22" t="s">
        <v>428</v>
      </c>
      <c r="IE22" t="s">
        <v>428</v>
      </c>
      <c r="IF22" t="s">
        <v>428</v>
      </c>
      <c r="IG22" t="s">
        <v>428</v>
      </c>
      <c r="IH22">
        <v>0</v>
      </c>
      <c r="II22">
        <v>100</v>
      </c>
      <c r="IJ22">
        <v>100</v>
      </c>
      <c r="IK22">
        <v>-0.662</v>
      </c>
      <c r="IL22">
        <v>0.3075</v>
      </c>
      <c r="IM22">
        <v>-0.6605319167387009</v>
      </c>
      <c r="IN22">
        <v>-0.0004737513092168879</v>
      </c>
      <c r="IO22">
        <v>1.233974951706583E-06</v>
      </c>
      <c r="IP22">
        <v>-2.791035861235605E-10</v>
      </c>
      <c r="IQ22">
        <v>0.04306461537617447</v>
      </c>
      <c r="IR22">
        <v>-0.002560808816659483</v>
      </c>
      <c r="IS22">
        <v>0.0007441110143227328</v>
      </c>
      <c r="IT22">
        <v>-6.151772081818622E-06</v>
      </c>
      <c r="IU22">
        <v>2</v>
      </c>
      <c r="IV22">
        <v>1988</v>
      </c>
      <c r="IW22">
        <v>1</v>
      </c>
      <c r="IX22">
        <v>28</v>
      </c>
      <c r="IY22">
        <v>190385.1</v>
      </c>
      <c r="IZ22">
        <v>190385.3</v>
      </c>
      <c r="JA22">
        <v>1.14258</v>
      </c>
      <c r="JB22">
        <v>2.59521</v>
      </c>
      <c r="JC22">
        <v>1.49658</v>
      </c>
      <c r="JD22">
        <v>2.34985</v>
      </c>
      <c r="JE22">
        <v>1.54907</v>
      </c>
      <c r="JF22">
        <v>2.43652</v>
      </c>
      <c r="JG22">
        <v>35.9645</v>
      </c>
      <c r="JH22">
        <v>24.105</v>
      </c>
      <c r="JI22">
        <v>18</v>
      </c>
      <c r="JJ22">
        <v>482.298</v>
      </c>
      <c r="JK22">
        <v>493.572</v>
      </c>
      <c r="JL22">
        <v>30.2772</v>
      </c>
      <c r="JM22">
        <v>29.2161</v>
      </c>
      <c r="JN22">
        <v>30.0001</v>
      </c>
      <c r="JO22">
        <v>29.3869</v>
      </c>
      <c r="JP22">
        <v>29.3682</v>
      </c>
      <c r="JQ22">
        <v>22.9606</v>
      </c>
      <c r="JR22">
        <v>22.2242</v>
      </c>
      <c r="JS22">
        <v>100</v>
      </c>
      <c r="JT22">
        <v>30.2783</v>
      </c>
      <c r="JU22">
        <v>420</v>
      </c>
      <c r="JV22">
        <v>23.2785</v>
      </c>
      <c r="JW22">
        <v>101.938</v>
      </c>
      <c r="JX22">
        <v>91.4256</v>
      </c>
    </row>
    <row r="23" spans="1:284">
      <c r="A23">
        <v>5</v>
      </c>
      <c r="B23">
        <v>1758412711</v>
      </c>
      <c r="C23">
        <v>8</v>
      </c>
      <c r="D23" t="s">
        <v>436</v>
      </c>
      <c r="E23" t="s">
        <v>437</v>
      </c>
      <c r="F23">
        <v>5</v>
      </c>
      <c r="G23" t="s">
        <v>420</v>
      </c>
      <c r="H23" t="s">
        <v>421</v>
      </c>
      <c r="I23">
        <v>1758412702.826923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(DN23+(U23+2*0.95*5.67E-8*(((DN23+$B$9)+273)^4-(DN23+273)^4)-44100*J23)/(1.84*29.3*R23+8*0.95*5.67E-8*(DN23+273)^3))</f>
        <v>0</v>
      </c>
      <c r="W23">
        <f>($C$9*DO23+$D$9*DP23+$E$9*V23)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2*0.95*5.67E-8*(((DN23+$B$9)+273)^4-(W23+273)^4)</f>
        <v>0</v>
      </c>
      <c r="AF23">
        <f>U23+AE23+AC23+AD23</f>
        <v>0</v>
      </c>
      <c r="AG23">
        <v>0</v>
      </c>
      <c r="AH23">
        <v>0</v>
      </c>
      <c r="AI23">
        <f>IF(AG23*$H$15&gt;=AK23,1.0,(AK23/(AK23-AG23*$H$15)))</f>
        <v>0</v>
      </c>
      <c r="AJ23">
        <f>(AI23-1)*100</f>
        <v>0</v>
      </c>
      <c r="AK23">
        <f>MAX(0,($B$15+$C$15*DS23)/(1+$D$15*DS23)*DL23/(DN23+273)*$E$15)</f>
        <v>0</v>
      </c>
      <c r="AL23" t="s">
        <v>422</v>
      </c>
      <c r="AM23" t="s">
        <v>422</v>
      </c>
      <c r="AN23">
        <v>0</v>
      </c>
      <c r="AO23">
        <v>0</v>
      </c>
      <c r="AP23">
        <f>1-AN23/AO23</f>
        <v>0</v>
      </c>
      <c r="AQ23">
        <v>0</v>
      </c>
      <c r="AR23" t="s">
        <v>422</v>
      </c>
      <c r="AS23" t="s">
        <v>422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422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$B$13*DT23+$C$13*DU23+$F$13*EF23*(1-EI23)</f>
        <v>0</v>
      </c>
      <c r="CW23">
        <f>CV23*CX23</f>
        <v>0</v>
      </c>
      <c r="CX23">
        <f>($B$13*$D$11+$C$13*$D$11+$F$13*((ES23+EK23)/MAX(ES23+EK23+ET23, 0.1)*$I$11+ET23/MAX(ES23+EK23+ET23, 0.1)*$J$11))/($B$13+$C$13+$F$13)</f>
        <v>0</v>
      </c>
      <c r="CY23">
        <f>($B$13*$K$11+$C$13*$K$11+$F$13*((ES23+EK23)/MAX(ES23+EK23+ET23, 0.1)*$P$11+ET23/MAX(ES23+EK23+ET23, 0.1)*$Q$11))/($B$13+$C$13+$F$13)</f>
        <v>0</v>
      </c>
      <c r="CZ23">
        <v>4.38</v>
      </c>
      <c r="DA23">
        <v>0.5</v>
      </c>
      <c r="DB23" t="s">
        <v>423</v>
      </c>
      <c r="DC23">
        <v>2</v>
      </c>
      <c r="DD23">
        <v>1758412702.826923</v>
      </c>
      <c r="DE23">
        <v>421.6166923076923</v>
      </c>
      <c r="DF23">
        <v>419.9768461538462</v>
      </c>
      <c r="DG23">
        <v>23.5124423076923</v>
      </c>
      <c r="DH23">
        <v>23.22196538461539</v>
      </c>
      <c r="DI23">
        <v>422.2781153846154</v>
      </c>
      <c r="DJ23">
        <v>23.20498076923077</v>
      </c>
      <c r="DK23">
        <v>500.0176538461538</v>
      </c>
      <c r="DL23">
        <v>90.17024230769229</v>
      </c>
      <c r="DM23">
        <v>0.07111221538461539</v>
      </c>
      <c r="DN23">
        <v>29.94540769230769</v>
      </c>
      <c r="DO23">
        <v>30.00213846153846</v>
      </c>
      <c r="DP23">
        <v>999.9000000000001</v>
      </c>
      <c r="DQ23">
        <v>0</v>
      </c>
      <c r="DR23">
        <v>0</v>
      </c>
      <c r="DS23">
        <v>9998.247692307692</v>
      </c>
      <c r="DT23">
        <v>0</v>
      </c>
      <c r="DU23">
        <v>3.09642</v>
      </c>
      <c r="DV23">
        <v>1.639799230769231</v>
      </c>
      <c r="DW23">
        <v>431.7684615384615</v>
      </c>
      <c r="DX23">
        <v>429.9613076923076</v>
      </c>
      <c r="DY23">
        <v>0.2904787307692308</v>
      </c>
      <c r="DZ23">
        <v>419.9768461538462</v>
      </c>
      <c r="EA23">
        <v>23.22196538461539</v>
      </c>
      <c r="EB23">
        <v>2.120121923076923</v>
      </c>
      <c r="EC23">
        <v>2.093929615384615</v>
      </c>
      <c r="ED23">
        <v>18.37117307692308</v>
      </c>
      <c r="EE23">
        <v>18.17307307692307</v>
      </c>
      <c r="EF23">
        <v>0.005000780000000001</v>
      </c>
      <c r="EG23">
        <v>0</v>
      </c>
      <c r="EH23">
        <v>0</v>
      </c>
      <c r="EI23">
        <v>0</v>
      </c>
      <c r="EJ23">
        <v>637.1076923076923</v>
      </c>
      <c r="EK23">
        <v>0.005000780000000001</v>
      </c>
      <c r="EL23">
        <v>-14.48461538461538</v>
      </c>
      <c r="EM23">
        <v>-0.3653846153846154</v>
      </c>
      <c r="EN23">
        <v>35.53826923076922</v>
      </c>
      <c r="EO23">
        <v>40.76896153846154</v>
      </c>
      <c r="EP23">
        <v>38.24973076923077</v>
      </c>
      <c r="EQ23">
        <v>41.20161538461538</v>
      </c>
      <c r="ER23">
        <v>38.82188461538462</v>
      </c>
      <c r="ES23">
        <v>0</v>
      </c>
      <c r="ET23">
        <v>0</v>
      </c>
      <c r="EU23">
        <v>0</v>
      </c>
      <c r="EV23">
        <v>1758412710.6</v>
      </c>
      <c r="EW23">
        <v>0</v>
      </c>
      <c r="EX23">
        <v>637.412</v>
      </c>
      <c r="EY23">
        <v>11.38461531610025</v>
      </c>
      <c r="EZ23">
        <v>21.738461277847</v>
      </c>
      <c r="FA23">
        <v>-14.616</v>
      </c>
      <c r="FB23">
        <v>15</v>
      </c>
      <c r="FC23">
        <v>0</v>
      </c>
      <c r="FD23" t="s">
        <v>424</v>
      </c>
      <c r="FE23">
        <v>1746989605.5</v>
      </c>
      <c r="FF23">
        <v>1746989593.5</v>
      </c>
      <c r="FG23">
        <v>0</v>
      </c>
      <c r="FH23">
        <v>-0.274</v>
      </c>
      <c r="FI23">
        <v>-0.002</v>
      </c>
      <c r="FJ23">
        <v>2.549</v>
      </c>
      <c r="FK23">
        <v>0.129</v>
      </c>
      <c r="FL23">
        <v>420</v>
      </c>
      <c r="FM23">
        <v>17</v>
      </c>
      <c r="FN23">
        <v>0.02</v>
      </c>
      <c r="FO23">
        <v>0.04</v>
      </c>
      <c r="FP23">
        <v>1.64423725</v>
      </c>
      <c r="FQ23">
        <v>0.1099347467166955</v>
      </c>
      <c r="FR23">
        <v>0.05211038955848921</v>
      </c>
      <c r="FS23">
        <v>1</v>
      </c>
      <c r="FT23">
        <v>638.279411764706</v>
      </c>
      <c r="FU23">
        <v>-8.997708102921738</v>
      </c>
      <c r="FV23">
        <v>5.163319692040627</v>
      </c>
      <c r="FW23">
        <v>0</v>
      </c>
      <c r="FX23">
        <v>0.294655175</v>
      </c>
      <c r="FY23">
        <v>-0.1604435684803006</v>
      </c>
      <c r="FZ23">
        <v>0.02028867179473252</v>
      </c>
      <c r="GA23">
        <v>0</v>
      </c>
      <c r="GB23">
        <v>1</v>
      </c>
      <c r="GC23">
        <v>3</v>
      </c>
      <c r="GD23" t="s">
        <v>435</v>
      </c>
      <c r="GE23">
        <v>3.10299</v>
      </c>
      <c r="GF23">
        <v>2.7294</v>
      </c>
      <c r="GG23">
        <v>0.08798250000000001</v>
      </c>
      <c r="GH23">
        <v>0.0876647</v>
      </c>
      <c r="GI23">
        <v>0.105882</v>
      </c>
      <c r="GJ23">
        <v>0.106516</v>
      </c>
      <c r="GK23">
        <v>23834.1</v>
      </c>
      <c r="GL23">
        <v>21656.2</v>
      </c>
      <c r="GM23">
        <v>26698.5</v>
      </c>
      <c r="GN23">
        <v>23960.1</v>
      </c>
      <c r="GO23">
        <v>38198.8</v>
      </c>
      <c r="GP23">
        <v>31650.1</v>
      </c>
      <c r="GQ23">
        <v>46624.7</v>
      </c>
      <c r="GR23">
        <v>37912.3</v>
      </c>
      <c r="GS23">
        <v>1.86542</v>
      </c>
      <c r="GT23">
        <v>1.86063</v>
      </c>
      <c r="GU23">
        <v>0.0772849</v>
      </c>
      <c r="GV23">
        <v>0</v>
      </c>
      <c r="GW23">
        <v>28.7346</v>
      </c>
      <c r="GX23">
        <v>999.9</v>
      </c>
      <c r="GY23">
        <v>55.2</v>
      </c>
      <c r="GZ23">
        <v>31.4</v>
      </c>
      <c r="HA23">
        <v>28.2535</v>
      </c>
      <c r="HB23">
        <v>60.82</v>
      </c>
      <c r="HC23">
        <v>26.6506</v>
      </c>
      <c r="HD23">
        <v>1</v>
      </c>
      <c r="HE23">
        <v>0.153918</v>
      </c>
      <c r="HF23">
        <v>-1.05493</v>
      </c>
      <c r="HG23">
        <v>20.2977</v>
      </c>
      <c r="HH23">
        <v>5.22148</v>
      </c>
      <c r="HI23">
        <v>11.98</v>
      </c>
      <c r="HJ23">
        <v>4.96545</v>
      </c>
      <c r="HK23">
        <v>3.27595</v>
      </c>
      <c r="HL23">
        <v>9999</v>
      </c>
      <c r="HM23">
        <v>9999</v>
      </c>
      <c r="HN23">
        <v>9999</v>
      </c>
      <c r="HO23">
        <v>999.9</v>
      </c>
      <c r="HP23">
        <v>1.86385</v>
      </c>
      <c r="HQ23">
        <v>1.86005</v>
      </c>
      <c r="HR23">
        <v>1.85836</v>
      </c>
      <c r="HS23">
        <v>1.85974</v>
      </c>
      <c r="HT23">
        <v>1.8598</v>
      </c>
      <c r="HU23">
        <v>1.85837</v>
      </c>
      <c r="HV23">
        <v>1.85744</v>
      </c>
      <c r="HW23">
        <v>1.85234</v>
      </c>
      <c r="HX23">
        <v>0</v>
      </c>
      <c r="HY23">
        <v>0</v>
      </c>
      <c r="HZ23">
        <v>0</v>
      </c>
      <c r="IA23">
        <v>0</v>
      </c>
      <c r="IB23" t="s">
        <v>426</v>
      </c>
      <c r="IC23" t="s">
        <v>427</v>
      </c>
      <c r="ID23" t="s">
        <v>428</v>
      </c>
      <c r="IE23" t="s">
        <v>428</v>
      </c>
      <c r="IF23" t="s">
        <v>428</v>
      </c>
      <c r="IG23" t="s">
        <v>428</v>
      </c>
      <c r="IH23">
        <v>0</v>
      </c>
      <c r="II23">
        <v>100</v>
      </c>
      <c r="IJ23">
        <v>100</v>
      </c>
      <c r="IK23">
        <v>-0.662</v>
      </c>
      <c r="IL23">
        <v>0.3077</v>
      </c>
      <c r="IM23">
        <v>-0.6605319167387009</v>
      </c>
      <c r="IN23">
        <v>-0.0004737513092168879</v>
      </c>
      <c r="IO23">
        <v>1.233974951706583E-06</v>
      </c>
      <c r="IP23">
        <v>-2.791035861235605E-10</v>
      </c>
      <c r="IQ23">
        <v>0.04306461537617447</v>
      </c>
      <c r="IR23">
        <v>-0.002560808816659483</v>
      </c>
      <c r="IS23">
        <v>0.0007441110143227328</v>
      </c>
      <c r="IT23">
        <v>-6.151772081818622E-06</v>
      </c>
      <c r="IU23">
        <v>2</v>
      </c>
      <c r="IV23">
        <v>1988</v>
      </c>
      <c r="IW23">
        <v>1</v>
      </c>
      <c r="IX23">
        <v>28</v>
      </c>
      <c r="IY23">
        <v>190385.1</v>
      </c>
      <c r="IZ23">
        <v>190385.3</v>
      </c>
      <c r="JA23">
        <v>1.14258</v>
      </c>
      <c r="JB23">
        <v>2.59033</v>
      </c>
      <c r="JC23">
        <v>1.49658</v>
      </c>
      <c r="JD23">
        <v>2.34741</v>
      </c>
      <c r="JE23">
        <v>1.54907</v>
      </c>
      <c r="JF23">
        <v>2.46704</v>
      </c>
      <c r="JG23">
        <v>35.9645</v>
      </c>
      <c r="JH23">
        <v>24.105</v>
      </c>
      <c r="JI23">
        <v>18</v>
      </c>
      <c r="JJ23">
        <v>482.203</v>
      </c>
      <c r="JK23">
        <v>493.671</v>
      </c>
      <c r="JL23">
        <v>30.2766</v>
      </c>
      <c r="JM23">
        <v>29.2161</v>
      </c>
      <c r="JN23">
        <v>30.0001</v>
      </c>
      <c r="JO23">
        <v>29.3879</v>
      </c>
      <c r="JP23">
        <v>29.3682</v>
      </c>
      <c r="JQ23">
        <v>22.9616</v>
      </c>
      <c r="JR23">
        <v>22.2242</v>
      </c>
      <c r="JS23">
        <v>100</v>
      </c>
      <c r="JT23">
        <v>30.2783</v>
      </c>
      <c r="JU23">
        <v>420</v>
      </c>
      <c r="JV23">
        <v>23.2785</v>
      </c>
      <c r="JW23">
        <v>101.939</v>
      </c>
      <c r="JX23">
        <v>91.4258</v>
      </c>
    </row>
    <row r="24" spans="1:284">
      <c r="A24">
        <v>6</v>
      </c>
      <c r="B24">
        <v>1758412713</v>
      </c>
      <c r="C24">
        <v>10</v>
      </c>
      <c r="D24" t="s">
        <v>438</v>
      </c>
      <c r="E24" t="s">
        <v>439</v>
      </c>
      <c r="F24">
        <v>5</v>
      </c>
      <c r="G24" t="s">
        <v>420</v>
      </c>
      <c r="H24" t="s">
        <v>421</v>
      </c>
      <c r="I24">
        <v>1758412704.9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(DN24+(U24+2*0.95*5.67E-8*(((DN24+$B$9)+273)^4-(DN24+273)^4)-44100*J24)/(1.84*29.3*R24+8*0.95*5.67E-8*(DN24+273)^3))</f>
        <v>0</v>
      </c>
      <c r="W24">
        <f>($C$9*DO24+$D$9*DP24+$E$9*V24)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2*0.95*5.67E-8*(((DN24+$B$9)+273)^4-(W24+273)^4)</f>
        <v>0</v>
      </c>
      <c r="AF24">
        <f>U24+AE24+AC24+AD24</f>
        <v>0</v>
      </c>
      <c r="AG24">
        <v>0</v>
      </c>
      <c r="AH24">
        <v>0</v>
      </c>
      <c r="AI24">
        <f>IF(AG24*$H$15&gt;=AK24,1.0,(AK24/(AK24-AG24*$H$15)))</f>
        <v>0</v>
      </c>
      <c r="AJ24">
        <f>(AI24-1)*100</f>
        <v>0</v>
      </c>
      <c r="AK24">
        <f>MAX(0,($B$15+$C$15*DS24)/(1+$D$15*DS24)*DL24/(DN24+273)*$E$15)</f>
        <v>0</v>
      </c>
      <c r="AL24" t="s">
        <v>422</v>
      </c>
      <c r="AM24" t="s">
        <v>422</v>
      </c>
      <c r="AN24">
        <v>0</v>
      </c>
      <c r="AO24">
        <v>0</v>
      </c>
      <c r="AP24">
        <f>1-AN24/AO24</f>
        <v>0</v>
      </c>
      <c r="AQ24">
        <v>0</v>
      </c>
      <c r="AR24" t="s">
        <v>422</v>
      </c>
      <c r="AS24" t="s">
        <v>422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422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$B$13*DT24+$C$13*DU24+$F$13*EF24*(1-EI24)</f>
        <v>0</v>
      </c>
      <c r="CW24">
        <f>CV24*CX24</f>
        <v>0</v>
      </c>
      <c r="CX24">
        <f>($B$13*$D$11+$C$13*$D$11+$F$13*((ES24+EK24)/MAX(ES24+EK24+ET24, 0.1)*$I$11+ET24/MAX(ES24+EK24+ET24, 0.1)*$J$11))/($B$13+$C$13+$F$13)</f>
        <v>0</v>
      </c>
      <c r="CY24">
        <f>($B$13*$K$11+$C$13*$K$11+$F$13*((ES24+EK24)/MAX(ES24+EK24+ET24, 0.1)*$P$11+ET24/MAX(ES24+EK24+ET24, 0.1)*$Q$11))/($B$13+$C$13+$F$13)</f>
        <v>0</v>
      </c>
      <c r="CZ24">
        <v>4.38</v>
      </c>
      <c r="DA24">
        <v>0.5</v>
      </c>
      <c r="DB24" t="s">
        <v>423</v>
      </c>
      <c r="DC24">
        <v>2</v>
      </c>
      <c r="DD24">
        <v>1758412704.9</v>
      </c>
      <c r="DE24">
        <v>421.6204</v>
      </c>
      <c r="DF24">
        <v>419.9610800000001</v>
      </c>
      <c r="DG24">
        <v>23.514708</v>
      </c>
      <c r="DH24">
        <v>23.23146</v>
      </c>
      <c r="DI24">
        <v>422.2818799999999</v>
      </c>
      <c r="DJ24">
        <v>23.2072</v>
      </c>
      <c r="DK24">
        <v>499.99388</v>
      </c>
      <c r="DL24">
        <v>90.17018400000001</v>
      </c>
      <c r="DM24">
        <v>0.07115247999999999</v>
      </c>
      <c r="DN24">
        <v>29.944436</v>
      </c>
      <c r="DO24">
        <v>30.000348</v>
      </c>
      <c r="DP24">
        <v>999.9</v>
      </c>
      <c r="DQ24">
        <v>0</v>
      </c>
      <c r="DR24">
        <v>0</v>
      </c>
      <c r="DS24">
        <v>9999.445599999999</v>
      </c>
      <c r="DT24">
        <v>0</v>
      </c>
      <c r="DU24">
        <v>3.09642</v>
      </c>
      <c r="DV24">
        <v>1.6592424</v>
      </c>
      <c r="DW24">
        <v>431.7732799999999</v>
      </c>
      <c r="DX24">
        <v>429.94944</v>
      </c>
      <c r="DY24">
        <v>0.28324256</v>
      </c>
      <c r="DZ24">
        <v>419.9610800000001</v>
      </c>
      <c r="EA24">
        <v>23.23146</v>
      </c>
      <c r="EB24">
        <v>2.1203248</v>
      </c>
      <c r="EC24">
        <v>2.0947848</v>
      </c>
      <c r="ED24">
        <v>18.372696</v>
      </c>
      <c r="EE24">
        <v>18.179572</v>
      </c>
      <c r="EF24">
        <v>0.00500078</v>
      </c>
      <c r="EG24">
        <v>0</v>
      </c>
      <c r="EH24">
        <v>0</v>
      </c>
      <c r="EI24">
        <v>0</v>
      </c>
      <c r="EJ24">
        <v>637.6120000000001</v>
      </c>
      <c r="EK24">
        <v>0.00500078</v>
      </c>
      <c r="EL24">
        <v>-14.476</v>
      </c>
      <c r="EM24">
        <v>-0.108</v>
      </c>
      <c r="EN24">
        <v>35.54727999999999</v>
      </c>
      <c r="EO24">
        <v>40.79727999999999</v>
      </c>
      <c r="EP24">
        <v>38.31972</v>
      </c>
      <c r="EQ24">
        <v>41.2422</v>
      </c>
      <c r="ER24">
        <v>38.85732</v>
      </c>
      <c r="ES24">
        <v>0</v>
      </c>
      <c r="ET24">
        <v>0</v>
      </c>
      <c r="EU24">
        <v>0</v>
      </c>
      <c r="EV24">
        <v>1758412713</v>
      </c>
      <c r="EW24">
        <v>0</v>
      </c>
      <c r="EX24">
        <v>638.4</v>
      </c>
      <c r="EY24">
        <v>28.73076901456739</v>
      </c>
      <c r="EZ24">
        <v>4.553845713218592</v>
      </c>
      <c r="FA24">
        <v>-14.024</v>
      </c>
      <c r="FB24">
        <v>15</v>
      </c>
      <c r="FC24">
        <v>0</v>
      </c>
      <c r="FD24" t="s">
        <v>424</v>
      </c>
      <c r="FE24">
        <v>1746989605.5</v>
      </c>
      <c r="FF24">
        <v>1746989593.5</v>
      </c>
      <c r="FG24">
        <v>0</v>
      </c>
      <c r="FH24">
        <v>-0.274</v>
      </c>
      <c r="FI24">
        <v>-0.002</v>
      </c>
      <c r="FJ24">
        <v>2.549</v>
      </c>
      <c r="FK24">
        <v>0.129</v>
      </c>
      <c r="FL24">
        <v>420</v>
      </c>
      <c r="FM24">
        <v>17</v>
      </c>
      <c r="FN24">
        <v>0.02</v>
      </c>
      <c r="FO24">
        <v>0.04</v>
      </c>
      <c r="FP24">
        <v>1.64665</v>
      </c>
      <c r="FQ24">
        <v>0.1863259233449501</v>
      </c>
      <c r="FR24">
        <v>0.05246831982602316</v>
      </c>
      <c r="FS24">
        <v>1</v>
      </c>
      <c r="FT24">
        <v>638.6235294117647</v>
      </c>
      <c r="FU24">
        <v>0.3055768351443661</v>
      </c>
      <c r="FV24">
        <v>5.419412754355963</v>
      </c>
      <c r="FW24">
        <v>1</v>
      </c>
      <c r="FX24">
        <v>0.2881166829268292</v>
      </c>
      <c r="FY24">
        <v>-0.210889923344948</v>
      </c>
      <c r="FZ24">
        <v>0.02428384086773978</v>
      </c>
      <c r="GA24">
        <v>0</v>
      </c>
      <c r="GB24">
        <v>2</v>
      </c>
      <c r="GC24">
        <v>3</v>
      </c>
      <c r="GD24" t="s">
        <v>425</v>
      </c>
      <c r="GE24">
        <v>3.10318</v>
      </c>
      <c r="GF24">
        <v>2.72924</v>
      </c>
      <c r="GG24">
        <v>0.0879843</v>
      </c>
      <c r="GH24">
        <v>0.0876696</v>
      </c>
      <c r="GI24">
        <v>0.105917</v>
      </c>
      <c r="GJ24">
        <v>0.106519</v>
      </c>
      <c r="GK24">
        <v>23834.1</v>
      </c>
      <c r="GL24">
        <v>21656</v>
      </c>
      <c r="GM24">
        <v>26698.6</v>
      </c>
      <c r="GN24">
        <v>23960</v>
      </c>
      <c r="GO24">
        <v>38197.2</v>
      </c>
      <c r="GP24">
        <v>31649.9</v>
      </c>
      <c r="GQ24">
        <v>46624.7</v>
      </c>
      <c r="GR24">
        <v>37912.2</v>
      </c>
      <c r="GS24">
        <v>1.86575</v>
      </c>
      <c r="GT24">
        <v>1.86027</v>
      </c>
      <c r="GU24">
        <v>0.0775829</v>
      </c>
      <c r="GV24">
        <v>0</v>
      </c>
      <c r="GW24">
        <v>28.7348</v>
      </c>
      <c r="GX24">
        <v>999.9</v>
      </c>
      <c r="GY24">
        <v>55.1</v>
      </c>
      <c r="GZ24">
        <v>31.4</v>
      </c>
      <c r="HA24">
        <v>28.2014</v>
      </c>
      <c r="HB24">
        <v>60.74</v>
      </c>
      <c r="HC24">
        <v>26.6827</v>
      </c>
      <c r="HD24">
        <v>1</v>
      </c>
      <c r="HE24">
        <v>0.153905</v>
      </c>
      <c r="HF24">
        <v>-1.05815</v>
      </c>
      <c r="HG24">
        <v>20.2977</v>
      </c>
      <c r="HH24">
        <v>5.22178</v>
      </c>
      <c r="HI24">
        <v>11.98</v>
      </c>
      <c r="HJ24">
        <v>4.96555</v>
      </c>
      <c r="HK24">
        <v>3.276</v>
      </c>
      <c r="HL24">
        <v>9999</v>
      </c>
      <c r="HM24">
        <v>9999</v>
      </c>
      <c r="HN24">
        <v>9999</v>
      </c>
      <c r="HO24">
        <v>999.9</v>
      </c>
      <c r="HP24">
        <v>1.86385</v>
      </c>
      <c r="HQ24">
        <v>1.86005</v>
      </c>
      <c r="HR24">
        <v>1.85836</v>
      </c>
      <c r="HS24">
        <v>1.85973</v>
      </c>
      <c r="HT24">
        <v>1.8598</v>
      </c>
      <c r="HU24">
        <v>1.85837</v>
      </c>
      <c r="HV24">
        <v>1.85743</v>
      </c>
      <c r="HW24">
        <v>1.85233</v>
      </c>
      <c r="HX24">
        <v>0</v>
      </c>
      <c r="HY24">
        <v>0</v>
      </c>
      <c r="HZ24">
        <v>0</v>
      </c>
      <c r="IA24">
        <v>0</v>
      </c>
      <c r="IB24" t="s">
        <v>426</v>
      </c>
      <c r="IC24" t="s">
        <v>427</v>
      </c>
      <c r="ID24" t="s">
        <v>428</v>
      </c>
      <c r="IE24" t="s">
        <v>428</v>
      </c>
      <c r="IF24" t="s">
        <v>428</v>
      </c>
      <c r="IG24" t="s">
        <v>428</v>
      </c>
      <c r="IH24">
        <v>0</v>
      </c>
      <c r="II24">
        <v>100</v>
      </c>
      <c r="IJ24">
        <v>100</v>
      </c>
      <c r="IK24">
        <v>-0.661</v>
      </c>
      <c r="IL24">
        <v>0.308</v>
      </c>
      <c r="IM24">
        <v>-0.6605319167387009</v>
      </c>
      <c r="IN24">
        <v>-0.0004737513092168879</v>
      </c>
      <c r="IO24">
        <v>1.233974951706583E-06</v>
      </c>
      <c r="IP24">
        <v>-2.791035861235605E-10</v>
      </c>
      <c r="IQ24">
        <v>0.04306461537617447</v>
      </c>
      <c r="IR24">
        <v>-0.002560808816659483</v>
      </c>
      <c r="IS24">
        <v>0.0007441110143227328</v>
      </c>
      <c r="IT24">
        <v>-6.151772081818622E-06</v>
      </c>
      <c r="IU24">
        <v>2</v>
      </c>
      <c r="IV24">
        <v>1988</v>
      </c>
      <c r="IW24">
        <v>1</v>
      </c>
      <c r="IX24">
        <v>28</v>
      </c>
      <c r="IY24">
        <v>190385.1</v>
      </c>
      <c r="IZ24">
        <v>190385.3</v>
      </c>
      <c r="JA24">
        <v>1.14136</v>
      </c>
      <c r="JB24">
        <v>2.59155</v>
      </c>
      <c r="JC24">
        <v>1.49658</v>
      </c>
      <c r="JD24">
        <v>2.34741</v>
      </c>
      <c r="JE24">
        <v>1.54907</v>
      </c>
      <c r="JF24">
        <v>2.40845</v>
      </c>
      <c r="JG24">
        <v>35.9645</v>
      </c>
      <c r="JH24">
        <v>24.105</v>
      </c>
      <c r="JI24">
        <v>18</v>
      </c>
      <c r="JJ24">
        <v>482.402</v>
      </c>
      <c r="JK24">
        <v>493.447</v>
      </c>
      <c r="JL24">
        <v>30.2761</v>
      </c>
      <c r="JM24">
        <v>29.2161</v>
      </c>
      <c r="JN24">
        <v>30.0001</v>
      </c>
      <c r="JO24">
        <v>29.3892</v>
      </c>
      <c r="JP24">
        <v>29.3691</v>
      </c>
      <c r="JQ24">
        <v>22.9594</v>
      </c>
      <c r="JR24">
        <v>22.2242</v>
      </c>
      <c r="JS24">
        <v>100</v>
      </c>
      <c r="JT24">
        <v>30.2783</v>
      </c>
      <c r="JU24">
        <v>420</v>
      </c>
      <c r="JV24">
        <v>23.2785</v>
      </c>
      <c r="JW24">
        <v>101.939</v>
      </c>
      <c r="JX24">
        <v>91.4255</v>
      </c>
    </row>
    <row r="25" spans="1:284">
      <c r="A25">
        <v>7</v>
      </c>
      <c r="B25">
        <v>1758412715</v>
      </c>
      <c r="C25">
        <v>12</v>
      </c>
      <c r="D25" t="s">
        <v>440</v>
      </c>
      <c r="E25" t="s">
        <v>441</v>
      </c>
      <c r="F25">
        <v>5</v>
      </c>
      <c r="G25" t="s">
        <v>420</v>
      </c>
      <c r="H25" t="s">
        <v>421</v>
      </c>
      <c r="I25">
        <v>1758412707.0625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(DN25+(U25+2*0.95*5.67E-8*(((DN25+$B$9)+273)^4-(DN25+273)^4)-44100*J25)/(1.84*29.3*R25+8*0.95*5.67E-8*(DN25+273)^3))</f>
        <v>0</v>
      </c>
      <c r="W25">
        <f>($C$9*DO25+$D$9*DP25+$E$9*V25)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2*0.95*5.67E-8*(((DN25+$B$9)+273)^4-(W25+273)^4)</f>
        <v>0</v>
      </c>
      <c r="AF25">
        <f>U25+AE25+AC25+AD25</f>
        <v>0</v>
      </c>
      <c r="AG25">
        <v>0</v>
      </c>
      <c r="AH25">
        <v>0</v>
      </c>
      <c r="AI25">
        <f>IF(AG25*$H$15&gt;=AK25,1.0,(AK25/(AK25-AG25*$H$15)))</f>
        <v>0</v>
      </c>
      <c r="AJ25">
        <f>(AI25-1)*100</f>
        <v>0</v>
      </c>
      <c r="AK25">
        <f>MAX(0,($B$15+$C$15*DS25)/(1+$D$15*DS25)*DL25/(DN25+273)*$E$15)</f>
        <v>0</v>
      </c>
      <c r="AL25" t="s">
        <v>422</v>
      </c>
      <c r="AM25" t="s">
        <v>422</v>
      </c>
      <c r="AN25">
        <v>0</v>
      </c>
      <c r="AO25">
        <v>0</v>
      </c>
      <c r="AP25">
        <f>1-AN25/AO25</f>
        <v>0</v>
      </c>
      <c r="AQ25">
        <v>0</v>
      </c>
      <c r="AR25" t="s">
        <v>422</v>
      </c>
      <c r="AS25" t="s">
        <v>422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422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$B$13*DT25+$C$13*DU25+$F$13*EF25*(1-EI25)</f>
        <v>0</v>
      </c>
      <c r="CW25">
        <f>CV25*CX25</f>
        <v>0</v>
      </c>
      <c r="CX25">
        <f>($B$13*$D$11+$C$13*$D$11+$F$13*((ES25+EK25)/MAX(ES25+EK25+ET25, 0.1)*$I$11+ET25/MAX(ES25+EK25+ET25, 0.1)*$J$11))/($B$13+$C$13+$F$13)</f>
        <v>0</v>
      </c>
      <c r="CY25">
        <f>($B$13*$K$11+$C$13*$K$11+$F$13*((ES25+EK25)/MAX(ES25+EK25+ET25, 0.1)*$P$11+ET25/MAX(ES25+EK25+ET25, 0.1)*$Q$11))/($B$13+$C$13+$F$13)</f>
        <v>0</v>
      </c>
      <c r="CZ25">
        <v>4.38</v>
      </c>
      <c r="DA25">
        <v>0.5</v>
      </c>
      <c r="DB25" t="s">
        <v>423</v>
      </c>
      <c r="DC25">
        <v>2</v>
      </c>
      <c r="DD25">
        <v>1758412707.0625</v>
      </c>
      <c r="DE25">
        <v>421.6202499999999</v>
      </c>
      <c r="DF25">
        <v>419.9536666666667</v>
      </c>
      <c r="DG25">
        <v>23.51851666666667</v>
      </c>
      <c r="DH25">
        <v>23.24166666666666</v>
      </c>
      <c r="DI25">
        <v>422.28175</v>
      </c>
      <c r="DJ25">
        <v>23.21093333333333</v>
      </c>
      <c r="DK25">
        <v>500.005375</v>
      </c>
      <c r="DL25">
        <v>90.17017500000001</v>
      </c>
      <c r="DM25">
        <v>0.07109645833333333</v>
      </c>
      <c r="DN25">
        <v>29.943425</v>
      </c>
      <c r="DO25">
        <v>29.9999375</v>
      </c>
      <c r="DP25">
        <v>999.9</v>
      </c>
      <c r="DQ25">
        <v>0</v>
      </c>
      <c r="DR25">
        <v>0</v>
      </c>
      <c r="DS25">
        <v>10006.40416666667</v>
      </c>
      <c r="DT25">
        <v>0</v>
      </c>
      <c r="DU25">
        <v>3.09642</v>
      </c>
      <c r="DV25">
        <v>1.666545</v>
      </c>
      <c r="DW25">
        <v>431.7748333333334</v>
      </c>
      <c r="DX25">
        <v>429.9463333333333</v>
      </c>
      <c r="DY25">
        <v>0.27685</v>
      </c>
      <c r="DZ25">
        <v>419.9536666666667</v>
      </c>
      <c r="EA25">
        <v>23.24166666666666</v>
      </c>
      <c r="EB25">
        <v>2.120668333333333</v>
      </c>
      <c r="EC25">
        <v>2.095704583333334</v>
      </c>
      <c r="ED25">
        <v>18.37528333333333</v>
      </c>
      <c r="EE25">
        <v>18.18655833333333</v>
      </c>
      <c r="EF25">
        <v>0.00500078</v>
      </c>
      <c r="EG25">
        <v>0</v>
      </c>
      <c r="EH25">
        <v>0</v>
      </c>
      <c r="EI25">
        <v>0</v>
      </c>
      <c r="EJ25">
        <v>637.4333333333334</v>
      </c>
      <c r="EK25">
        <v>0.00500078</v>
      </c>
      <c r="EL25">
        <v>-14.07083333333333</v>
      </c>
      <c r="EM25">
        <v>-0.07499999999999997</v>
      </c>
      <c r="EN25">
        <v>35.559625</v>
      </c>
      <c r="EO25">
        <v>40.827875</v>
      </c>
      <c r="EP25">
        <v>38.46320833333333</v>
      </c>
      <c r="EQ25">
        <v>41.29133333333333</v>
      </c>
      <c r="ER25">
        <v>38.88783333333333</v>
      </c>
      <c r="ES25">
        <v>0</v>
      </c>
      <c r="ET25">
        <v>0</v>
      </c>
      <c r="EU25">
        <v>0</v>
      </c>
      <c r="EV25">
        <v>1758412714.8</v>
      </c>
      <c r="EW25">
        <v>0</v>
      </c>
      <c r="EX25">
        <v>637.9846153846154</v>
      </c>
      <c r="EY25">
        <v>14.28376057863936</v>
      </c>
      <c r="EZ25">
        <v>8.482051072429682</v>
      </c>
      <c r="FA25">
        <v>-13.99615384615385</v>
      </c>
      <c r="FB25">
        <v>15</v>
      </c>
      <c r="FC25">
        <v>0</v>
      </c>
      <c r="FD25" t="s">
        <v>424</v>
      </c>
      <c r="FE25">
        <v>1746989605.5</v>
      </c>
      <c r="FF25">
        <v>1746989593.5</v>
      </c>
      <c r="FG25">
        <v>0</v>
      </c>
      <c r="FH25">
        <v>-0.274</v>
      </c>
      <c r="FI25">
        <v>-0.002</v>
      </c>
      <c r="FJ25">
        <v>2.549</v>
      </c>
      <c r="FK25">
        <v>0.129</v>
      </c>
      <c r="FL25">
        <v>420</v>
      </c>
      <c r="FM25">
        <v>17</v>
      </c>
      <c r="FN25">
        <v>0.02</v>
      </c>
      <c r="FO25">
        <v>0.04</v>
      </c>
      <c r="FP25">
        <v>1.644789024390244</v>
      </c>
      <c r="FQ25">
        <v>0.2222870383275277</v>
      </c>
      <c r="FR25">
        <v>0.05173461820676177</v>
      </c>
      <c r="FS25">
        <v>1</v>
      </c>
      <c r="FT25">
        <v>638.6852941176471</v>
      </c>
      <c r="FU25">
        <v>5.089381235359596</v>
      </c>
      <c r="FV25">
        <v>5.325583776503154</v>
      </c>
      <c r="FW25">
        <v>0</v>
      </c>
      <c r="FX25">
        <v>0.2858876341463414</v>
      </c>
      <c r="FY25">
        <v>-0.2196824738675966</v>
      </c>
      <c r="FZ25">
        <v>0.02475455042057293</v>
      </c>
      <c r="GA25">
        <v>0</v>
      </c>
      <c r="GB25">
        <v>1</v>
      </c>
      <c r="GC25">
        <v>3</v>
      </c>
      <c r="GD25" t="s">
        <v>435</v>
      </c>
      <c r="GE25">
        <v>3.10342</v>
      </c>
      <c r="GF25">
        <v>2.72889</v>
      </c>
      <c r="GG25">
        <v>0.0879847</v>
      </c>
      <c r="GH25">
        <v>0.0876797</v>
      </c>
      <c r="GI25">
        <v>0.105947</v>
      </c>
      <c r="GJ25">
        <v>0.106515</v>
      </c>
      <c r="GK25">
        <v>23833.9</v>
      </c>
      <c r="GL25">
        <v>21655.8</v>
      </c>
      <c r="GM25">
        <v>26698.3</v>
      </c>
      <c r="GN25">
        <v>23960</v>
      </c>
      <c r="GO25">
        <v>38195.7</v>
      </c>
      <c r="GP25">
        <v>31649.9</v>
      </c>
      <c r="GQ25">
        <v>46624.4</v>
      </c>
      <c r="GR25">
        <v>37912</v>
      </c>
      <c r="GS25">
        <v>1.86625</v>
      </c>
      <c r="GT25">
        <v>1.85995</v>
      </c>
      <c r="GU25">
        <v>0.0777766</v>
      </c>
      <c r="GV25">
        <v>0</v>
      </c>
      <c r="GW25">
        <v>28.7361</v>
      </c>
      <c r="GX25">
        <v>999.9</v>
      </c>
      <c r="GY25">
        <v>55.1</v>
      </c>
      <c r="GZ25">
        <v>31.4</v>
      </c>
      <c r="HA25">
        <v>28.2032</v>
      </c>
      <c r="HB25">
        <v>60.87</v>
      </c>
      <c r="HC25">
        <v>26.7748</v>
      </c>
      <c r="HD25">
        <v>1</v>
      </c>
      <c r="HE25">
        <v>0.153836</v>
      </c>
      <c r="HF25">
        <v>-1.22092</v>
      </c>
      <c r="HG25">
        <v>20.2963</v>
      </c>
      <c r="HH25">
        <v>5.22148</v>
      </c>
      <c r="HI25">
        <v>11.98</v>
      </c>
      <c r="HJ25">
        <v>4.96555</v>
      </c>
      <c r="HK25">
        <v>3.276</v>
      </c>
      <c r="HL25">
        <v>9999</v>
      </c>
      <c r="HM25">
        <v>9999</v>
      </c>
      <c r="HN25">
        <v>9999</v>
      </c>
      <c r="HO25">
        <v>999.9</v>
      </c>
      <c r="HP25">
        <v>1.86385</v>
      </c>
      <c r="HQ25">
        <v>1.86006</v>
      </c>
      <c r="HR25">
        <v>1.85836</v>
      </c>
      <c r="HS25">
        <v>1.85973</v>
      </c>
      <c r="HT25">
        <v>1.8598</v>
      </c>
      <c r="HU25">
        <v>1.85837</v>
      </c>
      <c r="HV25">
        <v>1.85742</v>
      </c>
      <c r="HW25">
        <v>1.85232</v>
      </c>
      <c r="HX25">
        <v>0</v>
      </c>
      <c r="HY25">
        <v>0</v>
      </c>
      <c r="HZ25">
        <v>0</v>
      </c>
      <c r="IA25">
        <v>0</v>
      </c>
      <c r="IB25" t="s">
        <v>426</v>
      </c>
      <c r="IC25" t="s">
        <v>427</v>
      </c>
      <c r="ID25" t="s">
        <v>428</v>
      </c>
      <c r="IE25" t="s">
        <v>428</v>
      </c>
      <c r="IF25" t="s">
        <v>428</v>
      </c>
      <c r="IG25" t="s">
        <v>428</v>
      </c>
      <c r="IH25">
        <v>0</v>
      </c>
      <c r="II25">
        <v>100</v>
      </c>
      <c r="IJ25">
        <v>100</v>
      </c>
      <c r="IK25">
        <v>-0.662</v>
      </c>
      <c r="IL25">
        <v>0.3082</v>
      </c>
      <c r="IM25">
        <v>-0.6605319167387009</v>
      </c>
      <c r="IN25">
        <v>-0.0004737513092168879</v>
      </c>
      <c r="IO25">
        <v>1.233974951706583E-06</v>
      </c>
      <c r="IP25">
        <v>-2.791035861235605E-10</v>
      </c>
      <c r="IQ25">
        <v>0.04306461537617447</v>
      </c>
      <c r="IR25">
        <v>-0.002560808816659483</v>
      </c>
      <c r="IS25">
        <v>0.0007441110143227328</v>
      </c>
      <c r="IT25">
        <v>-6.151772081818622E-06</v>
      </c>
      <c r="IU25">
        <v>2</v>
      </c>
      <c r="IV25">
        <v>1988</v>
      </c>
      <c r="IW25">
        <v>1</v>
      </c>
      <c r="IX25">
        <v>28</v>
      </c>
      <c r="IY25">
        <v>190385.2</v>
      </c>
      <c r="IZ25">
        <v>190385.4</v>
      </c>
      <c r="JA25">
        <v>1.14258</v>
      </c>
      <c r="JB25">
        <v>2.59888</v>
      </c>
      <c r="JC25">
        <v>1.49658</v>
      </c>
      <c r="JD25">
        <v>2.34741</v>
      </c>
      <c r="JE25">
        <v>1.54907</v>
      </c>
      <c r="JF25">
        <v>2.34009</v>
      </c>
      <c r="JG25">
        <v>35.9645</v>
      </c>
      <c r="JH25">
        <v>24.0963</v>
      </c>
      <c r="JI25">
        <v>18</v>
      </c>
      <c r="JJ25">
        <v>482.696</v>
      </c>
      <c r="JK25">
        <v>493.242</v>
      </c>
      <c r="JL25">
        <v>30.2771</v>
      </c>
      <c r="JM25">
        <v>29.2161</v>
      </c>
      <c r="JN25">
        <v>30</v>
      </c>
      <c r="JO25">
        <v>29.3894</v>
      </c>
      <c r="JP25">
        <v>29.3704</v>
      </c>
      <c r="JQ25">
        <v>22.9567</v>
      </c>
      <c r="JR25">
        <v>22.2242</v>
      </c>
      <c r="JS25">
        <v>100</v>
      </c>
      <c r="JT25">
        <v>30.4125</v>
      </c>
      <c r="JU25">
        <v>420</v>
      </c>
      <c r="JV25">
        <v>23.2785</v>
      </c>
      <c r="JW25">
        <v>101.938</v>
      </c>
      <c r="JX25">
        <v>91.42529999999999</v>
      </c>
    </row>
    <row r="26" spans="1:284">
      <c r="A26">
        <v>8</v>
      </c>
      <c r="B26">
        <v>1758412717</v>
      </c>
      <c r="C26">
        <v>14</v>
      </c>
      <c r="D26" t="s">
        <v>442</v>
      </c>
      <c r="E26" t="s">
        <v>443</v>
      </c>
      <c r="F26">
        <v>5</v>
      </c>
      <c r="G26" t="s">
        <v>420</v>
      </c>
      <c r="H26" t="s">
        <v>421</v>
      </c>
      <c r="I26">
        <v>1758412709.326087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(DN26+(U26+2*0.95*5.67E-8*(((DN26+$B$9)+273)^4-(DN26+273)^4)-44100*J26)/(1.84*29.3*R26+8*0.95*5.67E-8*(DN26+273)^3))</f>
        <v>0</v>
      </c>
      <c r="W26">
        <f>($C$9*DO26+$D$9*DP26+$E$9*V26)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2*0.95*5.67E-8*(((DN26+$B$9)+273)^4-(W26+273)^4)</f>
        <v>0</v>
      </c>
      <c r="AF26">
        <f>U26+AE26+AC26+AD26</f>
        <v>0</v>
      </c>
      <c r="AG26">
        <v>0</v>
      </c>
      <c r="AH26">
        <v>0</v>
      </c>
      <c r="AI26">
        <f>IF(AG26*$H$15&gt;=AK26,1.0,(AK26/(AK26-AG26*$H$15)))</f>
        <v>0</v>
      </c>
      <c r="AJ26">
        <f>(AI26-1)*100</f>
        <v>0</v>
      </c>
      <c r="AK26">
        <f>MAX(0,($B$15+$C$15*DS26)/(1+$D$15*DS26)*DL26/(DN26+273)*$E$15)</f>
        <v>0</v>
      </c>
      <c r="AL26" t="s">
        <v>422</v>
      </c>
      <c r="AM26" t="s">
        <v>422</v>
      </c>
      <c r="AN26">
        <v>0</v>
      </c>
      <c r="AO26">
        <v>0</v>
      </c>
      <c r="AP26">
        <f>1-AN26/AO26</f>
        <v>0</v>
      </c>
      <c r="AQ26">
        <v>0</v>
      </c>
      <c r="AR26" t="s">
        <v>422</v>
      </c>
      <c r="AS26" t="s">
        <v>422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422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$B$13*DT26+$C$13*DU26+$F$13*EF26*(1-EI26)</f>
        <v>0</v>
      </c>
      <c r="CW26">
        <f>CV26*CX26</f>
        <v>0</v>
      </c>
      <c r="CX26">
        <f>($B$13*$D$11+$C$13*$D$11+$F$13*((ES26+EK26)/MAX(ES26+EK26+ET26, 0.1)*$I$11+ET26/MAX(ES26+EK26+ET26, 0.1)*$J$11))/($B$13+$C$13+$F$13)</f>
        <v>0</v>
      </c>
      <c r="CY26">
        <f>($B$13*$K$11+$C$13*$K$11+$F$13*((ES26+EK26)/MAX(ES26+EK26+ET26, 0.1)*$P$11+ET26/MAX(ES26+EK26+ET26, 0.1)*$Q$11))/($B$13+$C$13+$F$13)</f>
        <v>0</v>
      </c>
      <c r="CZ26">
        <v>4.38</v>
      </c>
      <c r="DA26">
        <v>0.5</v>
      </c>
      <c r="DB26" t="s">
        <v>423</v>
      </c>
      <c r="DC26">
        <v>2</v>
      </c>
      <c r="DD26">
        <v>1758412709.326087</v>
      </c>
      <c r="DE26">
        <v>421.6178695652175</v>
      </c>
      <c r="DF26">
        <v>419.9603043478261</v>
      </c>
      <c r="DG26">
        <v>23.52391304347826</v>
      </c>
      <c r="DH26">
        <v>23.25291739130435</v>
      </c>
      <c r="DI26">
        <v>422.2794347826087</v>
      </c>
      <c r="DJ26">
        <v>23.21621739130435</v>
      </c>
      <c r="DK26">
        <v>500.0537826086957</v>
      </c>
      <c r="DL26">
        <v>90.17014347826085</v>
      </c>
      <c r="DM26">
        <v>0.07102823478260868</v>
      </c>
      <c r="DN26">
        <v>29.94263913043478</v>
      </c>
      <c r="DO26">
        <v>30.00025217391304</v>
      </c>
      <c r="DP26">
        <v>999.9000000000003</v>
      </c>
      <c r="DQ26">
        <v>0</v>
      </c>
      <c r="DR26">
        <v>0</v>
      </c>
      <c r="DS26">
        <v>10004.31956521739</v>
      </c>
      <c r="DT26">
        <v>0</v>
      </c>
      <c r="DU26">
        <v>3.09642</v>
      </c>
      <c r="DV26">
        <v>1.657590434782608</v>
      </c>
      <c r="DW26">
        <v>431.7748260869565</v>
      </c>
      <c r="DX26">
        <v>429.9580869565218</v>
      </c>
      <c r="DY26">
        <v>0.270990652173913</v>
      </c>
      <c r="DZ26">
        <v>419.9603043478261</v>
      </c>
      <c r="EA26">
        <v>23.25291739130435</v>
      </c>
      <c r="EB26">
        <v>2.121153913043479</v>
      </c>
      <c r="EC26">
        <v>2.096718695652175</v>
      </c>
      <c r="ED26">
        <v>18.3789347826087</v>
      </c>
      <c r="EE26">
        <v>18.1942652173913</v>
      </c>
      <c r="EF26">
        <v>0.005000779999999999</v>
      </c>
      <c r="EG26">
        <v>0</v>
      </c>
      <c r="EH26">
        <v>0</v>
      </c>
      <c r="EI26">
        <v>0</v>
      </c>
      <c r="EJ26">
        <v>637.2434782608694</v>
      </c>
      <c r="EK26">
        <v>0.005000779999999999</v>
      </c>
      <c r="EL26">
        <v>-13.45217391304348</v>
      </c>
      <c r="EM26">
        <v>0.03913043478260868</v>
      </c>
      <c r="EN26">
        <v>35.57313043478261</v>
      </c>
      <c r="EO26">
        <v>40.85839130434783</v>
      </c>
      <c r="EP26">
        <v>38.51869565217392</v>
      </c>
      <c r="EQ26">
        <v>41.33391304347826</v>
      </c>
      <c r="ER26">
        <v>38.96991304347826</v>
      </c>
      <c r="ES26">
        <v>0</v>
      </c>
      <c r="ET26">
        <v>0</v>
      </c>
      <c r="EU26">
        <v>0</v>
      </c>
      <c r="EV26">
        <v>1758412716.6</v>
      </c>
      <c r="EW26">
        <v>0</v>
      </c>
      <c r="EX26">
        <v>637.832</v>
      </c>
      <c r="EY26">
        <v>6.830768750359068</v>
      </c>
      <c r="EZ26">
        <v>9.423077097376401</v>
      </c>
      <c r="FA26">
        <v>-13.424</v>
      </c>
      <c r="FB26">
        <v>15</v>
      </c>
      <c r="FC26">
        <v>0</v>
      </c>
      <c r="FD26" t="s">
        <v>424</v>
      </c>
      <c r="FE26">
        <v>1746989605.5</v>
      </c>
      <c r="FF26">
        <v>1746989593.5</v>
      </c>
      <c r="FG26">
        <v>0</v>
      </c>
      <c r="FH26">
        <v>-0.274</v>
      </c>
      <c r="FI26">
        <v>-0.002</v>
      </c>
      <c r="FJ26">
        <v>2.549</v>
      </c>
      <c r="FK26">
        <v>0.129</v>
      </c>
      <c r="FL26">
        <v>420</v>
      </c>
      <c r="FM26">
        <v>17</v>
      </c>
      <c r="FN26">
        <v>0.02</v>
      </c>
      <c r="FO26">
        <v>0.04</v>
      </c>
      <c r="FP26">
        <v>1.643271951219513</v>
      </c>
      <c r="FQ26">
        <v>0.01492055749128848</v>
      </c>
      <c r="FR26">
        <v>0.05165881140902046</v>
      </c>
      <c r="FS26">
        <v>1</v>
      </c>
      <c r="FT26">
        <v>637.7058823529413</v>
      </c>
      <c r="FU26">
        <v>3.471352063630349</v>
      </c>
      <c r="FV26">
        <v>5.807142720339713</v>
      </c>
      <c r="FW26">
        <v>0</v>
      </c>
      <c r="FX26">
        <v>0.280414024390244</v>
      </c>
      <c r="FY26">
        <v>-0.1991000278745639</v>
      </c>
      <c r="FZ26">
        <v>0.02390302754320282</v>
      </c>
      <c r="GA26">
        <v>0</v>
      </c>
      <c r="GB26">
        <v>1</v>
      </c>
      <c r="GC26">
        <v>3</v>
      </c>
      <c r="GD26" t="s">
        <v>435</v>
      </c>
      <c r="GE26">
        <v>3.10317</v>
      </c>
      <c r="GF26">
        <v>2.72865</v>
      </c>
      <c r="GG26">
        <v>0.0879862</v>
      </c>
      <c r="GH26">
        <v>0.08767949999999999</v>
      </c>
      <c r="GI26">
        <v>0.105969</v>
      </c>
      <c r="GJ26">
        <v>0.106516</v>
      </c>
      <c r="GK26">
        <v>23833.7</v>
      </c>
      <c r="GL26">
        <v>21655.8</v>
      </c>
      <c r="GM26">
        <v>26698.2</v>
      </c>
      <c r="GN26">
        <v>23960</v>
      </c>
      <c r="GO26">
        <v>38194.7</v>
      </c>
      <c r="GP26">
        <v>31649.9</v>
      </c>
      <c r="GQ26">
        <v>46624.3</v>
      </c>
      <c r="GR26">
        <v>37912.1</v>
      </c>
      <c r="GS26">
        <v>1.8658</v>
      </c>
      <c r="GT26">
        <v>1.86035</v>
      </c>
      <c r="GU26">
        <v>0.0776872</v>
      </c>
      <c r="GV26">
        <v>0</v>
      </c>
      <c r="GW26">
        <v>28.737</v>
      </c>
      <c r="GX26">
        <v>999.9</v>
      </c>
      <c r="GY26">
        <v>55.1</v>
      </c>
      <c r="GZ26">
        <v>31.4</v>
      </c>
      <c r="HA26">
        <v>28.2047</v>
      </c>
      <c r="HB26">
        <v>60.43</v>
      </c>
      <c r="HC26">
        <v>26.7708</v>
      </c>
      <c r="HD26">
        <v>1</v>
      </c>
      <c r="HE26">
        <v>0.154248</v>
      </c>
      <c r="HF26">
        <v>-1.4841</v>
      </c>
      <c r="HG26">
        <v>20.294</v>
      </c>
      <c r="HH26">
        <v>5.22133</v>
      </c>
      <c r="HI26">
        <v>11.98</v>
      </c>
      <c r="HJ26">
        <v>4.96545</v>
      </c>
      <c r="HK26">
        <v>3.27598</v>
      </c>
      <c r="HL26">
        <v>9999</v>
      </c>
      <c r="HM26">
        <v>9999</v>
      </c>
      <c r="HN26">
        <v>9999</v>
      </c>
      <c r="HO26">
        <v>999.9</v>
      </c>
      <c r="HP26">
        <v>1.86385</v>
      </c>
      <c r="HQ26">
        <v>1.86005</v>
      </c>
      <c r="HR26">
        <v>1.85835</v>
      </c>
      <c r="HS26">
        <v>1.85974</v>
      </c>
      <c r="HT26">
        <v>1.85981</v>
      </c>
      <c r="HU26">
        <v>1.85837</v>
      </c>
      <c r="HV26">
        <v>1.85742</v>
      </c>
      <c r="HW26">
        <v>1.85234</v>
      </c>
      <c r="HX26">
        <v>0</v>
      </c>
      <c r="HY26">
        <v>0</v>
      </c>
      <c r="HZ26">
        <v>0</v>
      </c>
      <c r="IA26">
        <v>0</v>
      </c>
      <c r="IB26" t="s">
        <v>426</v>
      </c>
      <c r="IC26" t="s">
        <v>427</v>
      </c>
      <c r="ID26" t="s">
        <v>428</v>
      </c>
      <c r="IE26" t="s">
        <v>428</v>
      </c>
      <c r="IF26" t="s">
        <v>428</v>
      </c>
      <c r="IG26" t="s">
        <v>428</v>
      </c>
      <c r="IH26">
        <v>0</v>
      </c>
      <c r="II26">
        <v>100</v>
      </c>
      <c r="IJ26">
        <v>100</v>
      </c>
      <c r="IK26">
        <v>-0.661</v>
      </c>
      <c r="IL26">
        <v>0.3084</v>
      </c>
      <c r="IM26">
        <v>-0.6605319167387009</v>
      </c>
      <c r="IN26">
        <v>-0.0004737513092168879</v>
      </c>
      <c r="IO26">
        <v>1.233974951706583E-06</v>
      </c>
      <c r="IP26">
        <v>-2.791035861235605E-10</v>
      </c>
      <c r="IQ26">
        <v>0.04306461537617447</v>
      </c>
      <c r="IR26">
        <v>-0.002560808816659483</v>
      </c>
      <c r="IS26">
        <v>0.0007441110143227328</v>
      </c>
      <c r="IT26">
        <v>-6.151772081818622E-06</v>
      </c>
      <c r="IU26">
        <v>2</v>
      </c>
      <c r="IV26">
        <v>1988</v>
      </c>
      <c r="IW26">
        <v>1</v>
      </c>
      <c r="IX26">
        <v>28</v>
      </c>
      <c r="IY26">
        <v>190385.2</v>
      </c>
      <c r="IZ26">
        <v>190385.4</v>
      </c>
      <c r="JA26">
        <v>1.14258</v>
      </c>
      <c r="JB26">
        <v>2.59521</v>
      </c>
      <c r="JC26">
        <v>1.49658</v>
      </c>
      <c r="JD26">
        <v>2.34863</v>
      </c>
      <c r="JE26">
        <v>1.54907</v>
      </c>
      <c r="JF26">
        <v>2.3938</v>
      </c>
      <c r="JG26">
        <v>35.9645</v>
      </c>
      <c r="JH26">
        <v>24.0963</v>
      </c>
      <c r="JI26">
        <v>18</v>
      </c>
      <c r="JJ26">
        <v>482.434</v>
      </c>
      <c r="JK26">
        <v>493.51</v>
      </c>
      <c r="JL26">
        <v>30.3079</v>
      </c>
      <c r="JM26">
        <v>29.2161</v>
      </c>
      <c r="JN26">
        <v>30.0003</v>
      </c>
      <c r="JO26">
        <v>29.3894</v>
      </c>
      <c r="JP26">
        <v>29.3708</v>
      </c>
      <c r="JQ26">
        <v>22.9586</v>
      </c>
      <c r="JR26">
        <v>22.2242</v>
      </c>
      <c r="JS26">
        <v>100</v>
      </c>
      <c r="JT26">
        <v>30.4125</v>
      </c>
      <c r="JU26">
        <v>420</v>
      </c>
      <c r="JV26">
        <v>23.2785</v>
      </c>
      <c r="JW26">
        <v>101.938</v>
      </c>
      <c r="JX26">
        <v>91.4254</v>
      </c>
    </row>
    <row r="27" spans="1:284">
      <c r="A27">
        <v>9</v>
      </c>
      <c r="B27">
        <v>1758412719</v>
      </c>
      <c r="C27">
        <v>16</v>
      </c>
      <c r="D27" t="s">
        <v>444</v>
      </c>
      <c r="E27" t="s">
        <v>445</v>
      </c>
      <c r="F27">
        <v>5</v>
      </c>
      <c r="G27" t="s">
        <v>420</v>
      </c>
      <c r="H27" t="s">
        <v>421</v>
      </c>
      <c r="I27">
        <v>1758412711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(DN27+(U27+2*0.95*5.67E-8*(((DN27+$B$9)+273)^4-(DN27+273)^4)-44100*J27)/(1.84*29.3*R27+8*0.95*5.67E-8*(DN27+273)^3))</f>
        <v>0</v>
      </c>
      <c r="W27">
        <f>($C$9*DO27+$D$9*DP27+$E$9*V27)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2*0.95*5.67E-8*(((DN27+$B$9)+273)^4-(W27+273)^4)</f>
        <v>0</v>
      </c>
      <c r="AF27">
        <f>U27+AE27+AC27+AD27</f>
        <v>0</v>
      </c>
      <c r="AG27">
        <v>0</v>
      </c>
      <c r="AH27">
        <v>0</v>
      </c>
      <c r="AI27">
        <f>IF(AG27*$H$15&gt;=AK27,1.0,(AK27/(AK27-AG27*$H$15)))</f>
        <v>0</v>
      </c>
      <c r="AJ27">
        <f>(AI27-1)*100</f>
        <v>0</v>
      </c>
      <c r="AK27">
        <f>MAX(0,($B$15+$C$15*DS27)/(1+$D$15*DS27)*DL27/(DN27+273)*$E$15)</f>
        <v>0</v>
      </c>
      <c r="AL27" t="s">
        <v>422</v>
      </c>
      <c r="AM27" t="s">
        <v>422</v>
      </c>
      <c r="AN27">
        <v>0</v>
      </c>
      <c r="AO27">
        <v>0</v>
      </c>
      <c r="AP27">
        <f>1-AN27/AO27</f>
        <v>0</v>
      </c>
      <c r="AQ27">
        <v>0</v>
      </c>
      <c r="AR27" t="s">
        <v>422</v>
      </c>
      <c r="AS27" t="s">
        <v>422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422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$B$13*DT27+$C$13*DU27+$F$13*EF27*(1-EI27)</f>
        <v>0</v>
      </c>
      <c r="CW27">
        <f>CV27*CX27</f>
        <v>0</v>
      </c>
      <c r="CX27">
        <f>($B$13*$D$11+$C$13*$D$11+$F$13*((ES27+EK27)/MAX(ES27+EK27+ET27, 0.1)*$I$11+ET27/MAX(ES27+EK27+ET27, 0.1)*$J$11))/($B$13+$C$13+$F$13)</f>
        <v>0</v>
      </c>
      <c r="CY27">
        <f>($B$13*$K$11+$C$13*$K$11+$F$13*((ES27+EK27)/MAX(ES27+EK27+ET27, 0.1)*$P$11+ET27/MAX(ES27+EK27+ET27, 0.1)*$Q$11))/($B$13+$C$13+$F$13)</f>
        <v>0</v>
      </c>
      <c r="CZ27">
        <v>4.38</v>
      </c>
      <c r="DA27">
        <v>0.5</v>
      </c>
      <c r="DB27" t="s">
        <v>423</v>
      </c>
      <c r="DC27">
        <v>2</v>
      </c>
      <c r="DD27">
        <v>1758412711</v>
      </c>
      <c r="DE27">
        <v>421.6135833333333</v>
      </c>
      <c r="DF27">
        <v>419.9672916666667</v>
      </c>
      <c r="DG27">
        <v>23.52923333333334</v>
      </c>
      <c r="DH27">
        <v>23.26018333333333</v>
      </c>
      <c r="DI27">
        <v>422.27525</v>
      </c>
      <c r="DJ27">
        <v>23.2214125</v>
      </c>
      <c r="DK27">
        <v>500.0575416666667</v>
      </c>
      <c r="DL27">
        <v>90.17012083333333</v>
      </c>
      <c r="DM27">
        <v>0.07095666666666667</v>
      </c>
      <c r="DN27">
        <v>29.94220833333333</v>
      </c>
      <c r="DO27">
        <v>30.00002083333333</v>
      </c>
      <c r="DP27">
        <v>999.9</v>
      </c>
      <c r="DQ27">
        <v>0</v>
      </c>
      <c r="DR27">
        <v>0</v>
      </c>
      <c r="DS27">
        <v>10002.37208333333</v>
      </c>
      <c r="DT27">
        <v>0</v>
      </c>
      <c r="DU27">
        <v>3.09642</v>
      </c>
      <c r="DV27">
        <v>1.646415</v>
      </c>
      <c r="DW27">
        <v>431.7728749999999</v>
      </c>
      <c r="DX27">
        <v>429.968375</v>
      </c>
      <c r="DY27">
        <v>0.2690447083333333</v>
      </c>
      <c r="DZ27">
        <v>419.9672916666667</v>
      </c>
      <c r="EA27">
        <v>23.26018333333333</v>
      </c>
      <c r="EB27">
        <v>2.1216325</v>
      </c>
      <c r="EC27">
        <v>2.097372916666667</v>
      </c>
      <c r="ED27">
        <v>18.38253333333333</v>
      </c>
      <c r="EE27">
        <v>18.1992375</v>
      </c>
      <c r="EF27">
        <v>0.00500078</v>
      </c>
      <c r="EG27">
        <v>0</v>
      </c>
      <c r="EH27">
        <v>0</v>
      </c>
      <c r="EI27">
        <v>0</v>
      </c>
      <c r="EJ27">
        <v>638.4416666666666</v>
      </c>
      <c r="EK27">
        <v>0.00500078</v>
      </c>
      <c r="EL27">
        <v>-14.29166666666667</v>
      </c>
      <c r="EM27">
        <v>-0.1333333333333333</v>
      </c>
      <c r="EN27">
        <v>35.58829166666666</v>
      </c>
      <c r="EO27">
        <v>40.879875</v>
      </c>
      <c r="EP27">
        <v>38.55433333333333</v>
      </c>
      <c r="EQ27">
        <v>41.3695</v>
      </c>
      <c r="ER27">
        <v>38.98158333333333</v>
      </c>
      <c r="ES27">
        <v>0</v>
      </c>
      <c r="ET27">
        <v>0</v>
      </c>
      <c r="EU27">
        <v>0</v>
      </c>
      <c r="EV27">
        <v>1758412719</v>
      </c>
      <c r="EW27">
        <v>0</v>
      </c>
      <c r="EX27">
        <v>639.46</v>
      </c>
      <c r="EY27">
        <v>21.00769189685153</v>
      </c>
      <c r="EZ27">
        <v>-33.1538460207173</v>
      </c>
      <c r="FA27">
        <v>-13.728</v>
      </c>
      <c r="FB27">
        <v>15</v>
      </c>
      <c r="FC27">
        <v>0</v>
      </c>
      <c r="FD27" t="s">
        <v>424</v>
      </c>
      <c r="FE27">
        <v>1746989605.5</v>
      </c>
      <c r="FF27">
        <v>1746989593.5</v>
      </c>
      <c r="FG27">
        <v>0</v>
      </c>
      <c r="FH27">
        <v>-0.274</v>
      </c>
      <c r="FI27">
        <v>-0.002</v>
      </c>
      <c r="FJ27">
        <v>2.549</v>
      </c>
      <c r="FK27">
        <v>0.129</v>
      </c>
      <c r="FL27">
        <v>420</v>
      </c>
      <c r="FM27">
        <v>17</v>
      </c>
      <c r="FN27">
        <v>0.02</v>
      </c>
      <c r="FO27">
        <v>0.04</v>
      </c>
      <c r="FP27">
        <v>1.6471865</v>
      </c>
      <c r="FQ27">
        <v>-0.22392022514072</v>
      </c>
      <c r="FR27">
        <v>0.04769002901812915</v>
      </c>
      <c r="FS27">
        <v>1</v>
      </c>
      <c r="FT27">
        <v>638.035294117647</v>
      </c>
      <c r="FU27">
        <v>10.46294868273561</v>
      </c>
      <c r="FV27">
        <v>5.959563858545613</v>
      </c>
      <c r="FW27">
        <v>0</v>
      </c>
      <c r="FX27">
        <v>0.277430525</v>
      </c>
      <c r="FY27">
        <v>-0.165735636022515</v>
      </c>
      <c r="FZ27">
        <v>0.02247941378571458</v>
      </c>
      <c r="GA27">
        <v>0</v>
      </c>
      <c r="GB27">
        <v>1</v>
      </c>
      <c r="GC27">
        <v>3</v>
      </c>
      <c r="GD27" t="s">
        <v>435</v>
      </c>
      <c r="GE27">
        <v>3.10313</v>
      </c>
      <c r="GF27">
        <v>2.72859</v>
      </c>
      <c r="GG27">
        <v>0.0879876</v>
      </c>
      <c r="GH27">
        <v>0.0876642</v>
      </c>
      <c r="GI27">
        <v>0.105986</v>
      </c>
      <c r="GJ27">
        <v>0.106513</v>
      </c>
      <c r="GK27">
        <v>23833.8</v>
      </c>
      <c r="GL27">
        <v>21656.1</v>
      </c>
      <c r="GM27">
        <v>26698.3</v>
      </c>
      <c r="GN27">
        <v>23960</v>
      </c>
      <c r="GO27">
        <v>38194.1</v>
      </c>
      <c r="GP27">
        <v>31650</v>
      </c>
      <c r="GQ27">
        <v>46624.5</v>
      </c>
      <c r="GR27">
        <v>37912</v>
      </c>
      <c r="GS27">
        <v>1.86563</v>
      </c>
      <c r="GT27">
        <v>1.86042</v>
      </c>
      <c r="GU27">
        <v>0.0774488</v>
      </c>
      <c r="GV27">
        <v>0</v>
      </c>
      <c r="GW27">
        <v>28.7379</v>
      </c>
      <c r="GX27">
        <v>999.9</v>
      </c>
      <c r="GY27">
        <v>55.1</v>
      </c>
      <c r="GZ27">
        <v>31.4</v>
      </c>
      <c r="HA27">
        <v>28.2014</v>
      </c>
      <c r="HB27">
        <v>60.92</v>
      </c>
      <c r="HC27">
        <v>26.5745</v>
      </c>
      <c r="HD27">
        <v>1</v>
      </c>
      <c r="HE27">
        <v>0.154654</v>
      </c>
      <c r="HF27">
        <v>-1.4988</v>
      </c>
      <c r="HG27">
        <v>20.2939</v>
      </c>
      <c r="HH27">
        <v>5.22193</v>
      </c>
      <c r="HI27">
        <v>11.98</v>
      </c>
      <c r="HJ27">
        <v>4.96555</v>
      </c>
      <c r="HK27">
        <v>3.27598</v>
      </c>
      <c r="HL27">
        <v>9999</v>
      </c>
      <c r="HM27">
        <v>9999</v>
      </c>
      <c r="HN27">
        <v>9999</v>
      </c>
      <c r="HO27">
        <v>999.9</v>
      </c>
      <c r="HP27">
        <v>1.86385</v>
      </c>
      <c r="HQ27">
        <v>1.86005</v>
      </c>
      <c r="HR27">
        <v>1.85836</v>
      </c>
      <c r="HS27">
        <v>1.85974</v>
      </c>
      <c r="HT27">
        <v>1.8598</v>
      </c>
      <c r="HU27">
        <v>1.85837</v>
      </c>
      <c r="HV27">
        <v>1.85743</v>
      </c>
      <c r="HW27">
        <v>1.85235</v>
      </c>
      <c r="HX27">
        <v>0</v>
      </c>
      <c r="HY27">
        <v>0</v>
      </c>
      <c r="HZ27">
        <v>0</v>
      </c>
      <c r="IA27">
        <v>0</v>
      </c>
      <c r="IB27" t="s">
        <v>426</v>
      </c>
      <c r="IC27" t="s">
        <v>427</v>
      </c>
      <c r="ID27" t="s">
        <v>428</v>
      </c>
      <c r="IE27" t="s">
        <v>428</v>
      </c>
      <c r="IF27" t="s">
        <v>428</v>
      </c>
      <c r="IG27" t="s">
        <v>428</v>
      </c>
      <c r="IH27">
        <v>0</v>
      </c>
      <c r="II27">
        <v>100</v>
      </c>
      <c r="IJ27">
        <v>100</v>
      </c>
      <c r="IK27">
        <v>-0.662</v>
      </c>
      <c r="IL27">
        <v>0.3085</v>
      </c>
      <c r="IM27">
        <v>-0.6605319167387009</v>
      </c>
      <c r="IN27">
        <v>-0.0004737513092168879</v>
      </c>
      <c r="IO27">
        <v>1.233974951706583E-06</v>
      </c>
      <c r="IP27">
        <v>-2.791035861235605E-10</v>
      </c>
      <c r="IQ27">
        <v>0.04306461537617447</v>
      </c>
      <c r="IR27">
        <v>-0.002560808816659483</v>
      </c>
      <c r="IS27">
        <v>0.0007441110143227328</v>
      </c>
      <c r="IT27">
        <v>-6.151772081818622E-06</v>
      </c>
      <c r="IU27">
        <v>2</v>
      </c>
      <c r="IV27">
        <v>1988</v>
      </c>
      <c r="IW27">
        <v>1</v>
      </c>
      <c r="IX27">
        <v>28</v>
      </c>
      <c r="IY27">
        <v>190385.2</v>
      </c>
      <c r="IZ27">
        <v>190385.4</v>
      </c>
      <c r="JA27">
        <v>1.14258</v>
      </c>
      <c r="JB27">
        <v>2.59399</v>
      </c>
      <c r="JC27">
        <v>1.49658</v>
      </c>
      <c r="JD27">
        <v>2.34741</v>
      </c>
      <c r="JE27">
        <v>1.54907</v>
      </c>
      <c r="JF27">
        <v>2.4707</v>
      </c>
      <c r="JG27">
        <v>35.9645</v>
      </c>
      <c r="JH27">
        <v>24.105</v>
      </c>
      <c r="JI27">
        <v>18</v>
      </c>
      <c r="JJ27">
        <v>482.331</v>
      </c>
      <c r="JK27">
        <v>493.56</v>
      </c>
      <c r="JL27">
        <v>30.3657</v>
      </c>
      <c r="JM27">
        <v>29.2161</v>
      </c>
      <c r="JN27">
        <v>30.0005</v>
      </c>
      <c r="JO27">
        <v>29.3894</v>
      </c>
      <c r="JP27">
        <v>29.3708</v>
      </c>
      <c r="JQ27">
        <v>22.9617</v>
      </c>
      <c r="JR27">
        <v>22.2242</v>
      </c>
      <c r="JS27">
        <v>100</v>
      </c>
      <c r="JT27">
        <v>30.3891</v>
      </c>
      <c r="JU27">
        <v>420</v>
      </c>
      <c r="JV27">
        <v>23.2785</v>
      </c>
      <c r="JW27">
        <v>101.938</v>
      </c>
      <c r="JX27">
        <v>91.4252</v>
      </c>
    </row>
    <row r="28" spans="1:284">
      <c r="A28">
        <v>10</v>
      </c>
      <c r="B28">
        <v>1758412721</v>
      </c>
      <c r="C28">
        <v>18</v>
      </c>
      <c r="D28" t="s">
        <v>446</v>
      </c>
      <c r="E28" t="s">
        <v>447</v>
      </c>
      <c r="F28">
        <v>5</v>
      </c>
      <c r="G28" t="s">
        <v>420</v>
      </c>
      <c r="H28" t="s">
        <v>421</v>
      </c>
      <c r="I28">
        <v>1758412713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(DN28+(U28+2*0.95*5.67E-8*(((DN28+$B$9)+273)^4-(DN28+273)^4)-44100*J28)/(1.84*29.3*R28+8*0.95*5.67E-8*(DN28+273)^3))</f>
        <v>0</v>
      </c>
      <c r="W28">
        <f>($C$9*DO28+$D$9*DP28+$E$9*V28)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2*0.95*5.67E-8*(((DN28+$B$9)+273)^4-(W28+273)^4)</f>
        <v>0</v>
      </c>
      <c r="AF28">
        <f>U28+AE28+AC28+AD28</f>
        <v>0</v>
      </c>
      <c r="AG28">
        <v>0</v>
      </c>
      <c r="AH28">
        <v>0</v>
      </c>
      <c r="AI28">
        <f>IF(AG28*$H$15&gt;=AK28,1.0,(AK28/(AK28-AG28*$H$15)))</f>
        <v>0</v>
      </c>
      <c r="AJ28">
        <f>(AI28-1)*100</f>
        <v>0</v>
      </c>
      <c r="AK28">
        <f>MAX(0,($B$15+$C$15*DS28)/(1+$D$15*DS28)*DL28/(DN28+273)*$E$15)</f>
        <v>0</v>
      </c>
      <c r="AL28" t="s">
        <v>422</v>
      </c>
      <c r="AM28" t="s">
        <v>422</v>
      </c>
      <c r="AN28">
        <v>0</v>
      </c>
      <c r="AO28">
        <v>0</v>
      </c>
      <c r="AP28">
        <f>1-AN28/AO28</f>
        <v>0</v>
      </c>
      <c r="AQ28">
        <v>0</v>
      </c>
      <c r="AR28" t="s">
        <v>422</v>
      </c>
      <c r="AS28" t="s">
        <v>422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422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$B$13*DT28+$C$13*DU28+$F$13*EF28*(1-EI28)</f>
        <v>0</v>
      </c>
      <c r="CW28">
        <f>CV28*CX28</f>
        <v>0</v>
      </c>
      <c r="CX28">
        <f>($B$13*$D$11+$C$13*$D$11+$F$13*((ES28+EK28)/MAX(ES28+EK28+ET28, 0.1)*$I$11+ET28/MAX(ES28+EK28+ET28, 0.1)*$J$11))/($B$13+$C$13+$F$13)</f>
        <v>0</v>
      </c>
      <c r="CY28">
        <f>($B$13*$K$11+$C$13*$K$11+$F$13*((ES28+EK28)/MAX(ES28+EK28+ET28, 0.1)*$P$11+ET28/MAX(ES28+EK28+ET28, 0.1)*$Q$11))/($B$13+$C$13+$F$13)</f>
        <v>0</v>
      </c>
      <c r="CZ28">
        <v>4.38</v>
      </c>
      <c r="DA28">
        <v>0.5</v>
      </c>
      <c r="DB28" t="s">
        <v>423</v>
      </c>
      <c r="DC28">
        <v>2</v>
      </c>
      <c r="DD28">
        <v>1758412713</v>
      </c>
      <c r="DE28">
        <v>421.61175</v>
      </c>
      <c r="DF28">
        <v>419.9684999999999</v>
      </c>
      <c r="DG28">
        <v>23.53594166666666</v>
      </c>
      <c r="DH28">
        <v>23.26935</v>
      </c>
      <c r="DI28">
        <v>422.2734166666667</v>
      </c>
      <c r="DJ28">
        <v>23.22797083333333</v>
      </c>
      <c r="DK28">
        <v>500.04</v>
      </c>
      <c r="DL28">
        <v>90.16995833333333</v>
      </c>
      <c r="DM28">
        <v>0.07088034999999999</v>
      </c>
      <c r="DN28">
        <v>29.94198333333334</v>
      </c>
      <c r="DO28">
        <v>29.9987</v>
      </c>
      <c r="DP28">
        <v>999.9</v>
      </c>
      <c r="DQ28">
        <v>0</v>
      </c>
      <c r="DR28">
        <v>0</v>
      </c>
      <c r="DS28">
        <v>10001.33125</v>
      </c>
      <c r="DT28">
        <v>0</v>
      </c>
      <c r="DU28">
        <v>3.09642</v>
      </c>
      <c r="DV28">
        <v>1.643397916666667</v>
      </c>
      <c r="DW28">
        <v>431.7740000000001</v>
      </c>
      <c r="DX28">
        <v>429.9736666666667</v>
      </c>
      <c r="DY28">
        <v>0.266581</v>
      </c>
      <c r="DZ28">
        <v>419.9684999999999</v>
      </c>
      <c r="EA28">
        <v>23.26935</v>
      </c>
      <c r="EB28">
        <v>2.122232916666666</v>
      </c>
      <c r="EC28">
        <v>2.098195833333333</v>
      </c>
      <c r="ED28">
        <v>18.38704583333333</v>
      </c>
      <c r="EE28">
        <v>18.20549166666667</v>
      </c>
      <c r="EF28">
        <v>0.00500078</v>
      </c>
      <c r="EG28">
        <v>0</v>
      </c>
      <c r="EH28">
        <v>0</v>
      </c>
      <c r="EI28">
        <v>0</v>
      </c>
      <c r="EJ28">
        <v>638.7916666666666</v>
      </c>
      <c r="EK28">
        <v>0.00500078</v>
      </c>
      <c r="EL28">
        <v>-14.46666666666667</v>
      </c>
      <c r="EM28">
        <v>-0.3499999999999999</v>
      </c>
      <c r="EN28">
        <v>35.59616666666667</v>
      </c>
      <c r="EO28">
        <v>40.90854166666666</v>
      </c>
      <c r="EP28">
        <v>38.54916666666666</v>
      </c>
      <c r="EQ28">
        <v>41.41375</v>
      </c>
      <c r="ER28">
        <v>38.97379166666666</v>
      </c>
      <c r="ES28">
        <v>0</v>
      </c>
      <c r="ET28">
        <v>0</v>
      </c>
      <c r="EU28">
        <v>0</v>
      </c>
      <c r="EV28">
        <v>1758412720.8</v>
      </c>
      <c r="EW28">
        <v>0</v>
      </c>
      <c r="EX28">
        <v>638.9384615384616</v>
      </c>
      <c r="EY28">
        <v>7.958974115681096</v>
      </c>
      <c r="EZ28">
        <v>-14.45128190377561</v>
      </c>
      <c r="FA28">
        <v>-13.9423076923077</v>
      </c>
      <c r="FB28">
        <v>15</v>
      </c>
      <c r="FC28">
        <v>0</v>
      </c>
      <c r="FD28" t="s">
        <v>424</v>
      </c>
      <c r="FE28">
        <v>1746989605.5</v>
      </c>
      <c r="FF28">
        <v>1746989593.5</v>
      </c>
      <c r="FG28">
        <v>0</v>
      </c>
      <c r="FH28">
        <v>-0.274</v>
      </c>
      <c r="FI28">
        <v>-0.002</v>
      </c>
      <c r="FJ28">
        <v>2.549</v>
      </c>
      <c r="FK28">
        <v>0.129</v>
      </c>
      <c r="FL28">
        <v>420</v>
      </c>
      <c r="FM28">
        <v>17</v>
      </c>
      <c r="FN28">
        <v>0.02</v>
      </c>
      <c r="FO28">
        <v>0.04</v>
      </c>
      <c r="FP28">
        <v>1.65495243902439</v>
      </c>
      <c r="FQ28">
        <v>-0.184717421602785</v>
      </c>
      <c r="FR28">
        <v>0.04857725402578152</v>
      </c>
      <c r="FS28">
        <v>1</v>
      </c>
      <c r="FT28">
        <v>638.4852941176472</v>
      </c>
      <c r="FU28">
        <v>17.66692123602177</v>
      </c>
      <c r="FV28">
        <v>6.291363471081572</v>
      </c>
      <c r="FW28">
        <v>0</v>
      </c>
      <c r="FX28">
        <v>0.2751209512195122</v>
      </c>
      <c r="FY28">
        <v>-0.09017318466898896</v>
      </c>
      <c r="FZ28">
        <v>0.02017066266726616</v>
      </c>
      <c r="GA28">
        <v>1</v>
      </c>
      <c r="GB28">
        <v>2</v>
      </c>
      <c r="GC28">
        <v>3</v>
      </c>
      <c r="GD28" t="s">
        <v>425</v>
      </c>
      <c r="GE28">
        <v>3.10307</v>
      </c>
      <c r="GF28">
        <v>2.72869</v>
      </c>
      <c r="GG28">
        <v>0.0879896</v>
      </c>
      <c r="GH28">
        <v>0.0876519</v>
      </c>
      <c r="GI28">
        <v>0.105996</v>
      </c>
      <c r="GJ28">
        <v>0.106514</v>
      </c>
      <c r="GK28">
        <v>23833.9</v>
      </c>
      <c r="GL28">
        <v>21656.3</v>
      </c>
      <c r="GM28">
        <v>26698.4</v>
      </c>
      <c r="GN28">
        <v>23959.9</v>
      </c>
      <c r="GO28">
        <v>38193.7</v>
      </c>
      <c r="GP28">
        <v>31649.9</v>
      </c>
      <c r="GQ28">
        <v>46624.5</v>
      </c>
      <c r="GR28">
        <v>37911.9</v>
      </c>
      <c r="GS28">
        <v>1.86565</v>
      </c>
      <c r="GT28">
        <v>1.86038</v>
      </c>
      <c r="GU28">
        <v>0.0770092</v>
      </c>
      <c r="GV28">
        <v>0</v>
      </c>
      <c r="GW28">
        <v>28.7391</v>
      </c>
      <c r="GX28">
        <v>999.9</v>
      </c>
      <c r="GY28">
        <v>55.1</v>
      </c>
      <c r="GZ28">
        <v>31.4</v>
      </c>
      <c r="HA28">
        <v>28.2032</v>
      </c>
      <c r="HB28">
        <v>61.17</v>
      </c>
      <c r="HC28">
        <v>26.6787</v>
      </c>
      <c r="HD28">
        <v>1</v>
      </c>
      <c r="HE28">
        <v>0.154512</v>
      </c>
      <c r="HF28">
        <v>-1.32281</v>
      </c>
      <c r="HG28">
        <v>20.2955</v>
      </c>
      <c r="HH28">
        <v>5.22223</v>
      </c>
      <c r="HI28">
        <v>11.9797</v>
      </c>
      <c r="HJ28">
        <v>4.96555</v>
      </c>
      <c r="HK28">
        <v>3.27595</v>
      </c>
      <c r="HL28">
        <v>9999</v>
      </c>
      <c r="HM28">
        <v>9999</v>
      </c>
      <c r="HN28">
        <v>9999</v>
      </c>
      <c r="HO28">
        <v>999.9</v>
      </c>
      <c r="HP28">
        <v>1.86386</v>
      </c>
      <c r="HQ28">
        <v>1.86005</v>
      </c>
      <c r="HR28">
        <v>1.85836</v>
      </c>
      <c r="HS28">
        <v>1.85974</v>
      </c>
      <c r="HT28">
        <v>1.85981</v>
      </c>
      <c r="HU28">
        <v>1.85837</v>
      </c>
      <c r="HV28">
        <v>1.85743</v>
      </c>
      <c r="HW28">
        <v>1.85234</v>
      </c>
      <c r="HX28">
        <v>0</v>
      </c>
      <c r="HY28">
        <v>0</v>
      </c>
      <c r="HZ28">
        <v>0</v>
      </c>
      <c r="IA28">
        <v>0</v>
      </c>
      <c r="IB28" t="s">
        <v>426</v>
      </c>
      <c r="IC28" t="s">
        <v>427</v>
      </c>
      <c r="ID28" t="s">
        <v>428</v>
      </c>
      <c r="IE28" t="s">
        <v>428</v>
      </c>
      <c r="IF28" t="s">
        <v>428</v>
      </c>
      <c r="IG28" t="s">
        <v>428</v>
      </c>
      <c r="IH28">
        <v>0</v>
      </c>
      <c r="II28">
        <v>100</v>
      </c>
      <c r="IJ28">
        <v>100</v>
      </c>
      <c r="IK28">
        <v>-0.661</v>
      </c>
      <c r="IL28">
        <v>0.3085</v>
      </c>
      <c r="IM28">
        <v>-0.6605319167387009</v>
      </c>
      <c r="IN28">
        <v>-0.0004737513092168879</v>
      </c>
      <c r="IO28">
        <v>1.233974951706583E-06</v>
      </c>
      <c r="IP28">
        <v>-2.791035861235605E-10</v>
      </c>
      <c r="IQ28">
        <v>0.04306461537617447</v>
      </c>
      <c r="IR28">
        <v>-0.002560808816659483</v>
      </c>
      <c r="IS28">
        <v>0.0007441110143227328</v>
      </c>
      <c r="IT28">
        <v>-6.151772081818622E-06</v>
      </c>
      <c r="IU28">
        <v>2</v>
      </c>
      <c r="IV28">
        <v>1988</v>
      </c>
      <c r="IW28">
        <v>1</v>
      </c>
      <c r="IX28">
        <v>28</v>
      </c>
      <c r="IY28">
        <v>190385.3</v>
      </c>
      <c r="IZ28">
        <v>190385.5</v>
      </c>
      <c r="JA28">
        <v>1.14258</v>
      </c>
      <c r="JB28">
        <v>2.58667</v>
      </c>
      <c r="JC28">
        <v>1.49658</v>
      </c>
      <c r="JD28">
        <v>2.34619</v>
      </c>
      <c r="JE28">
        <v>1.54907</v>
      </c>
      <c r="JF28">
        <v>2.41333</v>
      </c>
      <c r="JG28">
        <v>35.9645</v>
      </c>
      <c r="JH28">
        <v>24.1138</v>
      </c>
      <c r="JI28">
        <v>18</v>
      </c>
      <c r="JJ28">
        <v>482.346</v>
      </c>
      <c r="JK28">
        <v>493.527</v>
      </c>
      <c r="JL28">
        <v>30.4011</v>
      </c>
      <c r="JM28">
        <v>29.2161</v>
      </c>
      <c r="JN28">
        <v>30.0002</v>
      </c>
      <c r="JO28">
        <v>29.3894</v>
      </c>
      <c r="JP28">
        <v>29.3708</v>
      </c>
      <c r="JQ28">
        <v>22.965</v>
      </c>
      <c r="JR28">
        <v>22.2242</v>
      </c>
      <c r="JS28">
        <v>100</v>
      </c>
      <c r="JT28">
        <v>30.3891</v>
      </c>
      <c r="JU28">
        <v>420</v>
      </c>
      <c r="JV28">
        <v>23.2785</v>
      </c>
      <c r="JW28">
        <v>101.938</v>
      </c>
      <c r="JX28">
        <v>91.42489999999999</v>
      </c>
    </row>
    <row r="29" spans="1:284">
      <c r="A29">
        <v>11</v>
      </c>
      <c r="B29">
        <v>1758412723</v>
      </c>
      <c r="C29">
        <v>20</v>
      </c>
      <c r="D29" t="s">
        <v>448</v>
      </c>
      <c r="E29" t="s">
        <v>449</v>
      </c>
      <c r="F29">
        <v>5</v>
      </c>
      <c r="G29" t="s">
        <v>420</v>
      </c>
      <c r="H29" t="s">
        <v>421</v>
      </c>
      <c r="I29">
        <v>1758412715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(DN29+(U29+2*0.95*5.67E-8*(((DN29+$B$9)+273)^4-(DN29+273)^4)-44100*J29)/(1.84*29.3*R29+8*0.95*5.67E-8*(DN29+273)^3))</f>
        <v>0</v>
      </c>
      <c r="W29">
        <f>($C$9*DO29+$D$9*DP29+$E$9*V29)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2*0.95*5.67E-8*(((DN29+$B$9)+273)^4-(W29+273)^4)</f>
        <v>0</v>
      </c>
      <c r="AF29">
        <f>U29+AE29+AC29+AD29</f>
        <v>0</v>
      </c>
      <c r="AG29">
        <v>0</v>
      </c>
      <c r="AH29">
        <v>0</v>
      </c>
      <c r="AI29">
        <f>IF(AG29*$H$15&gt;=AK29,1.0,(AK29/(AK29-AG29*$H$15)))</f>
        <v>0</v>
      </c>
      <c r="AJ29">
        <f>(AI29-1)*100</f>
        <v>0</v>
      </c>
      <c r="AK29">
        <f>MAX(0,($B$15+$C$15*DS29)/(1+$D$15*DS29)*DL29/(DN29+273)*$E$15)</f>
        <v>0</v>
      </c>
      <c r="AL29" t="s">
        <v>422</v>
      </c>
      <c r="AM29" t="s">
        <v>422</v>
      </c>
      <c r="AN29">
        <v>0</v>
      </c>
      <c r="AO29">
        <v>0</v>
      </c>
      <c r="AP29">
        <f>1-AN29/AO29</f>
        <v>0</v>
      </c>
      <c r="AQ29">
        <v>0</v>
      </c>
      <c r="AR29" t="s">
        <v>422</v>
      </c>
      <c r="AS29" t="s">
        <v>422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422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$B$13*DT29+$C$13*DU29+$F$13*EF29*(1-EI29)</f>
        <v>0</v>
      </c>
      <c r="CW29">
        <f>CV29*CX29</f>
        <v>0</v>
      </c>
      <c r="CX29">
        <f>($B$13*$D$11+$C$13*$D$11+$F$13*((ES29+EK29)/MAX(ES29+EK29+ET29, 0.1)*$I$11+ET29/MAX(ES29+EK29+ET29, 0.1)*$J$11))/($B$13+$C$13+$F$13)</f>
        <v>0</v>
      </c>
      <c r="CY29">
        <f>($B$13*$K$11+$C$13*$K$11+$F$13*((ES29+EK29)/MAX(ES29+EK29+ET29, 0.1)*$P$11+ET29/MAX(ES29+EK29+ET29, 0.1)*$Q$11))/($B$13+$C$13+$F$13)</f>
        <v>0</v>
      </c>
      <c r="CZ29">
        <v>4.38</v>
      </c>
      <c r="DA29">
        <v>0.5</v>
      </c>
      <c r="DB29" t="s">
        <v>423</v>
      </c>
      <c r="DC29">
        <v>2</v>
      </c>
      <c r="DD29">
        <v>1758412715</v>
      </c>
      <c r="DE29">
        <v>421.615875</v>
      </c>
      <c r="DF29">
        <v>419.962125</v>
      </c>
      <c r="DG29">
        <v>23.5432125</v>
      </c>
      <c r="DH29">
        <v>23.276325</v>
      </c>
      <c r="DI29">
        <v>422.2775833333333</v>
      </c>
      <c r="DJ29">
        <v>23.2350875</v>
      </c>
      <c r="DK29">
        <v>500.002</v>
      </c>
      <c r="DL29">
        <v>90.16964166666666</v>
      </c>
      <c r="DM29">
        <v>0.07086798749999999</v>
      </c>
      <c r="DN29">
        <v>29.94212083333333</v>
      </c>
      <c r="DO29">
        <v>29.99759583333334</v>
      </c>
      <c r="DP29">
        <v>999.9</v>
      </c>
      <c r="DQ29">
        <v>0</v>
      </c>
      <c r="DR29">
        <v>0</v>
      </c>
      <c r="DS29">
        <v>9997.032083333334</v>
      </c>
      <c r="DT29">
        <v>0</v>
      </c>
      <c r="DU29">
        <v>3.09642</v>
      </c>
      <c r="DV29">
        <v>1.65387875</v>
      </c>
      <c r="DW29">
        <v>431.7814583333333</v>
      </c>
      <c r="DX29">
        <v>429.9702083333333</v>
      </c>
      <c r="DY29">
        <v>0.2668789166666667</v>
      </c>
      <c r="DZ29">
        <v>419.962125</v>
      </c>
      <c r="EA29">
        <v>23.276325</v>
      </c>
      <c r="EB29">
        <v>2.122882083333333</v>
      </c>
      <c r="EC29">
        <v>2.098817916666667</v>
      </c>
      <c r="ED29">
        <v>18.391925</v>
      </c>
      <c r="EE29">
        <v>18.21021666666666</v>
      </c>
      <c r="EF29">
        <v>0.00500078</v>
      </c>
      <c r="EG29">
        <v>0</v>
      </c>
      <c r="EH29">
        <v>0</v>
      </c>
      <c r="EI29">
        <v>0</v>
      </c>
      <c r="EJ29">
        <v>639.4416666666666</v>
      </c>
      <c r="EK29">
        <v>0.00500078</v>
      </c>
      <c r="EL29">
        <v>-15.425</v>
      </c>
      <c r="EM29">
        <v>-0.4958333333333333</v>
      </c>
      <c r="EN29">
        <v>35.61695833333334</v>
      </c>
      <c r="EO29">
        <v>40.934625</v>
      </c>
      <c r="EP29">
        <v>38.54395833333333</v>
      </c>
      <c r="EQ29">
        <v>41.45279166666666</v>
      </c>
      <c r="ER29">
        <v>39.007625</v>
      </c>
      <c r="ES29">
        <v>0</v>
      </c>
      <c r="ET29">
        <v>0</v>
      </c>
      <c r="EU29">
        <v>0</v>
      </c>
      <c r="EV29">
        <v>1758412722.6</v>
      </c>
      <c r="EW29">
        <v>0</v>
      </c>
      <c r="EX29">
        <v>639.74</v>
      </c>
      <c r="EY29">
        <v>-9.76923073795813</v>
      </c>
      <c r="EZ29">
        <v>-15.70000002292484</v>
      </c>
      <c r="FA29">
        <v>-14.992</v>
      </c>
      <c r="FB29">
        <v>15</v>
      </c>
      <c r="FC29">
        <v>0</v>
      </c>
      <c r="FD29" t="s">
        <v>424</v>
      </c>
      <c r="FE29">
        <v>1746989605.5</v>
      </c>
      <c r="FF29">
        <v>1746989593.5</v>
      </c>
      <c r="FG29">
        <v>0</v>
      </c>
      <c r="FH29">
        <v>-0.274</v>
      </c>
      <c r="FI29">
        <v>-0.002</v>
      </c>
      <c r="FJ29">
        <v>2.549</v>
      </c>
      <c r="FK29">
        <v>0.129</v>
      </c>
      <c r="FL29">
        <v>420</v>
      </c>
      <c r="FM29">
        <v>17</v>
      </c>
      <c r="FN29">
        <v>0.02</v>
      </c>
      <c r="FO29">
        <v>0.04</v>
      </c>
      <c r="FP29">
        <v>1.6627485</v>
      </c>
      <c r="FQ29">
        <v>-0.02611767354596748</v>
      </c>
      <c r="FR29">
        <v>0.05763594367016125</v>
      </c>
      <c r="FS29">
        <v>1</v>
      </c>
      <c r="FT29">
        <v>638.814705882353</v>
      </c>
      <c r="FU29">
        <v>13.85026728489702</v>
      </c>
      <c r="FV29">
        <v>6.365723116492563</v>
      </c>
      <c r="FW29">
        <v>0</v>
      </c>
      <c r="FX29">
        <v>0.27282655</v>
      </c>
      <c r="FY29">
        <v>-0.02414541838649207</v>
      </c>
      <c r="FZ29">
        <v>0.0180698788055565</v>
      </c>
      <c r="GA29">
        <v>1</v>
      </c>
      <c r="GB29">
        <v>2</v>
      </c>
      <c r="GC29">
        <v>3</v>
      </c>
      <c r="GD29" t="s">
        <v>425</v>
      </c>
      <c r="GE29">
        <v>3.10284</v>
      </c>
      <c r="GF29">
        <v>2.72884</v>
      </c>
      <c r="GG29">
        <v>0.0879808</v>
      </c>
      <c r="GH29">
        <v>0.0876523</v>
      </c>
      <c r="GI29">
        <v>0.106008</v>
      </c>
      <c r="GJ29">
        <v>0.106513</v>
      </c>
      <c r="GK29">
        <v>23834.1</v>
      </c>
      <c r="GL29">
        <v>21656.1</v>
      </c>
      <c r="GM29">
        <v>26698.4</v>
      </c>
      <c r="GN29">
        <v>23959.7</v>
      </c>
      <c r="GO29">
        <v>38193.2</v>
      </c>
      <c r="GP29">
        <v>31649.8</v>
      </c>
      <c r="GQ29">
        <v>46624.6</v>
      </c>
      <c r="GR29">
        <v>37911.8</v>
      </c>
      <c r="GS29">
        <v>1.86537</v>
      </c>
      <c r="GT29">
        <v>1.86073</v>
      </c>
      <c r="GU29">
        <v>0.07724019999999999</v>
      </c>
      <c r="GV29">
        <v>0</v>
      </c>
      <c r="GW29">
        <v>28.7404</v>
      </c>
      <c r="GX29">
        <v>999.9</v>
      </c>
      <c r="GY29">
        <v>55.1</v>
      </c>
      <c r="GZ29">
        <v>31.4</v>
      </c>
      <c r="HA29">
        <v>28.2052</v>
      </c>
      <c r="HB29">
        <v>60.85</v>
      </c>
      <c r="HC29">
        <v>26.871</v>
      </c>
      <c r="HD29">
        <v>1</v>
      </c>
      <c r="HE29">
        <v>0.15436</v>
      </c>
      <c r="HF29">
        <v>-1.22793</v>
      </c>
      <c r="HG29">
        <v>20.2962</v>
      </c>
      <c r="HH29">
        <v>5.22193</v>
      </c>
      <c r="HI29">
        <v>11.9797</v>
      </c>
      <c r="HJ29">
        <v>4.96545</v>
      </c>
      <c r="HK29">
        <v>3.27595</v>
      </c>
      <c r="HL29">
        <v>9999</v>
      </c>
      <c r="HM29">
        <v>9999</v>
      </c>
      <c r="HN29">
        <v>9999</v>
      </c>
      <c r="HO29">
        <v>999.9</v>
      </c>
      <c r="HP29">
        <v>1.86385</v>
      </c>
      <c r="HQ29">
        <v>1.86005</v>
      </c>
      <c r="HR29">
        <v>1.85835</v>
      </c>
      <c r="HS29">
        <v>1.85974</v>
      </c>
      <c r="HT29">
        <v>1.85981</v>
      </c>
      <c r="HU29">
        <v>1.85837</v>
      </c>
      <c r="HV29">
        <v>1.85742</v>
      </c>
      <c r="HW29">
        <v>1.85233</v>
      </c>
      <c r="HX29">
        <v>0</v>
      </c>
      <c r="HY29">
        <v>0</v>
      </c>
      <c r="HZ29">
        <v>0</v>
      </c>
      <c r="IA29">
        <v>0</v>
      </c>
      <c r="IB29" t="s">
        <v>426</v>
      </c>
      <c r="IC29" t="s">
        <v>427</v>
      </c>
      <c r="ID29" t="s">
        <v>428</v>
      </c>
      <c r="IE29" t="s">
        <v>428</v>
      </c>
      <c r="IF29" t="s">
        <v>428</v>
      </c>
      <c r="IG29" t="s">
        <v>428</v>
      </c>
      <c r="IH29">
        <v>0</v>
      </c>
      <c r="II29">
        <v>100</v>
      </c>
      <c r="IJ29">
        <v>100</v>
      </c>
      <c r="IK29">
        <v>-0.661</v>
      </c>
      <c r="IL29">
        <v>0.3087</v>
      </c>
      <c r="IM29">
        <v>-0.6605319167387009</v>
      </c>
      <c r="IN29">
        <v>-0.0004737513092168879</v>
      </c>
      <c r="IO29">
        <v>1.233974951706583E-06</v>
      </c>
      <c r="IP29">
        <v>-2.791035861235605E-10</v>
      </c>
      <c r="IQ29">
        <v>0.04306461537617447</v>
      </c>
      <c r="IR29">
        <v>-0.002560808816659483</v>
      </c>
      <c r="IS29">
        <v>0.0007441110143227328</v>
      </c>
      <c r="IT29">
        <v>-6.151772081818622E-06</v>
      </c>
      <c r="IU29">
        <v>2</v>
      </c>
      <c r="IV29">
        <v>1988</v>
      </c>
      <c r="IW29">
        <v>1</v>
      </c>
      <c r="IX29">
        <v>28</v>
      </c>
      <c r="IY29">
        <v>190385.3</v>
      </c>
      <c r="IZ29">
        <v>190385.5</v>
      </c>
      <c r="JA29">
        <v>1.14258</v>
      </c>
      <c r="JB29">
        <v>2.59888</v>
      </c>
      <c r="JC29">
        <v>1.49658</v>
      </c>
      <c r="JD29">
        <v>2.34741</v>
      </c>
      <c r="JE29">
        <v>1.54907</v>
      </c>
      <c r="JF29">
        <v>2.32788</v>
      </c>
      <c r="JG29">
        <v>35.9645</v>
      </c>
      <c r="JH29">
        <v>24.0963</v>
      </c>
      <c r="JI29">
        <v>18</v>
      </c>
      <c r="JJ29">
        <v>482.186</v>
      </c>
      <c r="JK29">
        <v>493.758</v>
      </c>
      <c r="JL29">
        <v>30.4065</v>
      </c>
      <c r="JM29">
        <v>29.2161</v>
      </c>
      <c r="JN29">
        <v>30</v>
      </c>
      <c r="JO29">
        <v>29.3894</v>
      </c>
      <c r="JP29">
        <v>29.3708</v>
      </c>
      <c r="JQ29">
        <v>22.9653</v>
      </c>
      <c r="JR29">
        <v>22.2242</v>
      </c>
      <c r="JS29">
        <v>100</v>
      </c>
      <c r="JT29">
        <v>30.3891</v>
      </c>
      <c r="JU29">
        <v>420</v>
      </c>
      <c r="JV29">
        <v>23.2785</v>
      </c>
      <c r="JW29">
        <v>101.938</v>
      </c>
      <c r="JX29">
        <v>91.42440000000001</v>
      </c>
    </row>
    <row r="30" spans="1:284">
      <c r="A30">
        <v>12</v>
      </c>
      <c r="B30">
        <v>1758412725</v>
      </c>
      <c r="C30">
        <v>22</v>
      </c>
      <c r="D30" t="s">
        <v>450</v>
      </c>
      <c r="E30" t="s">
        <v>451</v>
      </c>
      <c r="F30">
        <v>5</v>
      </c>
      <c r="G30" t="s">
        <v>420</v>
      </c>
      <c r="H30" t="s">
        <v>421</v>
      </c>
      <c r="I30">
        <v>1758412717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(DN30+(U30+2*0.95*5.67E-8*(((DN30+$B$9)+273)^4-(DN30+273)^4)-44100*J30)/(1.84*29.3*R30+8*0.95*5.67E-8*(DN30+273)^3))</f>
        <v>0</v>
      </c>
      <c r="W30">
        <f>($C$9*DO30+$D$9*DP30+$E$9*V30)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2*0.95*5.67E-8*(((DN30+$B$9)+273)^4-(W30+273)^4)</f>
        <v>0</v>
      </c>
      <c r="AF30">
        <f>U30+AE30+AC30+AD30</f>
        <v>0</v>
      </c>
      <c r="AG30">
        <v>0</v>
      </c>
      <c r="AH30">
        <v>0</v>
      </c>
      <c r="AI30">
        <f>IF(AG30*$H$15&gt;=AK30,1.0,(AK30/(AK30-AG30*$H$15)))</f>
        <v>0</v>
      </c>
      <c r="AJ30">
        <f>(AI30-1)*100</f>
        <v>0</v>
      </c>
      <c r="AK30">
        <f>MAX(0,($B$15+$C$15*DS30)/(1+$D$15*DS30)*DL30/(DN30+273)*$E$15)</f>
        <v>0</v>
      </c>
      <c r="AL30" t="s">
        <v>422</v>
      </c>
      <c r="AM30" t="s">
        <v>422</v>
      </c>
      <c r="AN30">
        <v>0</v>
      </c>
      <c r="AO30">
        <v>0</v>
      </c>
      <c r="AP30">
        <f>1-AN30/AO30</f>
        <v>0</v>
      </c>
      <c r="AQ30">
        <v>0</v>
      </c>
      <c r="AR30" t="s">
        <v>422</v>
      </c>
      <c r="AS30" t="s">
        <v>422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422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$B$13*DT30+$C$13*DU30+$F$13*EF30*(1-EI30)</f>
        <v>0</v>
      </c>
      <c r="CW30">
        <f>CV30*CX30</f>
        <v>0</v>
      </c>
      <c r="CX30">
        <f>($B$13*$D$11+$C$13*$D$11+$F$13*((ES30+EK30)/MAX(ES30+EK30+ET30, 0.1)*$I$11+ET30/MAX(ES30+EK30+ET30, 0.1)*$J$11))/($B$13+$C$13+$F$13)</f>
        <v>0</v>
      </c>
      <c r="CY30">
        <f>($B$13*$K$11+$C$13*$K$11+$F$13*((ES30+EK30)/MAX(ES30+EK30+ET30, 0.1)*$P$11+ET30/MAX(ES30+EK30+ET30, 0.1)*$Q$11))/($B$13+$C$13+$F$13)</f>
        <v>0</v>
      </c>
      <c r="CZ30">
        <v>4.38</v>
      </c>
      <c r="DA30">
        <v>0.5</v>
      </c>
      <c r="DB30" t="s">
        <v>423</v>
      </c>
      <c r="DC30">
        <v>2</v>
      </c>
      <c r="DD30">
        <v>1758412717</v>
      </c>
      <c r="DE30">
        <v>421.6169583333333</v>
      </c>
      <c r="DF30">
        <v>419.9536666666667</v>
      </c>
      <c r="DG30">
        <v>23.55057083333334</v>
      </c>
      <c r="DH30">
        <v>23.279225</v>
      </c>
      <c r="DI30">
        <v>422.2787083333333</v>
      </c>
      <c r="DJ30">
        <v>23.2422875</v>
      </c>
      <c r="DK30">
        <v>500.000375</v>
      </c>
      <c r="DL30">
        <v>90.1692875</v>
      </c>
      <c r="DM30">
        <v>0.07082208750000001</v>
      </c>
      <c r="DN30">
        <v>29.94249583333333</v>
      </c>
      <c r="DO30">
        <v>29.99819166666667</v>
      </c>
      <c r="DP30">
        <v>999.9</v>
      </c>
      <c r="DQ30">
        <v>0</v>
      </c>
      <c r="DR30">
        <v>0</v>
      </c>
      <c r="DS30">
        <v>9997.918333333333</v>
      </c>
      <c r="DT30">
        <v>0</v>
      </c>
      <c r="DU30">
        <v>3.09642</v>
      </c>
      <c r="DV30">
        <v>1.663492916666667</v>
      </c>
      <c r="DW30">
        <v>431.7858333333334</v>
      </c>
      <c r="DX30">
        <v>429.9627916666666</v>
      </c>
      <c r="DY30">
        <v>0.2713365</v>
      </c>
      <c r="DZ30">
        <v>419.9536666666667</v>
      </c>
      <c r="EA30">
        <v>23.279225</v>
      </c>
      <c r="EB30">
        <v>2.123537083333333</v>
      </c>
      <c r="EC30">
        <v>2.09907125</v>
      </c>
      <c r="ED30">
        <v>18.39684583333333</v>
      </c>
      <c r="EE30">
        <v>18.2121375</v>
      </c>
      <c r="EF30">
        <v>0.00500078</v>
      </c>
      <c r="EG30">
        <v>0</v>
      </c>
      <c r="EH30">
        <v>0</v>
      </c>
      <c r="EI30">
        <v>0</v>
      </c>
      <c r="EJ30">
        <v>639.7041666666668</v>
      </c>
      <c r="EK30">
        <v>0.00500078</v>
      </c>
      <c r="EL30">
        <v>-16.2375</v>
      </c>
      <c r="EM30">
        <v>-0.6458333333333334</v>
      </c>
      <c r="EN30">
        <v>35.63783333333333</v>
      </c>
      <c r="EO30">
        <v>40.96325</v>
      </c>
      <c r="EP30">
        <v>38.603875</v>
      </c>
      <c r="EQ30">
        <v>41.48666666666666</v>
      </c>
      <c r="ER30">
        <v>39.01283333333333</v>
      </c>
      <c r="ES30">
        <v>0</v>
      </c>
      <c r="ET30">
        <v>0</v>
      </c>
      <c r="EU30">
        <v>0</v>
      </c>
      <c r="EV30">
        <v>1758412725</v>
      </c>
      <c r="EW30">
        <v>0</v>
      </c>
      <c r="EX30">
        <v>639.52</v>
      </c>
      <c r="EY30">
        <v>-5.346153799248529</v>
      </c>
      <c r="EZ30">
        <v>-13.45384587552649</v>
      </c>
      <c r="FA30">
        <v>-15.46</v>
      </c>
      <c r="FB30">
        <v>15</v>
      </c>
      <c r="FC30">
        <v>0</v>
      </c>
      <c r="FD30" t="s">
        <v>424</v>
      </c>
      <c r="FE30">
        <v>1746989605.5</v>
      </c>
      <c r="FF30">
        <v>1746989593.5</v>
      </c>
      <c r="FG30">
        <v>0</v>
      </c>
      <c r="FH30">
        <v>-0.274</v>
      </c>
      <c r="FI30">
        <v>-0.002</v>
      </c>
      <c r="FJ30">
        <v>2.549</v>
      </c>
      <c r="FK30">
        <v>0.129</v>
      </c>
      <c r="FL30">
        <v>420</v>
      </c>
      <c r="FM30">
        <v>17</v>
      </c>
      <c r="FN30">
        <v>0.02</v>
      </c>
      <c r="FO30">
        <v>0.04</v>
      </c>
      <c r="FP30">
        <v>1.662940487804878</v>
      </c>
      <c r="FQ30">
        <v>0.1437742160278771</v>
      </c>
      <c r="FR30">
        <v>0.05745353074341034</v>
      </c>
      <c r="FS30">
        <v>1</v>
      </c>
      <c r="FT30">
        <v>638.9558823529412</v>
      </c>
      <c r="FU30">
        <v>1.902215344610912</v>
      </c>
      <c r="FV30">
        <v>6.286408830656751</v>
      </c>
      <c r="FW30">
        <v>0</v>
      </c>
      <c r="FX30">
        <v>0.2718372195121951</v>
      </c>
      <c r="FY30">
        <v>0.06817672473867693</v>
      </c>
      <c r="FZ30">
        <v>0.01604765625545605</v>
      </c>
      <c r="GA30">
        <v>1</v>
      </c>
      <c r="GB30">
        <v>2</v>
      </c>
      <c r="GC30">
        <v>3</v>
      </c>
      <c r="GD30" t="s">
        <v>425</v>
      </c>
      <c r="GE30">
        <v>3.10307</v>
      </c>
      <c r="GF30">
        <v>2.72887</v>
      </c>
      <c r="GG30">
        <v>0.0879751</v>
      </c>
      <c r="GH30">
        <v>0.0876652</v>
      </c>
      <c r="GI30">
        <v>0.106018</v>
      </c>
      <c r="GJ30">
        <v>0.106511</v>
      </c>
      <c r="GK30">
        <v>23834.2</v>
      </c>
      <c r="GL30">
        <v>21655.8</v>
      </c>
      <c r="GM30">
        <v>26698.3</v>
      </c>
      <c r="GN30">
        <v>23959.7</v>
      </c>
      <c r="GO30">
        <v>38192.8</v>
      </c>
      <c r="GP30">
        <v>31649.7</v>
      </c>
      <c r="GQ30">
        <v>46624.6</v>
      </c>
      <c r="GR30">
        <v>37911.6</v>
      </c>
      <c r="GS30">
        <v>1.86565</v>
      </c>
      <c r="GT30">
        <v>1.8605</v>
      </c>
      <c r="GU30">
        <v>0.07761270000000001</v>
      </c>
      <c r="GV30">
        <v>0</v>
      </c>
      <c r="GW30">
        <v>28.7416</v>
      </c>
      <c r="GX30">
        <v>999.9</v>
      </c>
      <c r="GY30">
        <v>55.1</v>
      </c>
      <c r="GZ30">
        <v>31.4</v>
      </c>
      <c r="HA30">
        <v>28.2035</v>
      </c>
      <c r="HB30">
        <v>61.1</v>
      </c>
      <c r="HC30">
        <v>26.7788</v>
      </c>
      <c r="HD30">
        <v>1</v>
      </c>
      <c r="HE30">
        <v>0.154317</v>
      </c>
      <c r="HF30">
        <v>-1.2182</v>
      </c>
      <c r="HG30">
        <v>20.2962</v>
      </c>
      <c r="HH30">
        <v>5.22208</v>
      </c>
      <c r="HI30">
        <v>11.98</v>
      </c>
      <c r="HJ30">
        <v>4.96555</v>
      </c>
      <c r="HK30">
        <v>3.27593</v>
      </c>
      <c r="HL30">
        <v>9999</v>
      </c>
      <c r="HM30">
        <v>9999</v>
      </c>
      <c r="HN30">
        <v>9999</v>
      </c>
      <c r="HO30">
        <v>999.9</v>
      </c>
      <c r="HP30">
        <v>1.86385</v>
      </c>
      <c r="HQ30">
        <v>1.86005</v>
      </c>
      <c r="HR30">
        <v>1.85836</v>
      </c>
      <c r="HS30">
        <v>1.85973</v>
      </c>
      <c r="HT30">
        <v>1.85981</v>
      </c>
      <c r="HU30">
        <v>1.85837</v>
      </c>
      <c r="HV30">
        <v>1.85742</v>
      </c>
      <c r="HW30">
        <v>1.85233</v>
      </c>
      <c r="HX30">
        <v>0</v>
      </c>
      <c r="HY30">
        <v>0</v>
      </c>
      <c r="HZ30">
        <v>0</v>
      </c>
      <c r="IA30">
        <v>0</v>
      </c>
      <c r="IB30" t="s">
        <v>426</v>
      </c>
      <c r="IC30" t="s">
        <v>427</v>
      </c>
      <c r="ID30" t="s">
        <v>428</v>
      </c>
      <c r="IE30" t="s">
        <v>428</v>
      </c>
      <c r="IF30" t="s">
        <v>428</v>
      </c>
      <c r="IG30" t="s">
        <v>428</v>
      </c>
      <c r="IH30">
        <v>0</v>
      </c>
      <c r="II30">
        <v>100</v>
      </c>
      <c r="IJ30">
        <v>100</v>
      </c>
      <c r="IK30">
        <v>-0.661</v>
      </c>
      <c r="IL30">
        <v>0.3087</v>
      </c>
      <c r="IM30">
        <v>-0.6605319167387009</v>
      </c>
      <c r="IN30">
        <v>-0.0004737513092168879</v>
      </c>
      <c r="IO30">
        <v>1.233974951706583E-06</v>
      </c>
      <c r="IP30">
        <v>-2.791035861235605E-10</v>
      </c>
      <c r="IQ30">
        <v>0.04306461537617447</v>
      </c>
      <c r="IR30">
        <v>-0.002560808816659483</v>
      </c>
      <c r="IS30">
        <v>0.0007441110143227328</v>
      </c>
      <c r="IT30">
        <v>-6.151772081818622E-06</v>
      </c>
      <c r="IU30">
        <v>2</v>
      </c>
      <c r="IV30">
        <v>1988</v>
      </c>
      <c r="IW30">
        <v>1</v>
      </c>
      <c r="IX30">
        <v>28</v>
      </c>
      <c r="IY30">
        <v>190385.3</v>
      </c>
      <c r="IZ30">
        <v>190385.5</v>
      </c>
      <c r="JA30">
        <v>1.14258</v>
      </c>
      <c r="JB30">
        <v>2.6001</v>
      </c>
      <c r="JC30">
        <v>1.49658</v>
      </c>
      <c r="JD30">
        <v>2.34741</v>
      </c>
      <c r="JE30">
        <v>1.54907</v>
      </c>
      <c r="JF30">
        <v>2.40967</v>
      </c>
      <c r="JG30">
        <v>35.9645</v>
      </c>
      <c r="JH30">
        <v>24.105</v>
      </c>
      <c r="JI30">
        <v>18</v>
      </c>
      <c r="JJ30">
        <v>482.349</v>
      </c>
      <c r="JK30">
        <v>493.61</v>
      </c>
      <c r="JL30">
        <v>30.4042</v>
      </c>
      <c r="JM30">
        <v>29.2161</v>
      </c>
      <c r="JN30">
        <v>30</v>
      </c>
      <c r="JO30">
        <v>29.3898</v>
      </c>
      <c r="JP30">
        <v>29.3708</v>
      </c>
      <c r="JQ30">
        <v>22.9629</v>
      </c>
      <c r="JR30">
        <v>22.2242</v>
      </c>
      <c r="JS30">
        <v>100</v>
      </c>
      <c r="JT30">
        <v>30.3972</v>
      </c>
      <c r="JU30">
        <v>420</v>
      </c>
      <c r="JV30">
        <v>23.2785</v>
      </c>
      <c r="JW30">
        <v>101.938</v>
      </c>
      <c r="JX30">
        <v>91.4242</v>
      </c>
    </row>
    <row r="31" spans="1:284">
      <c r="A31">
        <v>13</v>
      </c>
      <c r="B31">
        <v>1758412727</v>
      </c>
      <c r="C31">
        <v>24</v>
      </c>
      <c r="D31" t="s">
        <v>452</v>
      </c>
      <c r="E31" t="s">
        <v>453</v>
      </c>
      <c r="F31">
        <v>5</v>
      </c>
      <c r="G31" t="s">
        <v>420</v>
      </c>
      <c r="H31" t="s">
        <v>421</v>
      </c>
      <c r="I31">
        <v>1758412719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(DN31+(U31+2*0.95*5.67E-8*(((DN31+$B$9)+273)^4-(DN31+273)^4)-44100*J31)/(1.84*29.3*R31+8*0.95*5.67E-8*(DN31+273)^3))</f>
        <v>0</v>
      </c>
      <c r="W31">
        <f>($C$9*DO31+$D$9*DP31+$E$9*V31)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2*0.95*5.67E-8*(((DN31+$B$9)+273)^4-(W31+273)^4)</f>
        <v>0</v>
      </c>
      <c r="AF31">
        <f>U31+AE31+AC31+AD31</f>
        <v>0</v>
      </c>
      <c r="AG31">
        <v>0</v>
      </c>
      <c r="AH31">
        <v>0</v>
      </c>
      <c r="AI31">
        <f>IF(AG31*$H$15&gt;=AK31,1.0,(AK31/(AK31-AG31*$H$15)))</f>
        <v>0</v>
      </c>
      <c r="AJ31">
        <f>(AI31-1)*100</f>
        <v>0</v>
      </c>
      <c r="AK31">
        <f>MAX(0,($B$15+$C$15*DS31)/(1+$D$15*DS31)*DL31/(DN31+273)*$E$15)</f>
        <v>0</v>
      </c>
      <c r="AL31" t="s">
        <v>422</v>
      </c>
      <c r="AM31" t="s">
        <v>422</v>
      </c>
      <c r="AN31">
        <v>0</v>
      </c>
      <c r="AO31">
        <v>0</v>
      </c>
      <c r="AP31">
        <f>1-AN31/AO31</f>
        <v>0</v>
      </c>
      <c r="AQ31">
        <v>0</v>
      </c>
      <c r="AR31" t="s">
        <v>422</v>
      </c>
      <c r="AS31" t="s">
        <v>422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422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$B$13*DT31+$C$13*DU31+$F$13*EF31*(1-EI31)</f>
        <v>0</v>
      </c>
      <c r="CW31">
        <f>CV31*CX31</f>
        <v>0</v>
      </c>
      <c r="CX31">
        <f>($B$13*$D$11+$C$13*$D$11+$F$13*((ES31+EK31)/MAX(ES31+EK31+ET31, 0.1)*$I$11+ET31/MAX(ES31+EK31+ET31, 0.1)*$J$11))/($B$13+$C$13+$F$13)</f>
        <v>0</v>
      </c>
      <c r="CY31">
        <f>($B$13*$K$11+$C$13*$K$11+$F$13*((ES31+EK31)/MAX(ES31+EK31+ET31, 0.1)*$P$11+ET31/MAX(ES31+EK31+ET31, 0.1)*$Q$11))/($B$13+$C$13+$F$13)</f>
        <v>0</v>
      </c>
      <c r="CZ31">
        <v>4.38</v>
      </c>
      <c r="DA31">
        <v>0.5</v>
      </c>
      <c r="DB31" t="s">
        <v>423</v>
      </c>
      <c r="DC31">
        <v>2</v>
      </c>
      <c r="DD31">
        <v>1758412719</v>
      </c>
      <c r="DE31">
        <v>421.61625</v>
      </c>
      <c r="DF31">
        <v>419.9622083333334</v>
      </c>
      <c r="DG31">
        <v>23.55677916666666</v>
      </c>
      <c r="DH31">
        <v>23.27959583333333</v>
      </c>
      <c r="DI31">
        <v>422.2779583333333</v>
      </c>
      <c r="DJ31">
        <v>23.24836666666667</v>
      </c>
      <c r="DK31">
        <v>500.0122499999999</v>
      </c>
      <c r="DL31">
        <v>90.16924166666666</v>
      </c>
      <c r="DM31">
        <v>0.07075839583333333</v>
      </c>
      <c r="DN31">
        <v>29.94302916666666</v>
      </c>
      <c r="DO31">
        <v>30.00017916666667</v>
      </c>
      <c r="DP31">
        <v>999.9</v>
      </c>
      <c r="DQ31">
        <v>0</v>
      </c>
      <c r="DR31">
        <v>0</v>
      </c>
      <c r="DS31">
        <v>9998.829583333332</v>
      </c>
      <c r="DT31">
        <v>0</v>
      </c>
      <c r="DU31">
        <v>3.09642</v>
      </c>
      <c r="DV31">
        <v>1.654253333333333</v>
      </c>
      <c r="DW31">
        <v>431.787875</v>
      </c>
      <c r="DX31">
        <v>429.9716666666666</v>
      </c>
      <c r="DY31">
        <v>0.277174625</v>
      </c>
      <c r="DZ31">
        <v>419.9622083333334</v>
      </c>
      <c r="EA31">
        <v>23.27959583333333</v>
      </c>
      <c r="EB31">
        <v>2.124095833333333</v>
      </c>
      <c r="EC31">
        <v>2.09910375</v>
      </c>
      <c r="ED31">
        <v>18.40104166666667</v>
      </c>
      <c r="EE31">
        <v>18.21238333333333</v>
      </c>
      <c r="EF31">
        <v>0.00500078</v>
      </c>
      <c r="EG31">
        <v>0</v>
      </c>
      <c r="EH31">
        <v>0</v>
      </c>
      <c r="EI31">
        <v>0</v>
      </c>
      <c r="EJ31">
        <v>639.3416666666666</v>
      </c>
      <c r="EK31">
        <v>0.00500078</v>
      </c>
      <c r="EL31">
        <v>-15.65833333333333</v>
      </c>
      <c r="EM31">
        <v>-0.6208333333333332</v>
      </c>
      <c r="EN31">
        <v>35.64041666666666</v>
      </c>
      <c r="EO31">
        <v>40.98666666666666</v>
      </c>
      <c r="EP31">
        <v>38.63766666666667</v>
      </c>
      <c r="EQ31">
        <v>41.52575</v>
      </c>
      <c r="ER31">
        <v>38.971125</v>
      </c>
      <c r="ES31">
        <v>0</v>
      </c>
      <c r="ET31">
        <v>0</v>
      </c>
      <c r="EU31">
        <v>0</v>
      </c>
      <c r="EV31">
        <v>1758412726.8</v>
      </c>
      <c r="EW31">
        <v>0</v>
      </c>
      <c r="EX31">
        <v>638.9038461538462</v>
      </c>
      <c r="EY31">
        <v>0.09230769082510894</v>
      </c>
      <c r="EZ31">
        <v>-4.129914329073232</v>
      </c>
      <c r="FA31">
        <v>-15.10769230769231</v>
      </c>
      <c r="FB31">
        <v>15</v>
      </c>
      <c r="FC31">
        <v>0</v>
      </c>
      <c r="FD31" t="s">
        <v>424</v>
      </c>
      <c r="FE31">
        <v>1746989605.5</v>
      </c>
      <c r="FF31">
        <v>1746989593.5</v>
      </c>
      <c r="FG31">
        <v>0</v>
      </c>
      <c r="FH31">
        <v>-0.274</v>
      </c>
      <c r="FI31">
        <v>-0.002</v>
      </c>
      <c r="FJ31">
        <v>2.549</v>
      </c>
      <c r="FK31">
        <v>0.129</v>
      </c>
      <c r="FL31">
        <v>420</v>
      </c>
      <c r="FM31">
        <v>17</v>
      </c>
      <c r="FN31">
        <v>0.02</v>
      </c>
      <c r="FO31">
        <v>0.04</v>
      </c>
      <c r="FP31">
        <v>1.65286225</v>
      </c>
      <c r="FQ31">
        <v>0.1608413133208218</v>
      </c>
      <c r="FR31">
        <v>0.05841998217594302</v>
      </c>
      <c r="FS31">
        <v>1</v>
      </c>
      <c r="FT31">
        <v>639.1794117647059</v>
      </c>
      <c r="FU31">
        <v>6.941176387797594</v>
      </c>
      <c r="FV31">
        <v>6.378077315477959</v>
      </c>
      <c r="FW31">
        <v>0</v>
      </c>
      <c r="FX31">
        <v>0.27121905</v>
      </c>
      <c r="FY31">
        <v>0.1418267166979358</v>
      </c>
      <c r="FZ31">
        <v>0.01563091977612002</v>
      </c>
      <c r="GA31">
        <v>0</v>
      </c>
      <c r="GB31">
        <v>1</v>
      </c>
      <c r="GC31">
        <v>3</v>
      </c>
      <c r="GD31" t="s">
        <v>435</v>
      </c>
      <c r="GE31">
        <v>3.10314</v>
      </c>
      <c r="GF31">
        <v>2.72882</v>
      </c>
      <c r="GG31">
        <v>0.0879807</v>
      </c>
      <c r="GH31">
        <v>0.0876783</v>
      </c>
      <c r="GI31">
        <v>0.106019</v>
      </c>
      <c r="GJ31">
        <v>0.10651</v>
      </c>
      <c r="GK31">
        <v>23834</v>
      </c>
      <c r="GL31">
        <v>21655.6</v>
      </c>
      <c r="GM31">
        <v>26698.3</v>
      </c>
      <c r="GN31">
        <v>23959.7</v>
      </c>
      <c r="GO31">
        <v>38192.6</v>
      </c>
      <c r="GP31">
        <v>31649.8</v>
      </c>
      <c r="GQ31">
        <v>46624.4</v>
      </c>
      <c r="GR31">
        <v>37911.6</v>
      </c>
      <c r="GS31">
        <v>1.86575</v>
      </c>
      <c r="GT31">
        <v>1.8604</v>
      </c>
      <c r="GU31">
        <v>0.077419</v>
      </c>
      <c r="GV31">
        <v>0</v>
      </c>
      <c r="GW31">
        <v>28.7428</v>
      </c>
      <c r="GX31">
        <v>999.9</v>
      </c>
      <c r="GY31">
        <v>55.1</v>
      </c>
      <c r="GZ31">
        <v>31.4</v>
      </c>
      <c r="HA31">
        <v>28.2027</v>
      </c>
      <c r="HB31">
        <v>60.84</v>
      </c>
      <c r="HC31">
        <v>26.6426</v>
      </c>
      <c r="HD31">
        <v>1</v>
      </c>
      <c r="HE31">
        <v>0.154284</v>
      </c>
      <c r="HF31">
        <v>-1.21113</v>
      </c>
      <c r="HG31">
        <v>20.2963</v>
      </c>
      <c r="HH31">
        <v>5.22223</v>
      </c>
      <c r="HI31">
        <v>11.98</v>
      </c>
      <c r="HJ31">
        <v>4.9656</v>
      </c>
      <c r="HK31">
        <v>3.27588</v>
      </c>
      <c r="HL31">
        <v>9999</v>
      </c>
      <c r="HM31">
        <v>9999</v>
      </c>
      <c r="HN31">
        <v>9999</v>
      </c>
      <c r="HO31">
        <v>999.9</v>
      </c>
      <c r="HP31">
        <v>1.86386</v>
      </c>
      <c r="HQ31">
        <v>1.86005</v>
      </c>
      <c r="HR31">
        <v>1.85836</v>
      </c>
      <c r="HS31">
        <v>1.85972</v>
      </c>
      <c r="HT31">
        <v>1.8598</v>
      </c>
      <c r="HU31">
        <v>1.85837</v>
      </c>
      <c r="HV31">
        <v>1.85743</v>
      </c>
      <c r="HW31">
        <v>1.85233</v>
      </c>
      <c r="HX31">
        <v>0</v>
      </c>
      <c r="HY31">
        <v>0</v>
      </c>
      <c r="HZ31">
        <v>0</v>
      </c>
      <c r="IA31">
        <v>0</v>
      </c>
      <c r="IB31" t="s">
        <v>426</v>
      </c>
      <c r="IC31" t="s">
        <v>427</v>
      </c>
      <c r="ID31" t="s">
        <v>428</v>
      </c>
      <c r="IE31" t="s">
        <v>428</v>
      </c>
      <c r="IF31" t="s">
        <v>428</v>
      </c>
      <c r="IG31" t="s">
        <v>428</v>
      </c>
      <c r="IH31">
        <v>0</v>
      </c>
      <c r="II31">
        <v>100</v>
      </c>
      <c r="IJ31">
        <v>100</v>
      </c>
      <c r="IK31">
        <v>-0.661</v>
      </c>
      <c r="IL31">
        <v>0.3087</v>
      </c>
      <c r="IM31">
        <v>-0.6605319167387009</v>
      </c>
      <c r="IN31">
        <v>-0.0004737513092168879</v>
      </c>
      <c r="IO31">
        <v>1.233974951706583E-06</v>
      </c>
      <c r="IP31">
        <v>-2.791035861235605E-10</v>
      </c>
      <c r="IQ31">
        <v>0.04306461537617447</v>
      </c>
      <c r="IR31">
        <v>-0.002560808816659483</v>
      </c>
      <c r="IS31">
        <v>0.0007441110143227328</v>
      </c>
      <c r="IT31">
        <v>-6.151772081818622E-06</v>
      </c>
      <c r="IU31">
        <v>2</v>
      </c>
      <c r="IV31">
        <v>1988</v>
      </c>
      <c r="IW31">
        <v>1</v>
      </c>
      <c r="IX31">
        <v>28</v>
      </c>
      <c r="IY31">
        <v>190385.4</v>
      </c>
      <c r="IZ31">
        <v>190385.6</v>
      </c>
      <c r="JA31">
        <v>1.14258</v>
      </c>
      <c r="JB31">
        <v>2.59277</v>
      </c>
      <c r="JC31">
        <v>1.49658</v>
      </c>
      <c r="JD31">
        <v>2.34741</v>
      </c>
      <c r="JE31">
        <v>1.54907</v>
      </c>
      <c r="JF31">
        <v>2.45239</v>
      </c>
      <c r="JG31">
        <v>35.9645</v>
      </c>
      <c r="JH31">
        <v>24.105</v>
      </c>
      <c r="JI31">
        <v>18</v>
      </c>
      <c r="JJ31">
        <v>482.416</v>
      </c>
      <c r="JK31">
        <v>493.55</v>
      </c>
      <c r="JL31">
        <v>30.4053</v>
      </c>
      <c r="JM31">
        <v>29.2161</v>
      </c>
      <c r="JN31">
        <v>29.9999</v>
      </c>
      <c r="JO31">
        <v>29.391</v>
      </c>
      <c r="JP31">
        <v>29.3716</v>
      </c>
      <c r="JQ31">
        <v>22.9639</v>
      </c>
      <c r="JR31">
        <v>22.2242</v>
      </c>
      <c r="JS31">
        <v>100</v>
      </c>
      <c r="JT31">
        <v>30.3972</v>
      </c>
      <c r="JU31">
        <v>420</v>
      </c>
      <c r="JV31">
        <v>23.2785</v>
      </c>
      <c r="JW31">
        <v>101.938</v>
      </c>
      <c r="JX31">
        <v>91.4242</v>
      </c>
    </row>
    <row r="32" spans="1:284">
      <c r="A32">
        <v>14</v>
      </c>
      <c r="B32">
        <v>1758412729</v>
      </c>
      <c r="C32">
        <v>26</v>
      </c>
      <c r="D32" t="s">
        <v>454</v>
      </c>
      <c r="E32" t="s">
        <v>455</v>
      </c>
      <c r="F32">
        <v>5</v>
      </c>
      <c r="G32" t="s">
        <v>420</v>
      </c>
      <c r="H32" t="s">
        <v>421</v>
      </c>
      <c r="I32">
        <v>1758412721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(DN32+(U32+2*0.95*5.67E-8*(((DN32+$B$9)+273)^4-(DN32+273)^4)-44100*J32)/(1.84*29.3*R32+8*0.95*5.67E-8*(DN32+273)^3))</f>
        <v>0</v>
      </c>
      <c r="W32">
        <f>($C$9*DO32+$D$9*DP32+$E$9*V32)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2*0.95*5.67E-8*(((DN32+$B$9)+273)^4-(W32+273)^4)</f>
        <v>0</v>
      </c>
      <c r="AF32">
        <f>U32+AE32+AC32+AD32</f>
        <v>0</v>
      </c>
      <c r="AG32">
        <v>0</v>
      </c>
      <c r="AH32">
        <v>0</v>
      </c>
      <c r="AI32">
        <f>IF(AG32*$H$15&gt;=AK32,1.0,(AK32/(AK32-AG32*$H$15)))</f>
        <v>0</v>
      </c>
      <c r="AJ32">
        <f>(AI32-1)*100</f>
        <v>0</v>
      </c>
      <c r="AK32">
        <f>MAX(0,($B$15+$C$15*DS32)/(1+$D$15*DS32)*DL32/(DN32+273)*$E$15)</f>
        <v>0</v>
      </c>
      <c r="AL32" t="s">
        <v>422</v>
      </c>
      <c r="AM32" t="s">
        <v>422</v>
      </c>
      <c r="AN32">
        <v>0</v>
      </c>
      <c r="AO32">
        <v>0</v>
      </c>
      <c r="AP32">
        <f>1-AN32/AO32</f>
        <v>0</v>
      </c>
      <c r="AQ32">
        <v>0</v>
      </c>
      <c r="AR32" t="s">
        <v>422</v>
      </c>
      <c r="AS32" t="s">
        <v>422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422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$B$13*DT32+$C$13*DU32+$F$13*EF32*(1-EI32)</f>
        <v>0</v>
      </c>
      <c r="CW32">
        <f>CV32*CX32</f>
        <v>0</v>
      </c>
      <c r="CX32">
        <f>($B$13*$D$11+$C$13*$D$11+$F$13*((ES32+EK32)/MAX(ES32+EK32+ET32, 0.1)*$I$11+ET32/MAX(ES32+EK32+ET32, 0.1)*$J$11))/($B$13+$C$13+$F$13)</f>
        <v>0</v>
      </c>
      <c r="CY32">
        <f>($B$13*$K$11+$C$13*$K$11+$F$13*((ES32+EK32)/MAX(ES32+EK32+ET32, 0.1)*$P$11+ET32/MAX(ES32+EK32+ET32, 0.1)*$Q$11))/($B$13+$C$13+$F$13)</f>
        <v>0</v>
      </c>
      <c r="CZ32">
        <v>4.38</v>
      </c>
      <c r="DA32">
        <v>0.5</v>
      </c>
      <c r="DB32" t="s">
        <v>423</v>
      </c>
      <c r="DC32">
        <v>2</v>
      </c>
      <c r="DD32">
        <v>1758412721</v>
      </c>
      <c r="DE32">
        <v>421.61175</v>
      </c>
      <c r="DF32">
        <v>419.9717083333333</v>
      </c>
      <c r="DG32">
        <v>23.5615</v>
      </c>
      <c r="DH32">
        <v>23.2792125</v>
      </c>
      <c r="DI32">
        <v>422.2734166666667</v>
      </c>
      <c r="DJ32">
        <v>23.2529875</v>
      </c>
      <c r="DK32">
        <v>500.0086249999999</v>
      </c>
      <c r="DL32">
        <v>90.16929166666667</v>
      </c>
      <c r="DM32">
        <v>0.07071404166666667</v>
      </c>
      <c r="DN32">
        <v>29.9438125</v>
      </c>
      <c r="DO32">
        <v>30.0012125</v>
      </c>
      <c r="DP32">
        <v>999.9</v>
      </c>
      <c r="DQ32">
        <v>0</v>
      </c>
      <c r="DR32">
        <v>0</v>
      </c>
      <c r="DS32">
        <v>9995.758750000001</v>
      </c>
      <c r="DT32">
        <v>0</v>
      </c>
      <c r="DU32">
        <v>3.09642</v>
      </c>
      <c r="DV32">
        <v>1.640284166666667</v>
      </c>
      <c r="DW32">
        <v>431.7853749999999</v>
      </c>
      <c r="DX32">
        <v>429.9811666666666</v>
      </c>
      <c r="DY32">
        <v>0.2822785416666667</v>
      </c>
      <c r="DZ32">
        <v>419.9717083333333</v>
      </c>
      <c r="EA32">
        <v>23.2792125</v>
      </c>
      <c r="EB32">
        <v>2.124522916666666</v>
      </c>
      <c r="EC32">
        <v>2.099070416666667</v>
      </c>
      <c r="ED32">
        <v>18.40425</v>
      </c>
      <c r="EE32">
        <v>18.21213333333333</v>
      </c>
      <c r="EF32">
        <v>0.00500078</v>
      </c>
      <c r="EG32">
        <v>0</v>
      </c>
      <c r="EH32">
        <v>0</v>
      </c>
      <c r="EI32">
        <v>0</v>
      </c>
      <c r="EJ32">
        <v>638.7083333333334</v>
      </c>
      <c r="EK32">
        <v>0.00500078</v>
      </c>
      <c r="EL32">
        <v>-14.9625</v>
      </c>
      <c r="EM32">
        <v>-0.7916666666666666</v>
      </c>
      <c r="EN32">
        <v>35.65866666666667</v>
      </c>
      <c r="EO32">
        <v>41.01533333333333</v>
      </c>
      <c r="EP32">
        <v>38.642875</v>
      </c>
      <c r="EQ32">
        <v>41.557</v>
      </c>
      <c r="ER32">
        <v>38.98675</v>
      </c>
      <c r="ES32">
        <v>0</v>
      </c>
      <c r="ET32">
        <v>0</v>
      </c>
      <c r="EU32">
        <v>0</v>
      </c>
      <c r="EV32">
        <v>1758412728.6</v>
      </c>
      <c r="EW32">
        <v>0</v>
      </c>
      <c r="EX32">
        <v>638.436</v>
      </c>
      <c r="EY32">
        <v>4.076923063710232</v>
      </c>
      <c r="EZ32">
        <v>-0.6153842700303698</v>
      </c>
      <c r="FA32">
        <v>-14.564</v>
      </c>
      <c r="FB32">
        <v>15</v>
      </c>
      <c r="FC32">
        <v>0</v>
      </c>
      <c r="FD32" t="s">
        <v>424</v>
      </c>
      <c r="FE32">
        <v>1746989605.5</v>
      </c>
      <c r="FF32">
        <v>1746989593.5</v>
      </c>
      <c r="FG32">
        <v>0</v>
      </c>
      <c r="FH32">
        <v>-0.274</v>
      </c>
      <c r="FI32">
        <v>-0.002</v>
      </c>
      <c r="FJ32">
        <v>2.549</v>
      </c>
      <c r="FK32">
        <v>0.129</v>
      </c>
      <c r="FL32">
        <v>420</v>
      </c>
      <c r="FM32">
        <v>17</v>
      </c>
      <c r="FN32">
        <v>0.02</v>
      </c>
      <c r="FO32">
        <v>0.04</v>
      </c>
      <c r="FP32">
        <v>1.643968536585366</v>
      </c>
      <c r="FQ32">
        <v>-0.04165547038327156</v>
      </c>
      <c r="FR32">
        <v>0.06392324091882182</v>
      </c>
      <c r="FS32">
        <v>1</v>
      </c>
      <c r="FT32">
        <v>639.5911764705882</v>
      </c>
      <c r="FU32">
        <v>-14.51948053913099</v>
      </c>
      <c r="FV32">
        <v>5.951883915646267</v>
      </c>
      <c r="FW32">
        <v>0</v>
      </c>
      <c r="FX32">
        <v>0.2744140731707317</v>
      </c>
      <c r="FY32">
        <v>0.1634599442508711</v>
      </c>
      <c r="FZ32">
        <v>0.01662010514391068</v>
      </c>
      <c r="GA32">
        <v>0</v>
      </c>
      <c r="GB32">
        <v>1</v>
      </c>
      <c r="GC32">
        <v>3</v>
      </c>
      <c r="GD32" t="s">
        <v>435</v>
      </c>
      <c r="GE32">
        <v>3.10318</v>
      </c>
      <c r="GF32">
        <v>2.72874</v>
      </c>
      <c r="GG32">
        <v>0.08798019999999999</v>
      </c>
      <c r="GH32">
        <v>0.0876753</v>
      </c>
      <c r="GI32">
        <v>0.106022</v>
      </c>
      <c r="GJ32">
        <v>0.106504</v>
      </c>
      <c r="GK32">
        <v>23834</v>
      </c>
      <c r="GL32">
        <v>21655.6</v>
      </c>
      <c r="GM32">
        <v>26698.3</v>
      </c>
      <c r="GN32">
        <v>23959.7</v>
      </c>
      <c r="GO32">
        <v>38192.5</v>
      </c>
      <c r="GP32">
        <v>31649.9</v>
      </c>
      <c r="GQ32">
        <v>46624.4</v>
      </c>
      <c r="GR32">
        <v>37911.5</v>
      </c>
      <c r="GS32">
        <v>1.8658</v>
      </c>
      <c r="GT32">
        <v>1.86025</v>
      </c>
      <c r="GU32">
        <v>0.0772998</v>
      </c>
      <c r="GV32">
        <v>0</v>
      </c>
      <c r="GW32">
        <v>28.7441</v>
      </c>
      <c r="GX32">
        <v>999.9</v>
      </c>
      <c r="GY32">
        <v>55.1</v>
      </c>
      <c r="GZ32">
        <v>31.4</v>
      </c>
      <c r="HA32">
        <v>28.2042</v>
      </c>
      <c r="HB32">
        <v>60.94</v>
      </c>
      <c r="HC32">
        <v>26.6186</v>
      </c>
      <c r="HD32">
        <v>1</v>
      </c>
      <c r="HE32">
        <v>0.154098</v>
      </c>
      <c r="HF32">
        <v>-1.193</v>
      </c>
      <c r="HG32">
        <v>20.2965</v>
      </c>
      <c r="HH32">
        <v>5.22178</v>
      </c>
      <c r="HI32">
        <v>11.98</v>
      </c>
      <c r="HJ32">
        <v>4.96545</v>
      </c>
      <c r="HK32">
        <v>3.27595</v>
      </c>
      <c r="HL32">
        <v>9999</v>
      </c>
      <c r="HM32">
        <v>9999</v>
      </c>
      <c r="HN32">
        <v>9999</v>
      </c>
      <c r="HO32">
        <v>999.9</v>
      </c>
      <c r="HP32">
        <v>1.86386</v>
      </c>
      <c r="HQ32">
        <v>1.86005</v>
      </c>
      <c r="HR32">
        <v>1.85837</v>
      </c>
      <c r="HS32">
        <v>1.85974</v>
      </c>
      <c r="HT32">
        <v>1.8598</v>
      </c>
      <c r="HU32">
        <v>1.85837</v>
      </c>
      <c r="HV32">
        <v>1.85743</v>
      </c>
      <c r="HW32">
        <v>1.85233</v>
      </c>
      <c r="HX32">
        <v>0</v>
      </c>
      <c r="HY32">
        <v>0</v>
      </c>
      <c r="HZ32">
        <v>0</v>
      </c>
      <c r="IA32">
        <v>0</v>
      </c>
      <c r="IB32" t="s">
        <v>426</v>
      </c>
      <c r="IC32" t="s">
        <v>427</v>
      </c>
      <c r="ID32" t="s">
        <v>428</v>
      </c>
      <c r="IE32" t="s">
        <v>428</v>
      </c>
      <c r="IF32" t="s">
        <v>428</v>
      </c>
      <c r="IG32" t="s">
        <v>428</v>
      </c>
      <c r="IH32">
        <v>0</v>
      </c>
      <c r="II32">
        <v>100</v>
      </c>
      <c r="IJ32">
        <v>100</v>
      </c>
      <c r="IK32">
        <v>-0.661</v>
      </c>
      <c r="IL32">
        <v>0.3088</v>
      </c>
      <c r="IM32">
        <v>-0.6605319167387009</v>
      </c>
      <c r="IN32">
        <v>-0.0004737513092168879</v>
      </c>
      <c r="IO32">
        <v>1.233974951706583E-06</v>
      </c>
      <c r="IP32">
        <v>-2.791035861235605E-10</v>
      </c>
      <c r="IQ32">
        <v>0.04306461537617447</v>
      </c>
      <c r="IR32">
        <v>-0.002560808816659483</v>
      </c>
      <c r="IS32">
        <v>0.0007441110143227328</v>
      </c>
      <c r="IT32">
        <v>-6.151772081818622E-06</v>
      </c>
      <c r="IU32">
        <v>2</v>
      </c>
      <c r="IV32">
        <v>1988</v>
      </c>
      <c r="IW32">
        <v>1</v>
      </c>
      <c r="IX32">
        <v>28</v>
      </c>
      <c r="IY32">
        <v>190385.4</v>
      </c>
      <c r="IZ32">
        <v>190385.6</v>
      </c>
      <c r="JA32">
        <v>1.14258</v>
      </c>
      <c r="JB32">
        <v>2.59155</v>
      </c>
      <c r="JC32">
        <v>1.49658</v>
      </c>
      <c r="JD32">
        <v>2.34741</v>
      </c>
      <c r="JE32">
        <v>1.54907</v>
      </c>
      <c r="JF32">
        <v>2.42798</v>
      </c>
      <c r="JG32">
        <v>35.9645</v>
      </c>
      <c r="JH32">
        <v>24.1138</v>
      </c>
      <c r="JI32">
        <v>18</v>
      </c>
      <c r="JJ32">
        <v>482.452</v>
      </c>
      <c r="JK32">
        <v>493.461</v>
      </c>
      <c r="JL32">
        <v>30.4074</v>
      </c>
      <c r="JM32">
        <v>29.2161</v>
      </c>
      <c r="JN32">
        <v>29.9999</v>
      </c>
      <c r="JO32">
        <v>29.3919</v>
      </c>
      <c r="JP32">
        <v>29.3729</v>
      </c>
      <c r="JQ32">
        <v>22.9627</v>
      </c>
      <c r="JR32">
        <v>22.2242</v>
      </c>
      <c r="JS32">
        <v>100</v>
      </c>
      <c r="JT32">
        <v>30.4023</v>
      </c>
      <c r="JU32">
        <v>420</v>
      </c>
      <c r="JV32">
        <v>23.2785</v>
      </c>
      <c r="JW32">
        <v>101.938</v>
      </c>
      <c r="JX32">
        <v>91.4241</v>
      </c>
    </row>
    <row r="33" spans="1:284">
      <c r="A33">
        <v>15</v>
      </c>
      <c r="B33">
        <v>1758412731</v>
      </c>
      <c r="C33">
        <v>28</v>
      </c>
      <c r="D33" t="s">
        <v>456</v>
      </c>
      <c r="E33" t="s">
        <v>457</v>
      </c>
      <c r="F33">
        <v>5</v>
      </c>
      <c r="G33" t="s">
        <v>420</v>
      </c>
      <c r="H33" t="s">
        <v>421</v>
      </c>
      <c r="I33">
        <v>1758412723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(DN33+(U33+2*0.95*5.67E-8*(((DN33+$B$9)+273)^4-(DN33+273)^4)-44100*J33)/(1.84*29.3*R33+8*0.95*5.67E-8*(DN33+273)^3))</f>
        <v>0</v>
      </c>
      <c r="W33">
        <f>($C$9*DO33+$D$9*DP33+$E$9*V33)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2*0.95*5.67E-8*(((DN33+$B$9)+273)^4-(W33+273)^4)</f>
        <v>0</v>
      </c>
      <c r="AF33">
        <f>U33+AE33+AC33+AD33</f>
        <v>0</v>
      </c>
      <c r="AG33">
        <v>0</v>
      </c>
      <c r="AH33">
        <v>0</v>
      </c>
      <c r="AI33">
        <f>IF(AG33*$H$15&gt;=AK33,1.0,(AK33/(AK33-AG33*$H$15)))</f>
        <v>0</v>
      </c>
      <c r="AJ33">
        <f>(AI33-1)*100</f>
        <v>0</v>
      </c>
      <c r="AK33">
        <f>MAX(0,($B$15+$C$15*DS33)/(1+$D$15*DS33)*DL33/(DN33+273)*$E$15)</f>
        <v>0</v>
      </c>
      <c r="AL33" t="s">
        <v>422</v>
      </c>
      <c r="AM33" t="s">
        <v>422</v>
      </c>
      <c r="AN33">
        <v>0</v>
      </c>
      <c r="AO33">
        <v>0</v>
      </c>
      <c r="AP33">
        <f>1-AN33/AO33</f>
        <v>0</v>
      </c>
      <c r="AQ33">
        <v>0</v>
      </c>
      <c r="AR33" t="s">
        <v>422</v>
      </c>
      <c r="AS33" t="s">
        <v>422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422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$B$13*DT33+$C$13*DU33+$F$13*EF33*(1-EI33)</f>
        <v>0</v>
      </c>
      <c r="CW33">
        <f>CV33*CX33</f>
        <v>0</v>
      </c>
      <c r="CX33">
        <f>($B$13*$D$11+$C$13*$D$11+$F$13*((ES33+EK33)/MAX(ES33+EK33+ET33, 0.1)*$I$11+ET33/MAX(ES33+EK33+ET33, 0.1)*$J$11))/($B$13+$C$13+$F$13)</f>
        <v>0</v>
      </c>
      <c r="CY33">
        <f>($B$13*$K$11+$C$13*$K$11+$F$13*((ES33+EK33)/MAX(ES33+EK33+ET33, 0.1)*$P$11+ET33/MAX(ES33+EK33+ET33, 0.1)*$Q$11))/($B$13+$C$13+$F$13)</f>
        <v>0</v>
      </c>
      <c r="CZ33">
        <v>4.38</v>
      </c>
      <c r="DA33">
        <v>0.5</v>
      </c>
      <c r="DB33" t="s">
        <v>423</v>
      </c>
      <c r="DC33">
        <v>2</v>
      </c>
      <c r="DD33">
        <v>1758412723</v>
      </c>
      <c r="DE33">
        <v>421.6094166666667</v>
      </c>
      <c r="DF33">
        <v>419.9708333333333</v>
      </c>
      <c r="DG33">
        <v>23.56519583333333</v>
      </c>
      <c r="DH33">
        <v>23.27865833333333</v>
      </c>
      <c r="DI33">
        <v>422.271125</v>
      </c>
      <c r="DJ33">
        <v>23.2566</v>
      </c>
      <c r="DK33">
        <v>499.9945833333334</v>
      </c>
      <c r="DL33">
        <v>90.16909166666666</v>
      </c>
      <c r="DM33">
        <v>0.07071940416666667</v>
      </c>
      <c r="DN33">
        <v>29.94475416666667</v>
      </c>
      <c r="DO33">
        <v>30.00136666666667</v>
      </c>
      <c r="DP33">
        <v>999.9</v>
      </c>
      <c r="DQ33">
        <v>0</v>
      </c>
      <c r="DR33">
        <v>0</v>
      </c>
      <c r="DS33">
        <v>9990.804583333333</v>
      </c>
      <c r="DT33">
        <v>0</v>
      </c>
      <c r="DU33">
        <v>3.09642</v>
      </c>
      <c r="DV33">
        <v>1.638794166666667</v>
      </c>
      <c r="DW33">
        <v>431.784625</v>
      </c>
      <c r="DX33">
        <v>429.9800833333334</v>
      </c>
      <c r="DY33">
        <v>0.2865244166666667</v>
      </c>
      <c r="DZ33">
        <v>419.9708333333333</v>
      </c>
      <c r="EA33">
        <v>23.27865833333333</v>
      </c>
      <c r="EB33">
        <v>2.124851666666667</v>
      </c>
      <c r="EC33">
        <v>2.09901625</v>
      </c>
      <c r="ED33">
        <v>18.4067125</v>
      </c>
      <c r="EE33">
        <v>18.21172083333333</v>
      </c>
      <c r="EF33">
        <v>0.00500078</v>
      </c>
      <c r="EG33">
        <v>0</v>
      </c>
      <c r="EH33">
        <v>0</v>
      </c>
      <c r="EI33">
        <v>0</v>
      </c>
      <c r="EJ33">
        <v>638.8541666666666</v>
      </c>
      <c r="EK33">
        <v>0.00500078</v>
      </c>
      <c r="EL33">
        <v>-14.975</v>
      </c>
      <c r="EM33">
        <v>-0.8041666666666667</v>
      </c>
      <c r="EN33">
        <v>35.67691666666666</v>
      </c>
      <c r="EO33">
        <v>41.03883333333333</v>
      </c>
      <c r="EP33">
        <v>38.67154166666666</v>
      </c>
      <c r="EQ33">
        <v>41.58825</v>
      </c>
      <c r="ER33">
        <v>39.02841666666666</v>
      </c>
      <c r="ES33">
        <v>0</v>
      </c>
      <c r="ET33">
        <v>0</v>
      </c>
      <c r="EU33">
        <v>0</v>
      </c>
      <c r="EV33">
        <v>1758412731</v>
      </c>
      <c r="EW33">
        <v>0</v>
      </c>
      <c r="EX33">
        <v>639.6479999999999</v>
      </c>
      <c r="EY33">
        <v>-13.74615363785658</v>
      </c>
      <c r="EZ33">
        <v>21.84615395910884</v>
      </c>
      <c r="FA33">
        <v>-15.276</v>
      </c>
      <c r="FB33">
        <v>15</v>
      </c>
      <c r="FC33">
        <v>0</v>
      </c>
      <c r="FD33" t="s">
        <v>424</v>
      </c>
      <c r="FE33">
        <v>1746989605.5</v>
      </c>
      <c r="FF33">
        <v>1746989593.5</v>
      </c>
      <c r="FG33">
        <v>0</v>
      </c>
      <c r="FH33">
        <v>-0.274</v>
      </c>
      <c r="FI33">
        <v>-0.002</v>
      </c>
      <c r="FJ33">
        <v>2.549</v>
      </c>
      <c r="FK33">
        <v>0.129</v>
      </c>
      <c r="FL33">
        <v>420</v>
      </c>
      <c r="FM33">
        <v>17</v>
      </c>
      <c r="FN33">
        <v>0.02</v>
      </c>
      <c r="FO33">
        <v>0.04</v>
      </c>
      <c r="FP33">
        <v>1.642692</v>
      </c>
      <c r="FQ33">
        <v>-0.1369269793621027</v>
      </c>
      <c r="FR33">
        <v>0.06536800162158853</v>
      </c>
      <c r="FS33">
        <v>1</v>
      </c>
      <c r="FT33">
        <v>639.0205882352941</v>
      </c>
      <c r="FU33">
        <v>-15.78456840913248</v>
      </c>
      <c r="FV33">
        <v>6.149977494543456</v>
      </c>
      <c r="FW33">
        <v>0</v>
      </c>
      <c r="FX33">
        <v>0.278807275</v>
      </c>
      <c r="FY33">
        <v>0.1490836885553466</v>
      </c>
      <c r="FZ33">
        <v>0.01496422220829987</v>
      </c>
      <c r="GA33">
        <v>0</v>
      </c>
      <c r="GB33">
        <v>1</v>
      </c>
      <c r="GC33">
        <v>3</v>
      </c>
      <c r="GD33" t="s">
        <v>435</v>
      </c>
      <c r="GE33">
        <v>3.10316</v>
      </c>
      <c r="GF33">
        <v>2.72888</v>
      </c>
      <c r="GG33">
        <v>0.08798</v>
      </c>
      <c r="GH33">
        <v>0.0876649</v>
      </c>
      <c r="GI33">
        <v>0.106024</v>
      </c>
      <c r="GJ33">
        <v>0.106494</v>
      </c>
      <c r="GK33">
        <v>23834.1</v>
      </c>
      <c r="GL33">
        <v>21655.9</v>
      </c>
      <c r="GM33">
        <v>26698.4</v>
      </c>
      <c r="GN33">
        <v>23959.7</v>
      </c>
      <c r="GO33">
        <v>38192.4</v>
      </c>
      <c r="GP33">
        <v>31650.2</v>
      </c>
      <c r="GQ33">
        <v>46624.5</v>
      </c>
      <c r="GR33">
        <v>37911.4</v>
      </c>
      <c r="GS33">
        <v>1.86593</v>
      </c>
      <c r="GT33">
        <v>1.86017</v>
      </c>
      <c r="GU33">
        <v>0.07753069999999999</v>
      </c>
      <c r="GV33">
        <v>0</v>
      </c>
      <c r="GW33">
        <v>28.7453</v>
      </c>
      <c r="GX33">
        <v>999.9</v>
      </c>
      <c r="GY33">
        <v>55.1</v>
      </c>
      <c r="GZ33">
        <v>31.4</v>
      </c>
      <c r="HA33">
        <v>28.203</v>
      </c>
      <c r="HB33">
        <v>61.19</v>
      </c>
      <c r="HC33">
        <v>26.8349</v>
      </c>
      <c r="HD33">
        <v>1</v>
      </c>
      <c r="HE33">
        <v>0.153857</v>
      </c>
      <c r="HF33">
        <v>-1.18439</v>
      </c>
      <c r="HG33">
        <v>20.2967</v>
      </c>
      <c r="HH33">
        <v>5.22178</v>
      </c>
      <c r="HI33">
        <v>11.98</v>
      </c>
      <c r="HJ33">
        <v>4.96545</v>
      </c>
      <c r="HK33">
        <v>3.276</v>
      </c>
      <c r="HL33">
        <v>9999</v>
      </c>
      <c r="HM33">
        <v>9999</v>
      </c>
      <c r="HN33">
        <v>9999</v>
      </c>
      <c r="HO33">
        <v>999.9</v>
      </c>
      <c r="HP33">
        <v>1.86386</v>
      </c>
      <c r="HQ33">
        <v>1.86005</v>
      </c>
      <c r="HR33">
        <v>1.85837</v>
      </c>
      <c r="HS33">
        <v>1.85973</v>
      </c>
      <c r="HT33">
        <v>1.8598</v>
      </c>
      <c r="HU33">
        <v>1.85837</v>
      </c>
      <c r="HV33">
        <v>1.85742</v>
      </c>
      <c r="HW33">
        <v>1.85234</v>
      </c>
      <c r="HX33">
        <v>0</v>
      </c>
      <c r="HY33">
        <v>0</v>
      </c>
      <c r="HZ33">
        <v>0</v>
      </c>
      <c r="IA33">
        <v>0</v>
      </c>
      <c r="IB33" t="s">
        <v>426</v>
      </c>
      <c r="IC33" t="s">
        <v>427</v>
      </c>
      <c r="ID33" t="s">
        <v>428</v>
      </c>
      <c r="IE33" t="s">
        <v>428</v>
      </c>
      <c r="IF33" t="s">
        <v>428</v>
      </c>
      <c r="IG33" t="s">
        <v>428</v>
      </c>
      <c r="IH33">
        <v>0</v>
      </c>
      <c r="II33">
        <v>100</v>
      </c>
      <c r="IJ33">
        <v>100</v>
      </c>
      <c r="IK33">
        <v>-0.661</v>
      </c>
      <c r="IL33">
        <v>0.3088</v>
      </c>
      <c r="IM33">
        <v>-0.6605319167387009</v>
      </c>
      <c r="IN33">
        <v>-0.0004737513092168879</v>
      </c>
      <c r="IO33">
        <v>1.233974951706583E-06</v>
      </c>
      <c r="IP33">
        <v>-2.791035861235605E-10</v>
      </c>
      <c r="IQ33">
        <v>0.04306461537617447</v>
      </c>
      <c r="IR33">
        <v>-0.002560808816659483</v>
      </c>
      <c r="IS33">
        <v>0.0007441110143227328</v>
      </c>
      <c r="IT33">
        <v>-6.151772081818622E-06</v>
      </c>
      <c r="IU33">
        <v>2</v>
      </c>
      <c r="IV33">
        <v>1988</v>
      </c>
      <c r="IW33">
        <v>1</v>
      </c>
      <c r="IX33">
        <v>28</v>
      </c>
      <c r="IY33">
        <v>190385.4</v>
      </c>
      <c r="IZ33">
        <v>190385.6</v>
      </c>
      <c r="JA33">
        <v>1.14258</v>
      </c>
      <c r="JB33">
        <v>2.60376</v>
      </c>
      <c r="JC33">
        <v>1.49658</v>
      </c>
      <c r="JD33">
        <v>2.34863</v>
      </c>
      <c r="JE33">
        <v>1.54907</v>
      </c>
      <c r="JF33">
        <v>2.32666</v>
      </c>
      <c r="JG33">
        <v>35.9645</v>
      </c>
      <c r="JH33">
        <v>24.0963</v>
      </c>
      <c r="JI33">
        <v>18</v>
      </c>
      <c r="JJ33">
        <v>482.525</v>
      </c>
      <c r="JK33">
        <v>493.415</v>
      </c>
      <c r="JL33">
        <v>30.4081</v>
      </c>
      <c r="JM33">
        <v>29.2161</v>
      </c>
      <c r="JN33">
        <v>29.9999</v>
      </c>
      <c r="JO33">
        <v>29.3919</v>
      </c>
      <c r="JP33">
        <v>29.3733</v>
      </c>
      <c r="JQ33">
        <v>22.9642</v>
      </c>
      <c r="JR33">
        <v>22.2242</v>
      </c>
      <c r="JS33">
        <v>100</v>
      </c>
      <c r="JT33">
        <v>30.4023</v>
      </c>
      <c r="JU33">
        <v>420</v>
      </c>
      <c r="JV33">
        <v>23.2785</v>
      </c>
      <c r="JW33">
        <v>101.938</v>
      </c>
      <c r="JX33">
        <v>91.4239</v>
      </c>
    </row>
    <row r="34" spans="1:284">
      <c r="A34">
        <v>16</v>
      </c>
      <c r="B34">
        <v>1758412733</v>
      </c>
      <c r="C34">
        <v>30</v>
      </c>
      <c r="D34" t="s">
        <v>458</v>
      </c>
      <c r="E34" t="s">
        <v>459</v>
      </c>
      <c r="F34">
        <v>5</v>
      </c>
      <c r="G34" t="s">
        <v>420</v>
      </c>
      <c r="H34" t="s">
        <v>421</v>
      </c>
      <c r="I34">
        <v>1758412725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(DN34+(U34+2*0.95*5.67E-8*(((DN34+$B$9)+273)^4-(DN34+273)^4)-44100*J34)/(1.84*29.3*R34+8*0.95*5.67E-8*(DN34+273)^3))</f>
        <v>0</v>
      </c>
      <c r="W34">
        <f>($C$9*DO34+$D$9*DP34+$E$9*V34)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2*0.95*5.67E-8*(((DN34+$B$9)+273)^4-(W34+273)^4)</f>
        <v>0</v>
      </c>
      <c r="AF34">
        <f>U34+AE34+AC34+AD34</f>
        <v>0</v>
      </c>
      <c r="AG34">
        <v>0</v>
      </c>
      <c r="AH34">
        <v>0</v>
      </c>
      <c r="AI34">
        <f>IF(AG34*$H$15&gt;=AK34,1.0,(AK34/(AK34-AG34*$H$15)))</f>
        <v>0</v>
      </c>
      <c r="AJ34">
        <f>(AI34-1)*100</f>
        <v>0</v>
      </c>
      <c r="AK34">
        <f>MAX(0,($B$15+$C$15*DS34)/(1+$D$15*DS34)*DL34/(DN34+273)*$E$15)</f>
        <v>0</v>
      </c>
      <c r="AL34" t="s">
        <v>422</v>
      </c>
      <c r="AM34" t="s">
        <v>422</v>
      </c>
      <c r="AN34">
        <v>0</v>
      </c>
      <c r="AO34">
        <v>0</v>
      </c>
      <c r="AP34">
        <f>1-AN34/AO34</f>
        <v>0</v>
      </c>
      <c r="AQ34">
        <v>0</v>
      </c>
      <c r="AR34" t="s">
        <v>422</v>
      </c>
      <c r="AS34" t="s">
        <v>422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422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$B$13*DT34+$C$13*DU34+$F$13*EF34*(1-EI34)</f>
        <v>0</v>
      </c>
      <c r="CW34">
        <f>CV34*CX34</f>
        <v>0</v>
      </c>
      <c r="CX34">
        <f>($B$13*$D$11+$C$13*$D$11+$F$13*((ES34+EK34)/MAX(ES34+EK34+ET34, 0.1)*$I$11+ET34/MAX(ES34+EK34+ET34, 0.1)*$J$11))/($B$13+$C$13+$F$13)</f>
        <v>0</v>
      </c>
      <c r="CY34">
        <f>($B$13*$K$11+$C$13*$K$11+$F$13*((ES34+EK34)/MAX(ES34+EK34+ET34, 0.1)*$P$11+ET34/MAX(ES34+EK34+ET34, 0.1)*$Q$11))/($B$13+$C$13+$F$13)</f>
        <v>0</v>
      </c>
      <c r="CZ34">
        <v>4.38</v>
      </c>
      <c r="DA34">
        <v>0.5</v>
      </c>
      <c r="DB34" t="s">
        <v>423</v>
      </c>
      <c r="DC34">
        <v>2</v>
      </c>
      <c r="DD34">
        <v>1758412725</v>
      </c>
      <c r="DE34">
        <v>421.6082916666667</v>
      </c>
      <c r="DF34">
        <v>419.9600833333333</v>
      </c>
      <c r="DG34">
        <v>23.56796666666667</v>
      </c>
      <c r="DH34">
        <v>23.27789166666667</v>
      </c>
      <c r="DI34">
        <v>422.2699166666666</v>
      </c>
      <c r="DJ34">
        <v>23.25930833333333</v>
      </c>
      <c r="DK34">
        <v>499.9698749999999</v>
      </c>
      <c r="DL34">
        <v>90.16882083333333</v>
      </c>
      <c r="DM34">
        <v>0.07076757083333333</v>
      </c>
      <c r="DN34">
        <v>29.94580416666667</v>
      </c>
      <c r="DO34">
        <v>30.00222916666667</v>
      </c>
      <c r="DP34">
        <v>999.9</v>
      </c>
      <c r="DQ34">
        <v>0</v>
      </c>
      <c r="DR34">
        <v>0</v>
      </c>
      <c r="DS34">
        <v>9989.475416666666</v>
      </c>
      <c r="DT34">
        <v>0</v>
      </c>
      <c r="DU34">
        <v>3.09642</v>
      </c>
      <c r="DV34">
        <v>1.648367083333333</v>
      </c>
      <c r="DW34">
        <v>431.7846249999999</v>
      </c>
      <c r="DX34">
        <v>429.96875</v>
      </c>
      <c r="DY34">
        <v>0.2900618333333334</v>
      </c>
      <c r="DZ34">
        <v>419.9600833333333</v>
      </c>
      <c r="EA34">
        <v>23.27789166666667</v>
      </c>
      <c r="EB34">
        <v>2.125095</v>
      </c>
      <c r="EC34">
        <v>2.098940833333333</v>
      </c>
      <c r="ED34">
        <v>18.40854166666667</v>
      </c>
      <c r="EE34">
        <v>18.21114583333333</v>
      </c>
      <c r="EF34">
        <v>0.00500078</v>
      </c>
      <c r="EG34">
        <v>0</v>
      </c>
      <c r="EH34">
        <v>0</v>
      </c>
      <c r="EI34">
        <v>0</v>
      </c>
      <c r="EJ34">
        <v>638.4666666666666</v>
      </c>
      <c r="EK34">
        <v>0.00500078</v>
      </c>
      <c r="EL34">
        <v>-15.24583333333333</v>
      </c>
      <c r="EM34">
        <v>-0.8249999999999998</v>
      </c>
      <c r="EN34">
        <v>35.69254166666666</v>
      </c>
      <c r="EO34">
        <v>41.06491666666667</v>
      </c>
      <c r="EP34">
        <v>38.65070833333333</v>
      </c>
      <c r="EQ34">
        <v>41.62733333333333</v>
      </c>
      <c r="ER34">
        <v>38.99458333333333</v>
      </c>
      <c r="ES34">
        <v>0</v>
      </c>
      <c r="ET34">
        <v>0</v>
      </c>
      <c r="EU34">
        <v>0</v>
      </c>
      <c r="EV34">
        <v>1758412732.8</v>
      </c>
      <c r="EW34">
        <v>0</v>
      </c>
      <c r="EX34">
        <v>638.7653846153845</v>
      </c>
      <c r="EY34">
        <v>-17.74017076177039</v>
      </c>
      <c r="EZ34">
        <v>18.0410259429425</v>
      </c>
      <c r="FA34">
        <v>-14.45</v>
      </c>
      <c r="FB34">
        <v>15</v>
      </c>
      <c r="FC34">
        <v>0</v>
      </c>
      <c r="FD34" t="s">
        <v>424</v>
      </c>
      <c r="FE34">
        <v>1746989605.5</v>
      </c>
      <c r="FF34">
        <v>1746989593.5</v>
      </c>
      <c r="FG34">
        <v>0</v>
      </c>
      <c r="FH34">
        <v>-0.274</v>
      </c>
      <c r="FI34">
        <v>-0.002</v>
      </c>
      <c r="FJ34">
        <v>2.549</v>
      </c>
      <c r="FK34">
        <v>0.129</v>
      </c>
      <c r="FL34">
        <v>420</v>
      </c>
      <c r="FM34">
        <v>17</v>
      </c>
      <c r="FN34">
        <v>0.02</v>
      </c>
      <c r="FO34">
        <v>0.04</v>
      </c>
      <c r="FP34">
        <v>1.640763902439024</v>
      </c>
      <c r="FQ34">
        <v>-0.04414933797909217</v>
      </c>
      <c r="FR34">
        <v>0.06372014445339255</v>
      </c>
      <c r="FS34">
        <v>1</v>
      </c>
      <c r="FT34">
        <v>638.4470588235295</v>
      </c>
      <c r="FU34">
        <v>-2.233766225822142</v>
      </c>
      <c r="FV34">
        <v>6.335299579439451</v>
      </c>
      <c r="FW34">
        <v>0</v>
      </c>
      <c r="FX34">
        <v>0.2842056097560976</v>
      </c>
      <c r="FY34">
        <v>0.1198227804878053</v>
      </c>
      <c r="FZ34">
        <v>0.01227862376469883</v>
      </c>
      <c r="GA34">
        <v>0</v>
      </c>
      <c r="GB34">
        <v>1</v>
      </c>
      <c r="GC34">
        <v>3</v>
      </c>
      <c r="GD34" t="s">
        <v>435</v>
      </c>
      <c r="GE34">
        <v>3.10297</v>
      </c>
      <c r="GF34">
        <v>2.72905</v>
      </c>
      <c r="GG34">
        <v>0.0879809</v>
      </c>
      <c r="GH34">
        <v>0.087662</v>
      </c>
      <c r="GI34">
        <v>0.106023</v>
      </c>
      <c r="GJ34">
        <v>0.106492</v>
      </c>
      <c r="GK34">
        <v>23834</v>
      </c>
      <c r="GL34">
        <v>21655.8</v>
      </c>
      <c r="GM34">
        <v>26698.3</v>
      </c>
      <c r="GN34">
        <v>23959.6</v>
      </c>
      <c r="GO34">
        <v>38192.5</v>
      </c>
      <c r="GP34">
        <v>31650.2</v>
      </c>
      <c r="GQ34">
        <v>46624.5</v>
      </c>
      <c r="GR34">
        <v>37911.4</v>
      </c>
      <c r="GS34">
        <v>1.86555</v>
      </c>
      <c r="GT34">
        <v>1.8606</v>
      </c>
      <c r="GU34">
        <v>0.0773966</v>
      </c>
      <c r="GV34">
        <v>0</v>
      </c>
      <c r="GW34">
        <v>28.7468</v>
      </c>
      <c r="GX34">
        <v>999.9</v>
      </c>
      <c r="GY34">
        <v>55.1</v>
      </c>
      <c r="GZ34">
        <v>31.4</v>
      </c>
      <c r="HA34">
        <v>28.2039</v>
      </c>
      <c r="HB34">
        <v>61.11</v>
      </c>
      <c r="HC34">
        <v>26.863</v>
      </c>
      <c r="HD34">
        <v>1</v>
      </c>
      <c r="HE34">
        <v>0.153874</v>
      </c>
      <c r="HF34">
        <v>-1.18048</v>
      </c>
      <c r="HG34">
        <v>20.2967</v>
      </c>
      <c r="HH34">
        <v>5.22163</v>
      </c>
      <c r="HI34">
        <v>11.98</v>
      </c>
      <c r="HJ34">
        <v>4.96525</v>
      </c>
      <c r="HK34">
        <v>3.276</v>
      </c>
      <c r="HL34">
        <v>9999</v>
      </c>
      <c r="HM34">
        <v>9999</v>
      </c>
      <c r="HN34">
        <v>9999</v>
      </c>
      <c r="HO34">
        <v>999.9</v>
      </c>
      <c r="HP34">
        <v>1.86386</v>
      </c>
      <c r="HQ34">
        <v>1.86005</v>
      </c>
      <c r="HR34">
        <v>1.85836</v>
      </c>
      <c r="HS34">
        <v>1.85972</v>
      </c>
      <c r="HT34">
        <v>1.8598</v>
      </c>
      <c r="HU34">
        <v>1.85837</v>
      </c>
      <c r="HV34">
        <v>1.85743</v>
      </c>
      <c r="HW34">
        <v>1.85235</v>
      </c>
      <c r="HX34">
        <v>0</v>
      </c>
      <c r="HY34">
        <v>0</v>
      </c>
      <c r="HZ34">
        <v>0</v>
      </c>
      <c r="IA34">
        <v>0</v>
      </c>
      <c r="IB34" t="s">
        <v>426</v>
      </c>
      <c r="IC34" t="s">
        <v>427</v>
      </c>
      <c r="ID34" t="s">
        <v>428</v>
      </c>
      <c r="IE34" t="s">
        <v>428</v>
      </c>
      <c r="IF34" t="s">
        <v>428</v>
      </c>
      <c r="IG34" t="s">
        <v>428</v>
      </c>
      <c r="IH34">
        <v>0</v>
      </c>
      <c r="II34">
        <v>100</v>
      </c>
      <c r="IJ34">
        <v>100</v>
      </c>
      <c r="IK34">
        <v>-0.661</v>
      </c>
      <c r="IL34">
        <v>0.3088</v>
      </c>
      <c r="IM34">
        <v>-0.6605319167387009</v>
      </c>
      <c r="IN34">
        <v>-0.0004737513092168879</v>
      </c>
      <c r="IO34">
        <v>1.233974951706583E-06</v>
      </c>
      <c r="IP34">
        <v>-2.791035861235605E-10</v>
      </c>
      <c r="IQ34">
        <v>0.04306461537617447</v>
      </c>
      <c r="IR34">
        <v>-0.002560808816659483</v>
      </c>
      <c r="IS34">
        <v>0.0007441110143227328</v>
      </c>
      <c r="IT34">
        <v>-6.151772081818622E-06</v>
      </c>
      <c r="IU34">
        <v>2</v>
      </c>
      <c r="IV34">
        <v>1988</v>
      </c>
      <c r="IW34">
        <v>1</v>
      </c>
      <c r="IX34">
        <v>28</v>
      </c>
      <c r="IY34">
        <v>190385.5</v>
      </c>
      <c r="IZ34">
        <v>190385.7</v>
      </c>
      <c r="JA34">
        <v>1.14258</v>
      </c>
      <c r="JB34">
        <v>2.60132</v>
      </c>
      <c r="JC34">
        <v>1.49658</v>
      </c>
      <c r="JD34">
        <v>2.34741</v>
      </c>
      <c r="JE34">
        <v>1.54907</v>
      </c>
      <c r="JF34">
        <v>2.37427</v>
      </c>
      <c r="JG34">
        <v>35.9879</v>
      </c>
      <c r="JH34">
        <v>24.0963</v>
      </c>
      <c r="JI34">
        <v>18</v>
      </c>
      <c r="JJ34">
        <v>482.306</v>
      </c>
      <c r="JK34">
        <v>493.696</v>
      </c>
      <c r="JL34">
        <v>30.4085</v>
      </c>
      <c r="JM34">
        <v>29.2161</v>
      </c>
      <c r="JN34">
        <v>30.0001</v>
      </c>
      <c r="JO34">
        <v>29.3919</v>
      </c>
      <c r="JP34">
        <v>29.3733</v>
      </c>
      <c r="JQ34">
        <v>22.9648</v>
      </c>
      <c r="JR34">
        <v>22.2242</v>
      </c>
      <c r="JS34">
        <v>100</v>
      </c>
      <c r="JT34">
        <v>30.4023</v>
      </c>
      <c r="JU34">
        <v>420</v>
      </c>
      <c r="JV34">
        <v>23.2785</v>
      </c>
      <c r="JW34">
        <v>101.938</v>
      </c>
      <c r="JX34">
        <v>91.4237</v>
      </c>
    </row>
    <row r="35" spans="1:284">
      <c r="A35">
        <v>17</v>
      </c>
      <c r="B35">
        <v>1758412735</v>
      </c>
      <c r="C35">
        <v>32</v>
      </c>
      <c r="D35" t="s">
        <v>460</v>
      </c>
      <c r="E35" t="s">
        <v>461</v>
      </c>
      <c r="F35">
        <v>5</v>
      </c>
      <c r="G35" t="s">
        <v>420</v>
      </c>
      <c r="H35" t="s">
        <v>421</v>
      </c>
      <c r="I35">
        <v>1758412727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(DN35+(U35+2*0.95*5.67E-8*(((DN35+$B$9)+273)^4-(DN35+273)^4)-44100*J35)/(1.84*29.3*R35+8*0.95*5.67E-8*(DN35+273)^3))</f>
        <v>0</v>
      </c>
      <c r="W35">
        <f>($C$9*DO35+$D$9*DP35+$E$9*V35)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2*0.95*5.67E-8*(((DN35+$B$9)+273)^4-(W35+273)^4)</f>
        <v>0</v>
      </c>
      <c r="AF35">
        <f>U35+AE35+AC35+AD35</f>
        <v>0</v>
      </c>
      <c r="AG35">
        <v>0</v>
      </c>
      <c r="AH35">
        <v>0</v>
      </c>
      <c r="AI35">
        <f>IF(AG35*$H$15&gt;=AK35,1.0,(AK35/(AK35-AG35*$H$15)))</f>
        <v>0</v>
      </c>
      <c r="AJ35">
        <f>(AI35-1)*100</f>
        <v>0</v>
      </c>
      <c r="AK35">
        <f>MAX(0,($B$15+$C$15*DS35)/(1+$D$15*DS35)*DL35/(DN35+273)*$E$15)</f>
        <v>0</v>
      </c>
      <c r="AL35" t="s">
        <v>422</v>
      </c>
      <c r="AM35" t="s">
        <v>422</v>
      </c>
      <c r="AN35">
        <v>0</v>
      </c>
      <c r="AO35">
        <v>0</v>
      </c>
      <c r="AP35">
        <f>1-AN35/AO35</f>
        <v>0</v>
      </c>
      <c r="AQ35">
        <v>0</v>
      </c>
      <c r="AR35" t="s">
        <v>422</v>
      </c>
      <c r="AS35" t="s">
        <v>422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422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$B$13*DT35+$C$13*DU35+$F$13*EF35*(1-EI35)</f>
        <v>0</v>
      </c>
      <c r="CW35">
        <f>CV35*CX35</f>
        <v>0</v>
      </c>
      <c r="CX35">
        <f>($B$13*$D$11+$C$13*$D$11+$F$13*((ES35+EK35)/MAX(ES35+EK35+ET35, 0.1)*$I$11+ET35/MAX(ES35+EK35+ET35, 0.1)*$J$11))/($B$13+$C$13+$F$13)</f>
        <v>0</v>
      </c>
      <c r="CY35">
        <f>($B$13*$K$11+$C$13*$K$11+$F$13*((ES35+EK35)/MAX(ES35+EK35+ET35, 0.1)*$P$11+ET35/MAX(ES35+EK35+ET35, 0.1)*$Q$11))/($B$13+$C$13+$F$13)</f>
        <v>0</v>
      </c>
      <c r="CZ35">
        <v>4.38</v>
      </c>
      <c r="DA35">
        <v>0.5</v>
      </c>
      <c r="DB35" t="s">
        <v>423</v>
      </c>
      <c r="DC35">
        <v>2</v>
      </c>
      <c r="DD35">
        <v>1758412727</v>
      </c>
      <c r="DE35">
        <v>421.609625</v>
      </c>
      <c r="DF35">
        <v>419.952125</v>
      </c>
      <c r="DG35">
        <v>23.5699</v>
      </c>
      <c r="DH35">
        <v>23.2772</v>
      </c>
      <c r="DI35">
        <v>422.2712083333333</v>
      </c>
      <c r="DJ35">
        <v>23.26120833333333</v>
      </c>
      <c r="DK35">
        <v>499.9537083333333</v>
      </c>
      <c r="DL35">
        <v>90.16857499999999</v>
      </c>
      <c r="DM35">
        <v>0.07080717916666666</v>
      </c>
      <c r="DN35">
        <v>29.94684583333333</v>
      </c>
      <c r="DO35">
        <v>30.00329583333334</v>
      </c>
      <c r="DP35">
        <v>999.9</v>
      </c>
      <c r="DQ35">
        <v>0</v>
      </c>
      <c r="DR35">
        <v>0</v>
      </c>
      <c r="DS35">
        <v>9992.13125</v>
      </c>
      <c r="DT35">
        <v>0</v>
      </c>
      <c r="DU35">
        <v>3.09642</v>
      </c>
      <c r="DV35">
        <v>1.657632916666667</v>
      </c>
      <c r="DW35">
        <v>431.7867916666667</v>
      </c>
      <c r="DX35">
        <v>429.9603333333333</v>
      </c>
      <c r="DY35">
        <v>0.292681875</v>
      </c>
      <c r="DZ35">
        <v>419.952125</v>
      </c>
      <c r="EA35">
        <v>23.2772</v>
      </c>
      <c r="EB35">
        <v>2.125264166666666</v>
      </c>
      <c r="EC35">
        <v>2.098872916666667</v>
      </c>
      <c r="ED35">
        <v>18.40980416666667</v>
      </c>
      <c r="EE35">
        <v>18.21062916666667</v>
      </c>
      <c r="EF35">
        <v>0.00500078</v>
      </c>
      <c r="EG35">
        <v>0</v>
      </c>
      <c r="EH35">
        <v>0</v>
      </c>
      <c r="EI35">
        <v>0</v>
      </c>
      <c r="EJ35">
        <v>637.4583333333334</v>
      </c>
      <c r="EK35">
        <v>0.00500078</v>
      </c>
      <c r="EL35">
        <v>-13.8375</v>
      </c>
      <c r="EM35">
        <v>-0.5875</v>
      </c>
      <c r="EN35">
        <v>35.70558333333333</v>
      </c>
      <c r="EO35">
        <v>41.09354166666667</v>
      </c>
      <c r="EP35">
        <v>38.64816666666666</v>
      </c>
      <c r="EQ35">
        <v>41.65858333333333</v>
      </c>
      <c r="ER35">
        <v>39.02845833333333</v>
      </c>
      <c r="ES35">
        <v>0</v>
      </c>
      <c r="ET35">
        <v>0</v>
      </c>
      <c r="EU35">
        <v>0</v>
      </c>
      <c r="EV35">
        <v>1758412734.6</v>
      </c>
      <c r="EW35">
        <v>0</v>
      </c>
      <c r="EX35">
        <v>637.812</v>
      </c>
      <c r="EY35">
        <v>-0.3999998392198715</v>
      </c>
      <c r="EZ35">
        <v>17.33076959796681</v>
      </c>
      <c r="FA35">
        <v>-12.96</v>
      </c>
      <c r="FB35">
        <v>15</v>
      </c>
      <c r="FC35">
        <v>0</v>
      </c>
      <c r="FD35" t="s">
        <v>424</v>
      </c>
      <c r="FE35">
        <v>1746989605.5</v>
      </c>
      <c r="FF35">
        <v>1746989593.5</v>
      </c>
      <c r="FG35">
        <v>0</v>
      </c>
      <c r="FH35">
        <v>-0.274</v>
      </c>
      <c r="FI35">
        <v>-0.002</v>
      </c>
      <c r="FJ35">
        <v>2.549</v>
      </c>
      <c r="FK35">
        <v>0.129</v>
      </c>
      <c r="FL35">
        <v>420</v>
      </c>
      <c r="FM35">
        <v>17</v>
      </c>
      <c r="FN35">
        <v>0.02</v>
      </c>
      <c r="FO35">
        <v>0.04</v>
      </c>
      <c r="FP35">
        <v>1.64143125</v>
      </c>
      <c r="FQ35">
        <v>-0.001635984990626632</v>
      </c>
      <c r="FR35">
        <v>0.0645521295228709</v>
      </c>
      <c r="FS35">
        <v>1</v>
      </c>
      <c r="FT35">
        <v>638.2617647058823</v>
      </c>
      <c r="FU35">
        <v>-0.3957219103758833</v>
      </c>
      <c r="FV35">
        <v>6.175616887780256</v>
      </c>
      <c r="FW35">
        <v>1</v>
      </c>
      <c r="FX35">
        <v>0.287844675</v>
      </c>
      <c r="FY35">
        <v>0.09794146716697931</v>
      </c>
      <c r="FZ35">
        <v>0.009732238294419998</v>
      </c>
      <c r="GA35">
        <v>1</v>
      </c>
      <c r="GB35">
        <v>3</v>
      </c>
      <c r="GC35">
        <v>3</v>
      </c>
      <c r="GD35" t="s">
        <v>462</v>
      </c>
      <c r="GE35">
        <v>3.10333</v>
      </c>
      <c r="GF35">
        <v>2.7289</v>
      </c>
      <c r="GG35">
        <v>0.0879872</v>
      </c>
      <c r="GH35">
        <v>0.0876609</v>
      </c>
      <c r="GI35">
        <v>0.106027</v>
      </c>
      <c r="GJ35">
        <v>0.106497</v>
      </c>
      <c r="GK35">
        <v>23833.9</v>
      </c>
      <c r="GL35">
        <v>21655.8</v>
      </c>
      <c r="GM35">
        <v>26698.4</v>
      </c>
      <c r="GN35">
        <v>23959.5</v>
      </c>
      <c r="GO35">
        <v>38192.5</v>
      </c>
      <c r="GP35">
        <v>31650.1</v>
      </c>
      <c r="GQ35">
        <v>46624.7</v>
      </c>
      <c r="GR35">
        <v>37911.5</v>
      </c>
      <c r="GS35">
        <v>1.86595</v>
      </c>
      <c r="GT35">
        <v>1.86033</v>
      </c>
      <c r="GU35">
        <v>0.0773221</v>
      </c>
      <c r="GV35">
        <v>0</v>
      </c>
      <c r="GW35">
        <v>28.7484</v>
      </c>
      <c r="GX35">
        <v>999.9</v>
      </c>
      <c r="GY35">
        <v>55.1</v>
      </c>
      <c r="GZ35">
        <v>31.4</v>
      </c>
      <c r="HA35">
        <v>28.2071</v>
      </c>
      <c r="HB35">
        <v>61</v>
      </c>
      <c r="HC35">
        <v>26.6146</v>
      </c>
      <c r="HD35">
        <v>1</v>
      </c>
      <c r="HE35">
        <v>0.154009</v>
      </c>
      <c r="HF35">
        <v>-1.16021</v>
      </c>
      <c r="HG35">
        <v>20.2967</v>
      </c>
      <c r="HH35">
        <v>5.22208</v>
      </c>
      <c r="HI35">
        <v>11.98</v>
      </c>
      <c r="HJ35">
        <v>4.96535</v>
      </c>
      <c r="HK35">
        <v>3.276</v>
      </c>
      <c r="HL35">
        <v>9999</v>
      </c>
      <c r="HM35">
        <v>9999</v>
      </c>
      <c r="HN35">
        <v>9999</v>
      </c>
      <c r="HO35">
        <v>999.9</v>
      </c>
      <c r="HP35">
        <v>1.86386</v>
      </c>
      <c r="HQ35">
        <v>1.86005</v>
      </c>
      <c r="HR35">
        <v>1.85835</v>
      </c>
      <c r="HS35">
        <v>1.85972</v>
      </c>
      <c r="HT35">
        <v>1.85981</v>
      </c>
      <c r="HU35">
        <v>1.85837</v>
      </c>
      <c r="HV35">
        <v>1.85743</v>
      </c>
      <c r="HW35">
        <v>1.85237</v>
      </c>
      <c r="HX35">
        <v>0</v>
      </c>
      <c r="HY35">
        <v>0</v>
      </c>
      <c r="HZ35">
        <v>0</v>
      </c>
      <c r="IA35">
        <v>0</v>
      </c>
      <c r="IB35" t="s">
        <v>426</v>
      </c>
      <c r="IC35" t="s">
        <v>427</v>
      </c>
      <c r="ID35" t="s">
        <v>428</v>
      </c>
      <c r="IE35" t="s">
        <v>428</v>
      </c>
      <c r="IF35" t="s">
        <v>428</v>
      </c>
      <c r="IG35" t="s">
        <v>428</v>
      </c>
      <c r="IH35">
        <v>0</v>
      </c>
      <c r="II35">
        <v>100</v>
      </c>
      <c r="IJ35">
        <v>100</v>
      </c>
      <c r="IK35">
        <v>-0.661</v>
      </c>
      <c r="IL35">
        <v>0.3088</v>
      </c>
      <c r="IM35">
        <v>-0.6605319167387009</v>
      </c>
      <c r="IN35">
        <v>-0.0004737513092168879</v>
      </c>
      <c r="IO35">
        <v>1.233974951706583E-06</v>
      </c>
      <c r="IP35">
        <v>-2.791035861235605E-10</v>
      </c>
      <c r="IQ35">
        <v>0.04306461537617447</v>
      </c>
      <c r="IR35">
        <v>-0.002560808816659483</v>
      </c>
      <c r="IS35">
        <v>0.0007441110143227328</v>
      </c>
      <c r="IT35">
        <v>-6.151772081818622E-06</v>
      </c>
      <c r="IU35">
        <v>2</v>
      </c>
      <c r="IV35">
        <v>1988</v>
      </c>
      <c r="IW35">
        <v>1</v>
      </c>
      <c r="IX35">
        <v>28</v>
      </c>
      <c r="IY35">
        <v>190385.5</v>
      </c>
      <c r="IZ35">
        <v>190385.7</v>
      </c>
      <c r="JA35">
        <v>1.14258</v>
      </c>
      <c r="JB35">
        <v>2.59521</v>
      </c>
      <c r="JC35">
        <v>1.49658</v>
      </c>
      <c r="JD35">
        <v>2.34741</v>
      </c>
      <c r="JE35">
        <v>1.54907</v>
      </c>
      <c r="JF35">
        <v>2.45728</v>
      </c>
      <c r="JG35">
        <v>35.9879</v>
      </c>
      <c r="JH35">
        <v>24.105</v>
      </c>
      <c r="JI35">
        <v>18</v>
      </c>
      <c r="JJ35">
        <v>482.54</v>
      </c>
      <c r="JK35">
        <v>493.515</v>
      </c>
      <c r="JL35">
        <v>30.4086</v>
      </c>
      <c r="JM35">
        <v>29.2161</v>
      </c>
      <c r="JN35">
        <v>30.0002</v>
      </c>
      <c r="JO35">
        <v>29.3919</v>
      </c>
      <c r="JP35">
        <v>29.3733</v>
      </c>
      <c r="JQ35">
        <v>22.9667</v>
      </c>
      <c r="JR35">
        <v>22.2242</v>
      </c>
      <c r="JS35">
        <v>100</v>
      </c>
      <c r="JT35">
        <v>30.3951</v>
      </c>
      <c r="JU35">
        <v>420</v>
      </c>
      <c r="JV35">
        <v>23.278</v>
      </c>
      <c r="JW35">
        <v>101.938</v>
      </c>
      <c r="JX35">
        <v>91.4237</v>
      </c>
    </row>
    <row r="36" spans="1:284">
      <c r="A36">
        <v>18</v>
      </c>
      <c r="B36">
        <v>1758412737</v>
      </c>
      <c r="C36">
        <v>34</v>
      </c>
      <c r="D36" t="s">
        <v>463</v>
      </c>
      <c r="E36" t="s">
        <v>464</v>
      </c>
      <c r="F36">
        <v>5</v>
      </c>
      <c r="G36" t="s">
        <v>420</v>
      </c>
      <c r="H36" t="s">
        <v>421</v>
      </c>
      <c r="I36">
        <v>1758412729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(DN36+(U36+2*0.95*5.67E-8*(((DN36+$B$9)+273)^4-(DN36+273)^4)-44100*J36)/(1.84*29.3*R36+8*0.95*5.67E-8*(DN36+273)^3))</f>
        <v>0</v>
      </c>
      <c r="W36">
        <f>($C$9*DO36+$D$9*DP36+$E$9*V36)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2*0.95*5.67E-8*(((DN36+$B$9)+273)^4-(W36+273)^4)</f>
        <v>0</v>
      </c>
      <c r="AF36">
        <f>U36+AE36+AC36+AD36</f>
        <v>0</v>
      </c>
      <c r="AG36">
        <v>0</v>
      </c>
      <c r="AH36">
        <v>0</v>
      </c>
      <c r="AI36">
        <f>IF(AG36*$H$15&gt;=AK36,1.0,(AK36/(AK36-AG36*$H$15)))</f>
        <v>0</v>
      </c>
      <c r="AJ36">
        <f>(AI36-1)*100</f>
        <v>0</v>
      </c>
      <c r="AK36">
        <f>MAX(0,($B$15+$C$15*DS36)/(1+$D$15*DS36)*DL36/(DN36+273)*$E$15)</f>
        <v>0</v>
      </c>
      <c r="AL36" t="s">
        <v>422</v>
      </c>
      <c r="AM36" t="s">
        <v>422</v>
      </c>
      <c r="AN36">
        <v>0</v>
      </c>
      <c r="AO36">
        <v>0</v>
      </c>
      <c r="AP36">
        <f>1-AN36/AO36</f>
        <v>0</v>
      </c>
      <c r="AQ36">
        <v>0</v>
      </c>
      <c r="AR36" t="s">
        <v>422</v>
      </c>
      <c r="AS36" t="s">
        <v>422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422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$B$13*DT36+$C$13*DU36+$F$13*EF36*(1-EI36)</f>
        <v>0</v>
      </c>
      <c r="CW36">
        <f>CV36*CX36</f>
        <v>0</v>
      </c>
      <c r="CX36">
        <f>($B$13*$D$11+$C$13*$D$11+$F$13*((ES36+EK36)/MAX(ES36+EK36+ET36, 0.1)*$I$11+ET36/MAX(ES36+EK36+ET36, 0.1)*$J$11))/($B$13+$C$13+$F$13)</f>
        <v>0</v>
      </c>
      <c r="CY36">
        <f>($B$13*$K$11+$C$13*$K$11+$F$13*((ES36+EK36)/MAX(ES36+EK36+ET36, 0.1)*$P$11+ET36/MAX(ES36+EK36+ET36, 0.1)*$Q$11))/($B$13+$C$13+$F$13)</f>
        <v>0</v>
      </c>
      <c r="CZ36">
        <v>4.38</v>
      </c>
      <c r="DA36">
        <v>0.5</v>
      </c>
      <c r="DB36" t="s">
        <v>423</v>
      </c>
      <c r="DC36">
        <v>2</v>
      </c>
      <c r="DD36">
        <v>1758412729</v>
      </c>
      <c r="DE36">
        <v>421.6110833333333</v>
      </c>
      <c r="DF36">
        <v>419.9549166666667</v>
      </c>
      <c r="DG36">
        <v>23.57137083333333</v>
      </c>
      <c r="DH36">
        <v>23.27655833333333</v>
      </c>
      <c r="DI36">
        <v>422.2727083333334</v>
      </c>
      <c r="DJ36">
        <v>23.26265416666666</v>
      </c>
      <c r="DK36">
        <v>499.9807083333333</v>
      </c>
      <c r="DL36">
        <v>90.16832083333334</v>
      </c>
      <c r="DM36">
        <v>0.07078918333333334</v>
      </c>
      <c r="DN36">
        <v>29.9477375</v>
      </c>
      <c r="DO36">
        <v>30.0048125</v>
      </c>
      <c r="DP36">
        <v>999.9</v>
      </c>
      <c r="DQ36">
        <v>0</v>
      </c>
      <c r="DR36">
        <v>0</v>
      </c>
      <c r="DS36">
        <v>9995.130416666667</v>
      </c>
      <c r="DT36">
        <v>0</v>
      </c>
      <c r="DU36">
        <v>3.09642</v>
      </c>
      <c r="DV36">
        <v>1.656244166666667</v>
      </c>
      <c r="DW36">
        <v>431.7889166666667</v>
      </c>
      <c r="DX36">
        <v>429.9629166666667</v>
      </c>
      <c r="DY36">
        <v>0.2948005416666666</v>
      </c>
      <c r="DZ36">
        <v>419.9549166666667</v>
      </c>
      <c r="EA36">
        <v>23.27655833333333</v>
      </c>
      <c r="EB36">
        <v>2.125391666666667</v>
      </c>
      <c r="EC36">
        <v>2.098809166666667</v>
      </c>
      <c r="ED36">
        <v>18.4107625</v>
      </c>
      <c r="EE36">
        <v>18.21014583333333</v>
      </c>
      <c r="EF36">
        <v>0.00500078</v>
      </c>
      <c r="EG36">
        <v>0</v>
      </c>
      <c r="EH36">
        <v>0</v>
      </c>
      <c r="EI36">
        <v>0</v>
      </c>
      <c r="EJ36">
        <v>638.8249999999999</v>
      </c>
      <c r="EK36">
        <v>0.00500078</v>
      </c>
      <c r="EL36">
        <v>-13.99583333333333</v>
      </c>
      <c r="EM36">
        <v>-0.3041666666666666</v>
      </c>
      <c r="EN36">
        <v>35.72379166666666</v>
      </c>
      <c r="EO36">
        <v>41.11954166666666</v>
      </c>
      <c r="EP36">
        <v>38.65854166666666</v>
      </c>
      <c r="EQ36">
        <v>41.68729166666666</v>
      </c>
      <c r="ER36">
        <v>39.04929166666667</v>
      </c>
      <c r="ES36">
        <v>0</v>
      </c>
      <c r="ET36">
        <v>0</v>
      </c>
      <c r="EU36">
        <v>0</v>
      </c>
      <c r="EV36">
        <v>1758412737</v>
      </c>
      <c r="EW36">
        <v>0</v>
      </c>
      <c r="EX36">
        <v>639.4160000000001</v>
      </c>
      <c r="EY36">
        <v>33.12307696488091</v>
      </c>
      <c r="EZ36">
        <v>3.892307882760467</v>
      </c>
      <c r="FA36">
        <v>-13.352</v>
      </c>
      <c r="FB36">
        <v>15</v>
      </c>
      <c r="FC36">
        <v>0</v>
      </c>
      <c r="FD36" t="s">
        <v>424</v>
      </c>
      <c r="FE36">
        <v>1746989605.5</v>
      </c>
      <c r="FF36">
        <v>1746989593.5</v>
      </c>
      <c r="FG36">
        <v>0</v>
      </c>
      <c r="FH36">
        <v>-0.274</v>
      </c>
      <c r="FI36">
        <v>-0.002</v>
      </c>
      <c r="FJ36">
        <v>2.549</v>
      </c>
      <c r="FK36">
        <v>0.129</v>
      </c>
      <c r="FL36">
        <v>420</v>
      </c>
      <c r="FM36">
        <v>17</v>
      </c>
      <c r="FN36">
        <v>0.02</v>
      </c>
      <c r="FO36">
        <v>0.04</v>
      </c>
      <c r="FP36">
        <v>1.653139512195122</v>
      </c>
      <c r="FQ36">
        <v>0.01040550522648633</v>
      </c>
      <c r="FR36">
        <v>0.06343744631433391</v>
      </c>
      <c r="FS36">
        <v>1</v>
      </c>
      <c r="FT36">
        <v>639.8088235294117</v>
      </c>
      <c r="FU36">
        <v>0.1573721905115809</v>
      </c>
      <c r="FV36">
        <v>6.507568790039285</v>
      </c>
      <c r="FW36">
        <v>1</v>
      </c>
      <c r="FX36">
        <v>0.2911509512195122</v>
      </c>
      <c r="FY36">
        <v>0.07688224390243967</v>
      </c>
      <c r="FZ36">
        <v>0.00788164291079152</v>
      </c>
      <c r="GA36">
        <v>1</v>
      </c>
      <c r="GB36">
        <v>3</v>
      </c>
      <c r="GC36">
        <v>3</v>
      </c>
      <c r="GD36" t="s">
        <v>462</v>
      </c>
      <c r="GE36">
        <v>3.10324</v>
      </c>
      <c r="GF36">
        <v>2.72867</v>
      </c>
      <c r="GG36">
        <v>0.0879863</v>
      </c>
      <c r="GH36">
        <v>0.0876629</v>
      </c>
      <c r="GI36">
        <v>0.106024</v>
      </c>
      <c r="GJ36">
        <v>0.106491</v>
      </c>
      <c r="GK36">
        <v>23834</v>
      </c>
      <c r="GL36">
        <v>21655.9</v>
      </c>
      <c r="GM36">
        <v>26698.5</v>
      </c>
      <c r="GN36">
        <v>23959.7</v>
      </c>
      <c r="GO36">
        <v>38192.6</v>
      </c>
      <c r="GP36">
        <v>31650.3</v>
      </c>
      <c r="GQ36">
        <v>46624.7</v>
      </c>
      <c r="GR36">
        <v>37911.5</v>
      </c>
      <c r="GS36">
        <v>1.8659</v>
      </c>
      <c r="GT36">
        <v>1.8604</v>
      </c>
      <c r="GU36">
        <v>0.0775158</v>
      </c>
      <c r="GV36">
        <v>0</v>
      </c>
      <c r="GW36">
        <v>28.7496</v>
      </c>
      <c r="GX36">
        <v>999.9</v>
      </c>
      <c r="GY36">
        <v>55.1</v>
      </c>
      <c r="GZ36">
        <v>31.4</v>
      </c>
      <c r="HA36">
        <v>28.2042</v>
      </c>
      <c r="HB36">
        <v>61.01</v>
      </c>
      <c r="HC36">
        <v>26.5825</v>
      </c>
      <c r="HD36">
        <v>1</v>
      </c>
      <c r="HE36">
        <v>0.15406</v>
      </c>
      <c r="HF36">
        <v>-1.14038</v>
      </c>
      <c r="HG36">
        <v>20.2967</v>
      </c>
      <c r="HH36">
        <v>5.22193</v>
      </c>
      <c r="HI36">
        <v>11.9798</v>
      </c>
      <c r="HJ36">
        <v>4.9656</v>
      </c>
      <c r="HK36">
        <v>3.276</v>
      </c>
      <c r="HL36">
        <v>9999</v>
      </c>
      <c r="HM36">
        <v>9999</v>
      </c>
      <c r="HN36">
        <v>9999</v>
      </c>
      <c r="HO36">
        <v>999.9</v>
      </c>
      <c r="HP36">
        <v>1.86386</v>
      </c>
      <c r="HQ36">
        <v>1.86005</v>
      </c>
      <c r="HR36">
        <v>1.85835</v>
      </c>
      <c r="HS36">
        <v>1.85973</v>
      </c>
      <c r="HT36">
        <v>1.85982</v>
      </c>
      <c r="HU36">
        <v>1.85837</v>
      </c>
      <c r="HV36">
        <v>1.85743</v>
      </c>
      <c r="HW36">
        <v>1.85239</v>
      </c>
      <c r="HX36">
        <v>0</v>
      </c>
      <c r="HY36">
        <v>0</v>
      </c>
      <c r="HZ36">
        <v>0</v>
      </c>
      <c r="IA36">
        <v>0</v>
      </c>
      <c r="IB36" t="s">
        <v>426</v>
      </c>
      <c r="IC36" t="s">
        <v>427</v>
      </c>
      <c r="ID36" t="s">
        <v>428</v>
      </c>
      <c r="IE36" t="s">
        <v>428</v>
      </c>
      <c r="IF36" t="s">
        <v>428</v>
      </c>
      <c r="IG36" t="s">
        <v>428</v>
      </c>
      <c r="IH36">
        <v>0</v>
      </c>
      <c r="II36">
        <v>100</v>
      </c>
      <c r="IJ36">
        <v>100</v>
      </c>
      <c r="IK36">
        <v>-0.662</v>
      </c>
      <c r="IL36">
        <v>0.3088</v>
      </c>
      <c r="IM36">
        <v>-0.6605319167387009</v>
      </c>
      <c r="IN36">
        <v>-0.0004737513092168879</v>
      </c>
      <c r="IO36">
        <v>1.233974951706583E-06</v>
      </c>
      <c r="IP36">
        <v>-2.791035861235605E-10</v>
      </c>
      <c r="IQ36">
        <v>0.04306461537617447</v>
      </c>
      <c r="IR36">
        <v>-0.002560808816659483</v>
      </c>
      <c r="IS36">
        <v>0.0007441110143227328</v>
      </c>
      <c r="IT36">
        <v>-6.151772081818622E-06</v>
      </c>
      <c r="IU36">
        <v>2</v>
      </c>
      <c r="IV36">
        <v>1988</v>
      </c>
      <c r="IW36">
        <v>1</v>
      </c>
      <c r="IX36">
        <v>28</v>
      </c>
      <c r="IY36">
        <v>190385.5</v>
      </c>
      <c r="IZ36">
        <v>190385.7</v>
      </c>
      <c r="JA36">
        <v>1.14258</v>
      </c>
      <c r="JB36">
        <v>2.58545</v>
      </c>
      <c r="JC36">
        <v>1.49658</v>
      </c>
      <c r="JD36">
        <v>2.34741</v>
      </c>
      <c r="JE36">
        <v>1.54907</v>
      </c>
      <c r="JF36">
        <v>2.44629</v>
      </c>
      <c r="JG36">
        <v>35.9879</v>
      </c>
      <c r="JH36">
        <v>24.105</v>
      </c>
      <c r="JI36">
        <v>18</v>
      </c>
      <c r="JJ36">
        <v>482.511</v>
      </c>
      <c r="JK36">
        <v>493.564</v>
      </c>
      <c r="JL36">
        <v>30.4059</v>
      </c>
      <c r="JM36">
        <v>29.2161</v>
      </c>
      <c r="JN36">
        <v>30.0001</v>
      </c>
      <c r="JO36">
        <v>29.3919</v>
      </c>
      <c r="JP36">
        <v>29.3733</v>
      </c>
      <c r="JQ36">
        <v>22.9658</v>
      </c>
      <c r="JR36">
        <v>22.2242</v>
      </c>
      <c r="JS36">
        <v>100</v>
      </c>
      <c r="JT36">
        <v>30.3951</v>
      </c>
      <c r="JU36">
        <v>420</v>
      </c>
      <c r="JV36">
        <v>23.2784</v>
      </c>
      <c r="JW36">
        <v>101.939</v>
      </c>
      <c r="JX36">
        <v>91.4239</v>
      </c>
    </row>
    <row r="37" spans="1:284">
      <c r="A37">
        <v>19</v>
      </c>
      <c r="B37">
        <v>1758412739</v>
      </c>
      <c r="C37">
        <v>36</v>
      </c>
      <c r="D37" t="s">
        <v>465</v>
      </c>
      <c r="E37" t="s">
        <v>466</v>
      </c>
      <c r="F37">
        <v>5</v>
      </c>
      <c r="G37" t="s">
        <v>420</v>
      </c>
      <c r="H37" t="s">
        <v>421</v>
      </c>
      <c r="I37">
        <v>1758412731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(DN37+(U37+2*0.95*5.67E-8*(((DN37+$B$9)+273)^4-(DN37+273)^4)-44100*J37)/(1.84*29.3*R37+8*0.95*5.67E-8*(DN37+273)^3))</f>
        <v>0</v>
      </c>
      <c r="W37">
        <f>($C$9*DO37+$D$9*DP37+$E$9*V37)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2*0.95*5.67E-8*(((DN37+$B$9)+273)^4-(W37+273)^4)</f>
        <v>0</v>
      </c>
      <c r="AF37">
        <f>U37+AE37+AC37+AD37</f>
        <v>0</v>
      </c>
      <c r="AG37">
        <v>0</v>
      </c>
      <c r="AH37">
        <v>0</v>
      </c>
      <c r="AI37">
        <f>IF(AG37*$H$15&gt;=AK37,1.0,(AK37/(AK37-AG37*$H$15)))</f>
        <v>0</v>
      </c>
      <c r="AJ37">
        <f>(AI37-1)*100</f>
        <v>0</v>
      </c>
      <c r="AK37">
        <f>MAX(0,($B$15+$C$15*DS37)/(1+$D$15*DS37)*DL37/(DN37+273)*$E$15)</f>
        <v>0</v>
      </c>
      <c r="AL37" t="s">
        <v>422</v>
      </c>
      <c r="AM37" t="s">
        <v>422</v>
      </c>
      <c r="AN37">
        <v>0</v>
      </c>
      <c r="AO37">
        <v>0</v>
      </c>
      <c r="AP37">
        <f>1-AN37/AO37</f>
        <v>0</v>
      </c>
      <c r="AQ37">
        <v>0</v>
      </c>
      <c r="AR37" t="s">
        <v>422</v>
      </c>
      <c r="AS37" t="s">
        <v>422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422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$B$13*DT37+$C$13*DU37+$F$13*EF37*(1-EI37)</f>
        <v>0</v>
      </c>
      <c r="CW37">
        <f>CV37*CX37</f>
        <v>0</v>
      </c>
      <c r="CX37">
        <f>($B$13*$D$11+$C$13*$D$11+$F$13*((ES37+EK37)/MAX(ES37+EK37+ET37, 0.1)*$I$11+ET37/MAX(ES37+EK37+ET37, 0.1)*$J$11))/($B$13+$C$13+$F$13)</f>
        <v>0</v>
      </c>
      <c r="CY37">
        <f>($B$13*$K$11+$C$13*$K$11+$F$13*((ES37+EK37)/MAX(ES37+EK37+ET37, 0.1)*$P$11+ET37/MAX(ES37+EK37+ET37, 0.1)*$Q$11))/($B$13+$C$13+$F$13)</f>
        <v>0</v>
      </c>
      <c r="CZ37">
        <v>4.38</v>
      </c>
      <c r="DA37">
        <v>0.5</v>
      </c>
      <c r="DB37" t="s">
        <v>423</v>
      </c>
      <c r="DC37">
        <v>2</v>
      </c>
      <c r="DD37">
        <v>1758412731</v>
      </c>
      <c r="DE37">
        <v>421.6116666666667</v>
      </c>
      <c r="DF37">
        <v>419.9696666666667</v>
      </c>
      <c r="DG37">
        <v>23.57220833333333</v>
      </c>
      <c r="DH37">
        <v>23.27567916666666</v>
      </c>
      <c r="DI37">
        <v>422.27325</v>
      </c>
      <c r="DJ37">
        <v>23.26346666666667</v>
      </c>
      <c r="DK37">
        <v>500.0097916666667</v>
      </c>
      <c r="DL37">
        <v>90.1681</v>
      </c>
      <c r="DM37">
        <v>0.07074462083333333</v>
      </c>
      <c r="DN37">
        <v>29.9485375</v>
      </c>
      <c r="DO37">
        <v>30.0065875</v>
      </c>
      <c r="DP37">
        <v>999.9</v>
      </c>
      <c r="DQ37">
        <v>0</v>
      </c>
      <c r="DR37">
        <v>0</v>
      </c>
      <c r="DS37">
        <v>9999.477499999999</v>
      </c>
      <c r="DT37">
        <v>0</v>
      </c>
      <c r="DU37">
        <v>3.09642</v>
      </c>
      <c r="DV37">
        <v>1.642057916666667</v>
      </c>
      <c r="DW37">
        <v>431.7898749999999</v>
      </c>
      <c r="DX37">
        <v>429.9776666666667</v>
      </c>
      <c r="DY37">
        <v>0.2965116666666667</v>
      </c>
      <c r="DZ37">
        <v>419.9696666666667</v>
      </c>
      <c r="EA37">
        <v>23.27567916666666</v>
      </c>
      <c r="EB37">
        <v>2.125461666666667</v>
      </c>
      <c r="EC37">
        <v>2.098725416666667</v>
      </c>
      <c r="ED37">
        <v>18.4112875</v>
      </c>
      <c r="EE37">
        <v>18.20950833333333</v>
      </c>
      <c r="EF37">
        <v>0.00500078</v>
      </c>
      <c r="EG37">
        <v>0</v>
      </c>
      <c r="EH37">
        <v>0</v>
      </c>
      <c r="EI37">
        <v>0</v>
      </c>
      <c r="EJ37">
        <v>638.4833333333333</v>
      </c>
      <c r="EK37">
        <v>0.00500078</v>
      </c>
      <c r="EL37">
        <v>-13.26666666666667</v>
      </c>
      <c r="EM37">
        <v>-0.08333333333333333</v>
      </c>
      <c r="EN37">
        <v>35.73166666666667</v>
      </c>
      <c r="EO37">
        <v>41.14820833333334</v>
      </c>
      <c r="EP37">
        <v>38.70283333333333</v>
      </c>
      <c r="EQ37">
        <v>41.72379166666667</v>
      </c>
      <c r="ER37">
        <v>39.0415</v>
      </c>
      <c r="ES37">
        <v>0</v>
      </c>
      <c r="ET37">
        <v>0</v>
      </c>
      <c r="EU37">
        <v>0</v>
      </c>
      <c r="EV37">
        <v>1758412738.8</v>
      </c>
      <c r="EW37">
        <v>0</v>
      </c>
      <c r="EX37">
        <v>639.7807692307692</v>
      </c>
      <c r="EY37">
        <v>17.03589756055107</v>
      </c>
      <c r="EZ37">
        <v>7.695726561545766</v>
      </c>
      <c r="FA37">
        <v>-13.91153846153846</v>
      </c>
      <c r="FB37">
        <v>15</v>
      </c>
      <c r="FC37">
        <v>0</v>
      </c>
      <c r="FD37" t="s">
        <v>424</v>
      </c>
      <c r="FE37">
        <v>1746989605.5</v>
      </c>
      <c r="FF37">
        <v>1746989593.5</v>
      </c>
      <c r="FG37">
        <v>0</v>
      </c>
      <c r="FH37">
        <v>-0.274</v>
      </c>
      <c r="FI37">
        <v>-0.002</v>
      </c>
      <c r="FJ37">
        <v>2.549</v>
      </c>
      <c r="FK37">
        <v>0.129</v>
      </c>
      <c r="FL37">
        <v>420</v>
      </c>
      <c r="FM37">
        <v>17</v>
      </c>
      <c r="FN37">
        <v>0.02</v>
      </c>
      <c r="FO37">
        <v>0.04</v>
      </c>
      <c r="FP37">
        <v>1.66109775</v>
      </c>
      <c r="FQ37">
        <v>-0.1069453283302075</v>
      </c>
      <c r="FR37">
        <v>0.06018329836788192</v>
      </c>
      <c r="FS37">
        <v>1</v>
      </c>
      <c r="FT37">
        <v>639.6999999999999</v>
      </c>
      <c r="FU37">
        <v>5.057295811324715</v>
      </c>
      <c r="FV37">
        <v>6.574818270805483</v>
      </c>
      <c r="FW37">
        <v>0</v>
      </c>
      <c r="FX37">
        <v>0.2933794</v>
      </c>
      <c r="FY37">
        <v>0.06273791369605961</v>
      </c>
      <c r="FZ37">
        <v>0.006307007804022446</v>
      </c>
      <c r="GA37">
        <v>1</v>
      </c>
      <c r="GB37">
        <v>2</v>
      </c>
      <c r="GC37">
        <v>3</v>
      </c>
      <c r="GD37" t="s">
        <v>425</v>
      </c>
      <c r="GE37">
        <v>3.10298</v>
      </c>
      <c r="GF37">
        <v>2.72889</v>
      </c>
      <c r="GG37">
        <v>0.08798640000000001</v>
      </c>
      <c r="GH37">
        <v>0.08767</v>
      </c>
      <c r="GI37">
        <v>0.106017</v>
      </c>
      <c r="GJ37">
        <v>0.106486</v>
      </c>
      <c r="GK37">
        <v>23834</v>
      </c>
      <c r="GL37">
        <v>21655.7</v>
      </c>
      <c r="GM37">
        <v>26698.5</v>
      </c>
      <c r="GN37">
        <v>23959.7</v>
      </c>
      <c r="GO37">
        <v>38192.8</v>
      </c>
      <c r="GP37">
        <v>31650.4</v>
      </c>
      <c r="GQ37">
        <v>46624.6</v>
      </c>
      <c r="GR37">
        <v>37911.3</v>
      </c>
      <c r="GS37">
        <v>1.86555</v>
      </c>
      <c r="GT37">
        <v>1.86065</v>
      </c>
      <c r="GU37">
        <v>0.07706880000000001</v>
      </c>
      <c r="GV37">
        <v>0</v>
      </c>
      <c r="GW37">
        <v>28.7508</v>
      </c>
      <c r="GX37">
        <v>999.9</v>
      </c>
      <c r="GY37">
        <v>55.1</v>
      </c>
      <c r="GZ37">
        <v>31.4</v>
      </c>
      <c r="HA37">
        <v>28.2027</v>
      </c>
      <c r="HB37">
        <v>61.08</v>
      </c>
      <c r="HC37">
        <v>26.7708</v>
      </c>
      <c r="HD37">
        <v>1</v>
      </c>
      <c r="HE37">
        <v>0.153984</v>
      </c>
      <c r="HF37">
        <v>-1.13574</v>
      </c>
      <c r="HG37">
        <v>20.2968</v>
      </c>
      <c r="HH37">
        <v>5.22178</v>
      </c>
      <c r="HI37">
        <v>11.9798</v>
      </c>
      <c r="HJ37">
        <v>4.9655</v>
      </c>
      <c r="HK37">
        <v>3.27595</v>
      </c>
      <c r="HL37">
        <v>9999</v>
      </c>
      <c r="HM37">
        <v>9999</v>
      </c>
      <c r="HN37">
        <v>9999</v>
      </c>
      <c r="HO37">
        <v>999.9</v>
      </c>
      <c r="HP37">
        <v>1.86386</v>
      </c>
      <c r="HQ37">
        <v>1.86005</v>
      </c>
      <c r="HR37">
        <v>1.85836</v>
      </c>
      <c r="HS37">
        <v>1.85974</v>
      </c>
      <c r="HT37">
        <v>1.85982</v>
      </c>
      <c r="HU37">
        <v>1.85837</v>
      </c>
      <c r="HV37">
        <v>1.85744</v>
      </c>
      <c r="HW37">
        <v>1.85235</v>
      </c>
      <c r="HX37">
        <v>0</v>
      </c>
      <c r="HY37">
        <v>0</v>
      </c>
      <c r="HZ37">
        <v>0</v>
      </c>
      <c r="IA37">
        <v>0</v>
      </c>
      <c r="IB37" t="s">
        <v>426</v>
      </c>
      <c r="IC37" t="s">
        <v>427</v>
      </c>
      <c r="ID37" t="s">
        <v>428</v>
      </c>
      <c r="IE37" t="s">
        <v>428</v>
      </c>
      <c r="IF37" t="s">
        <v>428</v>
      </c>
      <c r="IG37" t="s">
        <v>428</v>
      </c>
      <c r="IH37">
        <v>0</v>
      </c>
      <c r="II37">
        <v>100</v>
      </c>
      <c r="IJ37">
        <v>100</v>
      </c>
      <c r="IK37">
        <v>-0.661</v>
      </c>
      <c r="IL37">
        <v>0.3087</v>
      </c>
      <c r="IM37">
        <v>-0.6605319167387009</v>
      </c>
      <c r="IN37">
        <v>-0.0004737513092168879</v>
      </c>
      <c r="IO37">
        <v>1.233974951706583E-06</v>
      </c>
      <c r="IP37">
        <v>-2.791035861235605E-10</v>
      </c>
      <c r="IQ37">
        <v>0.04306461537617447</v>
      </c>
      <c r="IR37">
        <v>-0.002560808816659483</v>
      </c>
      <c r="IS37">
        <v>0.0007441110143227328</v>
      </c>
      <c r="IT37">
        <v>-6.151772081818622E-06</v>
      </c>
      <c r="IU37">
        <v>2</v>
      </c>
      <c r="IV37">
        <v>1988</v>
      </c>
      <c r="IW37">
        <v>1</v>
      </c>
      <c r="IX37">
        <v>28</v>
      </c>
      <c r="IY37">
        <v>190385.6</v>
      </c>
      <c r="IZ37">
        <v>190385.8</v>
      </c>
      <c r="JA37">
        <v>1.14258</v>
      </c>
      <c r="JB37">
        <v>2.60254</v>
      </c>
      <c r="JC37">
        <v>1.49658</v>
      </c>
      <c r="JD37">
        <v>2.34741</v>
      </c>
      <c r="JE37">
        <v>1.54907</v>
      </c>
      <c r="JF37">
        <v>2.3584</v>
      </c>
      <c r="JG37">
        <v>35.9879</v>
      </c>
      <c r="JH37">
        <v>24.0963</v>
      </c>
      <c r="JI37">
        <v>18</v>
      </c>
      <c r="JJ37">
        <v>482.306</v>
      </c>
      <c r="JK37">
        <v>493.73</v>
      </c>
      <c r="JL37">
        <v>30.4018</v>
      </c>
      <c r="JM37">
        <v>29.2161</v>
      </c>
      <c r="JN37">
        <v>30.0001</v>
      </c>
      <c r="JO37">
        <v>29.3919</v>
      </c>
      <c r="JP37">
        <v>29.3733</v>
      </c>
      <c r="JQ37">
        <v>22.9674</v>
      </c>
      <c r="JR37">
        <v>22.2242</v>
      </c>
      <c r="JS37">
        <v>100</v>
      </c>
      <c r="JT37">
        <v>30.3856</v>
      </c>
      <c r="JU37">
        <v>420</v>
      </c>
      <c r="JV37">
        <v>23.2784</v>
      </c>
      <c r="JW37">
        <v>101.938</v>
      </c>
      <c r="JX37">
        <v>91.4238</v>
      </c>
    </row>
    <row r="38" spans="1:284">
      <c r="A38">
        <v>20</v>
      </c>
      <c r="B38">
        <v>1758412741</v>
      </c>
      <c r="C38">
        <v>38</v>
      </c>
      <c r="D38" t="s">
        <v>467</v>
      </c>
      <c r="E38" t="s">
        <v>468</v>
      </c>
      <c r="F38">
        <v>5</v>
      </c>
      <c r="G38" t="s">
        <v>420</v>
      </c>
      <c r="H38" t="s">
        <v>421</v>
      </c>
      <c r="I38">
        <v>1758412733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(DN38+(U38+2*0.95*5.67E-8*(((DN38+$B$9)+273)^4-(DN38+273)^4)-44100*J38)/(1.84*29.3*R38+8*0.95*5.67E-8*(DN38+273)^3))</f>
        <v>0</v>
      </c>
      <c r="W38">
        <f>($C$9*DO38+$D$9*DP38+$E$9*V38)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2*0.95*5.67E-8*(((DN38+$B$9)+273)^4-(W38+273)^4)</f>
        <v>0</v>
      </c>
      <c r="AF38">
        <f>U38+AE38+AC38+AD38</f>
        <v>0</v>
      </c>
      <c r="AG38">
        <v>0</v>
      </c>
      <c r="AH38">
        <v>0</v>
      </c>
      <c r="AI38">
        <f>IF(AG38*$H$15&gt;=AK38,1.0,(AK38/(AK38-AG38*$H$15)))</f>
        <v>0</v>
      </c>
      <c r="AJ38">
        <f>(AI38-1)*100</f>
        <v>0</v>
      </c>
      <c r="AK38">
        <f>MAX(0,($B$15+$C$15*DS38)/(1+$D$15*DS38)*DL38/(DN38+273)*$E$15)</f>
        <v>0</v>
      </c>
      <c r="AL38" t="s">
        <v>422</v>
      </c>
      <c r="AM38" t="s">
        <v>422</v>
      </c>
      <c r="AN38">
        <v>0</v>
      </c>
      <c r="AO38">
        <v>0</v>
      </c>
      <c r="AP38">
        <f>1-AN38/AO38</f>
        <v>0</v>
      </c>
      <c r="AQ38">
        <v>0</v>
      </c>
      <c r="AR38" t="s">
        <v>422</v>
      </c>
      <c r="AS38" t="s">
        <v>422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422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$B$13*DT38+$C$13*DU38+$F$13*EF38*(1-EI38)</f>
        <v>0</v>
      </c>
      <c r="CW38">
        <f>CV38*CX38</f>
        <v>0</v>
      </c>
      <c r="CX38">
        <f>($B$13*$D$11+$C$13*$D$11+$F$13*((ES38+EK38)/MAX(ES38+EK38+ET38, 0.1)*$I$11+ET38/MAX(ES38+EK38+ET38, 0.1)*$J$11))/($B$13+$C$13+$F$13)</f>
        <v>0</v>
      </c>
      <c r="CY38">
        <f>($B$13*$K$11+$C$13*$K$11+$F$13*((ES38+EK38)/MAX(ES38+EK38+ET38, 0.1)*$P$11+ET38/MAX(ES38+EK38+ET38, 0.1)*$Q$11))/($B$13+$C$13+$F$13)</f>
        <v>0</v>
      </c>
      <c r="CZ38">
        <v>4.38</v>
      </c>
      <c r="DA38">
        <v>0.5</v>
      </c>
      <c r="DB38" t="s">
        <v>423</v>
      </c>
      <c r="DC38">
        <v>2</v>
      </c>
      <c r="DD38">
        <v>1758412733</v>
      </c>
      <c r="DE38">
        <v>421.6185833333334</v>
      </c>
      <c r="DF38">
        <v>419.9783333333333</v>
      </c>
      <c r="DG38">
        <v>23.5723</v>
      </c>
      <c r="DH38">
        <v>23.27480416666667</v>
      </c>
      <c r="DI38">
        <v>422.2800833333333</v>
      </c>
      <c r="DJ38">
        <v>23.26355833333333</v>
      </c>
      <c r="DK38">
        <v>500.0052916666667</v>
      </c>
      <c r="DL38">
        <v>90.16811666666666</v>
      </c>
      <c r="DM38">
        <v>0.07075854166666666</v>
      </c>
      <c r="DN38">
        <v>29.94929583333334</v>
      </c>
      <c r="DO38">
        <v>30.00684583333333</v>
      </c>
      <c r="DP38">
        <v>999.9</v>
      </c>
      <c r="DQ38">
        <v>0</v>
      </c>
      <c r="DR38">
        <v>0</v>
      </c>
      <c r="DS38">
        <v>10000.72708333333</v>
      </c>
      <c r="DT38">
        <v>0</v>
      </c>
      <c r="DU38">
        <v>3.09642</v>
      </c>
      <c r="DV38">
        <v>1.640227916666667</v>
      </c>
      <c r="DW38">
        <v>431.7969166666667</v>
      </c>
      <c r="DX38">
        <v>429.9861666666667</v>
      </c>
      <c r="DY38">
        <v>0.297485125</v>
      </c>
      <c r="DZ38">
        <v>419.9783333333333</v>
      </c>
      <c r="EA38">
        <v>23.27480416666667</v>
      </c>
      <c r="EB38">
        <v>2.125470416666667</v>
      </c>
      <c r="EC38">
        <v>2.098646666666667</v>
      </c>
      <c r="ED38">
        <v>18.41135416666667</v>
      </c>
      <c r="EE38">
        <v>18.20890833333333</v>
      </c>
      <c r="EF38">
        <v>0.00500078</v>
      </c>
      <c r="EG38">
        <v>0</v>
      </c>
      <c r="EH38">
        <v>0</v>
      </c>
      <c r="EI38">
        <v>0</v>
      </c>
      <c r="EJ38">
        <v>638.2041666666667</v>
      </c>
      <c r="EK38">
        <v>0.00500078</v>
      </c>
      <c r="EL38">
        <v>-12.84166666666667</v>
      </c>
      <c r="EM38">
        <v>0.02916666666666669</v>
      </c>
      <c r="EN38">
        <v>35.74204166666667</v>
      </c>
      <c r="EO38">
        <v>41.17170833333333</v>
      </c>
      <c r="EP38">
        <v>38.71066666666666</v>
      </c>
      <c r="EQ38">
        <v>41.76029166666667</v>
      </c>
      <c r="ER38">
        <v>39.06233333333333</v>
      </c>
      <c r="ES38">
        <v>0</v>
      </c>
      <c r="ET38">
        <v>0</v>
      </c>
      <c r="EU38">
        <v>0</v>
      </c>
      <c r="EV38">
        <v>1758412740.6</v>
      </c>
      <c r="EW38">
        <v>0</v>
      </c>
      <c r="EX38">
        <v>639.04</v>
      </c>
      <c r="EY38">
        <v>14.46923111484405</v>
      </c>
      <c r="EZ38">
        <v>-9.100000153749388</v>
      </c>
      <c r="FA38">
        <v>-12.584</v>
      </c>
      <c r="FB38">
        <v>15</v>
      </c>
      <c r="FC38">
        <v>0</v>
      </c>
      <c r="FD38" t="s">
        <v>424</v>
      </c>
      <c r="FE38">
        <v>1746989605.5</v>
      </c>
      <c r="FF38">
        <v>1746989593.5</v>
      </c>
      <c r="FG38">
        <v>0</v>
      </c>
      <c r="FH38">
        <v>-0.274</v>
      </c>
      <c r="FI38">
        <v>-0.002</v>
      </c>
      <c r="FJ38">
        <v>2.549</v>
      </c>
      <c r="FK38">
        <v>0.129</v>
      </c>
      <c r="FL38">
        <v>420</v>
      </c>
      <c r="FM38">
        <v>17</v>
      </c>
      <c r="FN38">
        <v>0.02</v>
      </c>
      <c r="FO38">
        <v>0.04</v>
      </c>
      <c r="FP38">
        <v>1.659458536585366</v>
      </c>
      <c r="FQ38">
        <v>-0.07837212543553462</v>
      </c>
      <c r="FR38">
        <v>0.05896459171322394</v>
      </c>
      <c r="FS38">
        <v>1</v>
      </c>
      <c r="FT38">
        <v>638.9911764705882</v>
      </c>
      <c r="FU38">
        <v>7.729564725509265</v>
      </c>
      <c r="FV38">
        <v>6.446310739122702</v>
      </c>
      <c r="FW38">
        <v>0</v>
      </c>
      <c r="FX38">
        <v>0.2952330731707317</v>
      </c>
      <c r="FY38">
        <v>0.04624494773519214</v>
      </c>
      <c r="FZ38">
        <v>0.005031868922011443</v>
      </c>
      <c r="GA38">
        <v>1</v>
      </c>
      <c r="GB38">
        <v>2</v>
      </c>
      <c r="GC38">
        <v>3</v>
      </c>
      <c r="GD38" t="s">
        <v>425</v>
      </c>
      <c r="GE38">
        <v>3.1031</v>
      </c>
      <c r="GF38">
        <v>2.72905</v>
      </c>
      <c r="GG38">
        <v>0.0879876</v>
      </c>
      <c r="GH38">
        <v>0.0876629</v>
      </c>
      <c r="GI38">
        <v>0.106015</v>
      </c>
      <c r="GJ38">
        <v>0.106488</v>
      </c>
      <c r="GK38">
        <v>23834</v>
      </c>
      <c r="GL38">
        <v>21655.8</v>
      </c>
      <c r="GM38">
        <v>26698.5</v>
      </c>
      <c r="GN38">
        <v>23959.6</v>
      </c>
      <c r="GO38">
        <v>38193</v>
      </c>
      <c r="GP38">
        <v>31650.4</v>
      </c>
      <c r="GQ38">
        <v>46624.7</v>
      </c>
      <c r="GR38">
        <v>37911.4</v>
      </c>
      <c r="GS38">
        <v>1.86558</v>
      </c>
      <c r="GT38">
        <v>1.86047</v>
      </c>
      <c r="GU38">
        <v>0.0768602</v>
      </c>
      <c r="GV38">
        <v>0</v>
      </c>
      <c r="GW38">
        <v>28.7518</v>
      </c>
      <c r="GX38">
        <v>999.9</v>
      </c>
      <c r="GY38">
        <v>55.1</v>
      </c>
      <c r="GZ38">
        <v>31.4</v>
      </c>
      <c r="HA38">
        <v>28.2035</v>
      </c>
      <c r="HB38">
        <v>61.39</v>
      </c>
      <c r="HC38">
        <v>26.8109</v>
      </c>
      <c r="HD38">
        <v>1</v>
      </c>
      <c r="HE38">
        <v>0.15388</v>
      </c>
      <c r="HF38">
        <v>-1.116</v>
      </c>
      <c r="HG38">
        <v>20.297</v>
      </c>
      <c r="HH38">
        <v>5.22223</v>
      </c>
      <c r="HI38">
        <v>11.98</v>
      </c>
      <c r="HJ38">
        <v>4.9655</v>
      </c>
      <c r="HK38">
        <v>3.27595</v>
      </c>
      <c r="HL38">
        <v>9999</v>
      </c>
      <c r="HM38">
        <v>9999</v>
      </c>
      <c r="HN38">
        <v>9999</v>
      </c>
      <c r="HO38">
        <v>999.9</v>
      </c>
      <c r="HP38">
        <v>1.86386</v>
      </c>
      <c r="HQ38">
        <v>1.86005</v>
      </c>
      <c r="HR38">
        <v>1.85837</v>
      </c>
      <c r="HS38">
        <v>1.85974</v>
      </c>
      <c r="HT38">
        <v>1.85982</v>
      </c>
      <c r="HU38">
        <v>1.85837</v>
      </c>
      <c r="HV38">
        <v>1.85744</v>
      </c>
      <c r="HW38">
        <v>1.85234</v>
      </c>
      <c r="HX38">
        <v>0</v>
      </c>
      <c r="HY38">
        <v>0</v>
      </c>
      <c r="HZ38">
        <v>0</v>
      </c>
      <c r="IA38">
        <v>0</v>
      </c>
      <c r="IB38" t="s">
        <v>426</v>
      </c>
      <c r="IC38" t="s">
        <v>427</v>
      </c>
      <c r="ID38" t="s">
        <v>428</v>
      </c>
      <c r="IE38" t="s">
        <v>428</v>
      </c>
      <c r="IF38" t="s">
        <v>428</v>
      </c>
      <c r="IG38" t="s">
        <v>428</v>
      </c>
      <c r="IH38">
        <v>0</v>
      </c>
      <c r="II38">
        <v>100</v>
      </c>
      <c r="IJ38">
        <v>100</v>
      </c>
      <c r="IK38">
        <v>-0.662</v>
      </c>
      <c r="IL38">
        <v>0.3087</v>
      </c>
      <c r="IM38">
        <v>-0.6605319167387009</v>
      </c>
      <c r="IN38">
        <v>-0.0004737513092168879</v>
      </c>
      <c r="IO38">
        <v>1.233974951706583E-06</v>
      </c>
      <c r="IP38">
        <v>-2.791035861235605E-10</v>
      </c>
      <c r="IQ38">
        <v>0.04306461537617447</v>
      </c>
      <c r="IR38">
        <v>-0.002560808816659483</v>
      </c>
      <c r="IS38">
        <v>0.0007441110143227328</v>
      </c>
      <c r="IT38">
        <v>-6.151772081818622E-06</v>
      </c>
      <c r="IU38">
        <v>2</v>
      </c>
      <c r="IV38">
        <v>1988</v>
      </c>
      <c r="IW38">
        <v>1</v>
      </c>
      <c r="IX38">
        <v>28</v>
      </c>
      <c r="IY38">
        <v>190385.6</v>
      </c>
      <c r="IZ38">
        <v>190385.8</v>
      </c>
      <c r="JA38">
        <v>1.14258</v>
      </c>
      <c r="JB38">
        <v>2.60498</v>
      </c>
      <c r="JC38">
        <v>1.49658</v>
      </c>
      <c r="JD38">
        <v>2.34741</v>
      </c>
      <c r="JE38">
        <v>1.54907</v>
      </c>
      <c r="JF38">
        <v>2.37793</v>
      </c>
      <c r="JG38">
        <v>35.9879</v>
      </c>
      <c r="JH38">
        <v>24.0963</v>
      </c>
      <c r="JI38">
        <v>18</v>
      </c>
      <c r="JJ38">
        <v>482.321</v>
      </c>
      <c r="JK38">
        <v>493.621</v>
      </c>
      <c r="JL38">
        <v>30.3985</v>
      </c>
      <c r="JM38">
        <v>29.2161</v>
      </c>
      <c r="JN38">
        <v>30</v>
      </c>
      <c r="JO38">
        <v>29.3919</v>
      </c>
      <c r="JP38">
        <v>29.3741</v>
      </c>
      <c r="JQ38">
        <v>22.9684</v>
      </c>
      <c r="JR38">
        <v>22.2242</v>
      </c>
      <c r="JS38">
        <v>100</v>
      </c>
      <c r="JT38">
        <v>30.3856</v>
      </c>
      <c r="JU38">
        <v>420</v>
      </c>
      <c r="JV38">
        <v>23.2784</v>
      </c>
      <c r="JW38">
        <v>101.939</v>
      </c>
      <c r="JX38">
        <v>91.4238</v>
      </c>
    </row>
    <row r="39" spans="1:284">
      <c r="A39">
        <v>21</v>
      </c>
      <c r="B39">
        <v>1758412743</v>
      </c>
      <c r="C39">
        <v>40</v>
      </c>
      <c r="D39" t="s">
        <v>469</v>
      </c>
      <c r="E39" t="s">
        <v>470</v>
      </c>
      <c r="F39">
        <v>5</v>
      </c>
      <c r="G39" t="s">
        <v>420</v>
      </c>
      <c r="H39" t="s">
        <v>421</v>
      </c>
      <c r="I39">
        <v>1758412735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(DN39+(U39+2*0.95*5.67E-8*(((DN39+$B$9)+273)^4-(DN39+273)^4)-44100*J39)/(1.84*29.3*R39+8*0.95*5.67E-8*(DN39+273)^3))</f>
        <v>0</v>
      </c>
      <c r="W39">
        <f>($C$9*DO39+$D$9*DP39+$E$9*V39)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2*0.95*5.67E-8*(((DN39+$B$9)+273)^4-(W39+273)^4)</f>
        <v>0</v>
      </c>
      <c r="AF39">
        <f>U39+AE39+AC39+AD39</f>
        <v>0</v>
      </c>
      <c r="AG39">
        <v>0</v>
      </c>
      <c r="AH39">
        <v>0</v>
      </c>
      <c r="AI39">
        <f>IF(AG39*$H$15&gt;=AK39,1.0,(AK39/(AK39-AG39*$H$15)))</f>
        <v>0</v>
      </c>
      <c r="AJ39">
        <f>(AI39-1)*100</f>
        <v>0</v>
      </c>
      <c r="AK39">
        <f>MAX(0,($B$15+$C$15*DS39)/(1+$D$15*DS39)*DL39/(DN39+273)*$E$15)</f>
        <v>0</v>
      </c>
      <c r="AL39" t="s">
        <v>422</v>
      </c>
      <c r="AM39" t="s">
        <v>422</v>
      </c>
      <c r="AN39">
        <v>0</v>
      </c>
      <c r="AO39">
        <v>0</v>
      </c>
      <c r="AP39">
        <f>1-AN39/AO39</f>
        <v>0</v>
      </c>
      <c r="AQ39">
        <v>0</v>
      </c>
      <c r="AR39" t="s">
        <v>422</v>
      </c>
      <c r="AS39" t="s">
        <v>422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422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$B$13*DT39+$C$13*DU39+$F$13*EF39*(1-EI39)</f>
        <v>0</v>
      </c>
      <c r="CW39">
        <f>CV39*CX39</f>
        <v>0</v>
      </c>
      <c r="CX39">
        <f>($B$13*$D$11+$C$13*$D$11+$F$13*((ES39+EK39)/MAX(ES39+EK39+ET39, 0.1)*$I$11+ET39/MAX(ES39+EK39+ET39, 0.1)*$J$11))/($B$13+$C$13+$F$13)</f>
        <v>0</v>
      </c>
      <c r="CY39">
        <f>($B$13*$K$11+$C$13*$K$11+$F$13*((ES39+EK39)/MAX(ES39+EK39+ET39, 0.1)*$P$11+ET39/MAX(ES39+EK39+ET39, 0.1)*$Q$11))/($B$13+$C$13+$F$13)</f>
        <v>0</v>
      </c>
      <c r="CZ39">
        <v>4.38</v>
      </c>
      <c r="DA39">
        <v>0.5</v>
      </c>
      <c r="DB39" t="s">
        <v>423</v>
      </c>
      <c r="DC39">
        <v>2</v>
      </c>
      <c r="DD39">
        <v>1758412735</v>
      </c>
      <c r="DE39">
        <v>421.6232083333334</v>
      </c>
      <c r="DF39">
        <v>419.9653333333333</v>
      </c>
      <c r="DG39">
        <v>23.57222916666666</v>
      </c>
      <c r="DH39">
        <v>23.27396666666667</v>
      </c>
      <c r="DI39">
        <v>422.28475</v>
      </c>
      <c r="DJ39">
        <v>23.2634875</v>
      </c>
      <c r="DK39">
        <v>499.9989583333333</v>
      </c>
      <c r="DL39">
        <v>90.16816666666666</v>
      </c>
      <c r="DM39">
        <v>0.07080835416666667</v>
      </c>
      <c r="DN39">
        <v>29.94990416666667</v>
      </c>
      <c r="DO39">
        <v>30.007075</v>
      </c>
      <c r="DP39">
        <v>999.9</v>
      </c>
      <c r="DQ39">
        <v>0</v>
      </c>
      <c r="DR39">
        <v>0</v>
      </c>
      <c r="DS39">
        <v>9998.695833333333</v>
      </c>
      <c r="DT39">
        <v>0</v>
      </c>
      <c r="DU39">
        <v>3.09642</v>
      </c>
      <c r="DV39">
        <v>1.657827083333333</v>
      </c>
      <c r="DW39">
        <v>431.801625</v>
      </c>
      <c r="DX39">
        <v>429.9725416666667</v>
      </c>
      <c r="DY39">
        <v>0.298258125</v>
      </c>
      <c r="DZ39">
        <v>419.9653333333333</v>
      </c>
      <c r="EA39">
        <v>23.27396666666667</v>
      </c>
      <c r="EB39">
        <v>2.125465833333334</v>
      </c>
      <c r="EC39">
        <v>2.09857125</v>
      </c>
      <c r="ED39">
        <v>18.41131666666666</v>
      </c>
      <c r="EE39">
        <v>18.20834166666667</v>
      </c>
      <c r="EF39">
        <v>0.00500078</v>
      </c>
      <c r="EG39">
        <v>0</v>
      </c>
      <c r="EH39">
        <v>0</v>
      </c>
      <c r="EI39">
        <v>0</v>
      </c>
      <c r="EJ39">
        <v>636.9333333333333</v>
      </c>
      <c r="EK39">
        <v>0.00500078</v>
      </c>
      <c r="EL39">
        <v>-12.30833333333333</v>
      </c>
      <c r="EM39">
        <v>-0.05833333333333329</v>
      </c>
      <c r="EN39">
        <v>35.76283333333333</v>
      </c>
      <c r="EO39">
        <v>41.19516666666667</v>
      </c>
      <c r="EP39">
        <v>38.747125</v>
      </c>
      <c r="EQ39">
        <v>41.79416666666666</v>
      </c>
      <c r="ER39">
        <v>39.075375</v>
      </c>
      <c r="ES39">
        <v>0</v>
      </c>
      <c r="ET39">
        <v>0</v>
      </c>
      <c r="EU39">
        <v>0</v>
      </c>
      <c r="EV39">
        <v>1758412743</v>
      </c>
      <c r="EW39">
        <v>0</v>
      </c>
      <c r="EX39">
        <v>638.288</v>
      </c>
      <c r="EY39">
        <v>-30.29999961333688</v>
      </c>
      <c r="EZ39">
        <v>7.715384515385243</v>
      </c>
      <c r="FA39">
        <v>-12.684</v>
      </c>
      <c r="FB39">
        <v>15</v>
      </c>
      <c r="FC39">
        <v>0</v>
      </c>
      <c r="FD39" t="s">
        <v>424</v>
      </c>
      <c r="FE39">
        <v>1746989605.5</v>
      </c>
      <c r="FF39">
        <v>1746989593.5</v>
      </c>
      <c r="FG39">
        <v>0</v>
      </c>
      <c r="FH39">
        <v>-0.274</v>
      </c>
      <c r="FI39">
        <v>-0.002</v>
      </c>
      <c r="FJ39">
        <v>2.549</v>
      </c>
      <c r="FK39">
        <v>0.129</v>
      </c>
      <c r="FL39">
        <v>420</v>
      </c>
      <c r="FM39">
        <v>17</v>
      </c>
      <c r="FN39">
        <v>0.02</v>
      </c>
      <c r="FO39">
        <v>0.04</v>
      </c>
      <c r="FP39">
        <v>1.65278225</v>
      </c>
      <c r="FQ39">
        <v>0.1942805628517769</v>
      </c>
      <c r="FR39">
        <v>0.0507388577171136</v>
      </c>
      <c r="FS39">
        <v>1</v>
      </c>
      <c r="FT39">
        <v>638.3441176470589</v>
      </c>
      <c r="FU39">
        <v>-5.135217600356703</v>
      </c>
      <c r="FV39">
        <v>6.798450999026114</v>
      </c>
      <c r="FW39">
        <v>0</v>
      </c>
      <c r="FX39">
        <v>0.2965059</v>
      </c>
      <c r="FY39">
        <v>0.03278548592870507</v>
      </c>
      <c r="FZ39">
        <v>0.003742972220041182</v>
      </c>
      <c r="GA39">
        <v>1</v>
      </c>
      <c r="GB39">
        <v>2</v>
      </c>
      <c r="GC39">
        <v>3</v>
      </c>
      <c r="GD39" t="s">
        <v>425</v>
      </c>
      <c r="GE39">
        <v>3.10303</v>
      </c>
      <c r="GF39">
        <v>2.72917</v>
      </c>
      <c r="GG39">
        <v>0.08798309999999999</v>
      </c>
      <c r="GH39">
        <v>0.08765829999999999</v>
      </c>
      <c r="GI39">
        <v>0.106016</v>
      </c>
      <c r="GJ39">
        <v>0.106486</v>
      </c>
      <c r="GK39">
        <v>23834.1</v>
      </c>
      <c r="GL39">
        <v>21655.9</v>
      </c>
      <c r="GM39">
        <v>26698.5</v>
      </c>
      <c r="GN39">
        <v>23959.6</v>
      </c>
      <c r="GO39">
        <v>38193</v>
      </c>
      <c r="GP39">
        <v>31650.5</v>
      </c>
      <c r="GQ39">
        <v>46624.7</v>
      </c>
      <c r="GR39">
        <v>37911.5</v>
      </c>
      <c r="GS39">
        <v>1.86513</v>
      </c>
      <c r="GT39">
        <v>1.8607</v>
      </c>
      <c r="GU39">
        <v>0.0774339</v>
      </c>
      <c r="GV39">
        <v>0</v>
      </c>
      <c r="GW39">
        <v>28.7527</v>
      </c>
      <c r="GX39">
        <v>999.9</v>
      </c>
      <c r="GY39">
        <v>55.1</v>
      </c>
      <c r="GZ39">
        <v>31.4</v>
      </c>
      <c r="HA39">
        <v>28.2033</v>
      </c>
      <c r="HB39">
        <v>61.25</v>
      </c>
      <c r="HC39">
        <v>26.6426</v>
      </c>
      <c r="HD39">
        <v>1</v>
      </c>
      <c r="HE39">
        <v>0.153913</v>
      </c>
      <c r="HF39">
        <v>-1.10333</v>
      </c>
      <c r="HG39">
        <v>20.2972</v>
      </c>
      <c r="HH39">
        <v>5.22178</v>
      </c>
      <c r="HI39">
        <v>11.98</v>
      </c>
      <c r="HJ39">
        <v>4.9654</v>
      </c>
      <c r="HK39">
        <v>3.27595</v>
      </c>
      <c r="HL39">
        <v>9999</v>
      </c>
      <c r="HM39">
        <v>9999</v>
      </c>
      <c r="HN39">
        <v>9999</v>
      </c>
      <c r="HO39">
        <v>999.9</v>
      </c>
      <c r="HP39">
        <v>1.86386</v>
      </c>
      <c r="HQ39">
        <v>1.86005</v>
      </c>
      <c r="HR39">
        <v>1.85837</v>
      </c>
      <c r="HS39">
        <v>1.85974</v>
      </c>
      <c r="HT39">
        <v>1.85982</v>
      </c>
      <c r="HU39">
        <v>1.85837</v>
      </c>
      <c r="HV39">
        <v>1.85744</v>
      </c>
      <c r="HW39">
        <v>1.85235</v>
      </c>
      <c r="HX39">
        <v>0</v>
      </c>
      <c r="HY39">
        <v>0</v>
      </c>
      <c r="HZ39">
        <v>0</v>
      </c>
      <c r="IA39">
        <v>0</v>
      </c>
      <c r="IB39" t="s">
        <v>426</v>
      </c>
      <c r="IC39" t="s">
        <v>427</v>
      </c>
      <c r="ID39" t="s">
        <v>428</v>
      </c>
      <c r="IE39" t="s">
        <v>428</v>
      </c>
      <c r="IF39" t="s">
        <v>428</v>
      </c>
      <c r="IG39" t="s">
        <v>428</v>
      </c>
      <c r="IH39">
        <v>0</v>
      </c>
      <c r="II39">
        <v>100</v>
      </c>
      <c r="IJ39">
        <v>100</v>
      </c>
      <c r="IK39">
        <v>-0.662</v>
      </c>
      <c r="IL39">
        <v>0.3087</v>
      </c>
      <c r="IM39">
        <v>-0.6605319167387009</v>
      </c>
      <c r="IN39">
        <v>-0.0004737513092168879</v>
      </c>
      <c r="IO39">
        <v>1.233974951706583E-06</v>
      </c>
      <c r="IP39">
        <v>-2.791035861235605E-10</v>
      </c>
      <c r="IQ39">
        <v>0.04306461537617447</v>
      </c>
      <c r="IR39">
        <v>-0.002560808816659483</v>
      </c>
      <c r="IS39">
        <v>0.0007441110143227328</v>
      </c>
      <c r="IT39">
        <v>-6.151772081818622E-06</v>
      </c>
      <c r="IU39">
        <v>2</v>
      </c>
      <c r="IV39">
        <v>1988</v>
      </c>
      <c r="IW39">
        <v>1</v>
      </c>
      <c r="IX39">
        <v>28</v>
      </c>
      <c r="IY39">
        <v>190385.6</v>
      </c>
      <c r="IZ39">
        <v>190385.8</v>
      </c>
      <c r="JA39">
        <v>1.14258</v>
      </c>
      <c r="JB39">
        <v>2.59033</v>
      </c>
      <c r="JC39">
        <v>1.49658</v>
      </c>
      <c r="JD39">
        <v>2.34741</v>
      </c>
      <c r="JE39">
        <v>1.54907</v>
      </c>
      <c r="JF39">
        <v>2.4707</v>
      </c>
      <c r="JG39">
        <v>35.9879</v>
      </c>
      <c r="JH39">
        <v>24.105</v>
      </c>
      <c r="JI39">
        <v>18</v>
      </c>
      <c r="JJ39">
        <v>482.058</v>
      </c>
      <c r="JK39">
        <v>493.78</v>
      </c>
      <c r="JL39">
        <v>30.3933</v>
      </c>
      <c r="JM39">
        <v>29.2161</v>
      </c>
      <c r="JN39">
        <v>30.0001</v>
      </c>
      <c r="JO39">
        <v>29.3919</v>
      </c>
      <c r="JP39">
        <v>29.3754</v>
      </c>
      <c r="JQ39">
        <v>22.9683</v>
      </c>
      <c r="JR39">
        <v>22.2242</v>
      </c>
      <c r="JS39">
        <v>100</v>
      </c>
      <c r="JT39">
        <v>30.3856</v>
      </c>
      <c r="JU39">
        <v>420</v>
      </c>
      <c r="JV39">
        <v>23.2784</v>
      </c>
      <c r="JW39">
        <v>101.939</v>
      </c>
      <c r="JX39">
        <v>91.4238</v>
      </c>
    </row>
    <row r="40" spans="1:284">
      <c r="A40">
        <v>22</v>
      </c>
      <c r="B40">
        <v>1758412745</v>
      </c>
      <c r="C40">
        <v>42</v>
      </c>
      <c r="D40" t="s">
        <v>471</v>
      </c>
      <c r="E40" t="s">
        <v>472</v>
      </c>
      <c r="F40">
        <v>5</v>
      </c>
      <c r="G40" t="s">
        <v>420</v>
      </c>
      <c r="H40" t="s">
        <v>421</v>
      </c>
      <c r="I40">
        <v>1758412737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(DN40+(U40+2*0.95*5.67E-8*(((DN40+$B$9)+273)^4-(DN40+273)^4)-44100*J40)/(1.84*29.3*R40+8*0.95*5.67E-8*(DN40+273)^3))</f>
        <v>0</v>
      </c>
      <c r="W40">
        <f>($C$9*DO40+$D$9*DP40+$E$9*V40)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2*0.95*5.67E-8*(((DN40+$B$9)+273)^4-(W40+273)^4)</f>
        <v>0</v>
      </c>
      <c r="AF40">
        <f>U40+AE40+AC40+AD40</f>
        <v>0</v>
      </c>
      <c r="AG40">
        <v>0</v>
      </c>
      <c r="AH40">
        <v>0</v>
      </c>
      <c r="AI40">
        <f>IF(AG40*$H$15&gt;=AK40,1.0,(AK40/(AK40-AG40*$H$15)))</f>
        <v>0</v>
      </c>
      <c r="AJ40">
        <f>(AI40-1)*100</f>
        <v>0</v>
      </c>
      <c r="AK40">
        <f>MAX(0,($B$15+$C$15*DS40)/(1+$D$15*DS40)*DL40/(DN40+273)*$E$15)</f>
        <v>0</v>
      </c>
      <c r="AL40" t="s">
        <v>422</v>
      </c>
      <c r="AM40" t="s">
        <v>422</v>
      </c>
      <c r="AN40">
        <v>0</v>
      </c>
      <c r="AO40">
        <v>0</v>
      </c>
      <c r="AP40">
        <f>1-AN40/AO40</f>
        <v>0</v>
      </c>
      <c r="AQ40">
        <v>0</v>
      </c>
      <c r="AR40" t="s">
        <v>422</v>
      </c>
      <c r="AS40" t="s">
        <v>422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422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$B$13*DT40+$C$13*DU40+$F$13*EF40*(1-EI40)</f>
        <v>0</v>
      </c>
      <c r="CW40">
        <f>CV40*CX40</f>
        <v>0</v>
      </c>
      <c r="CX40">
        <f>($B$13*$D$11+$C$13*$D$11+$F$13*((ES40+EK40)/MAX(ES40+EK40+ET40, 0.1)*$I$11+ET40/MAX(ES40+EK40+ET40, 0.1)*$J$11))/($B$13+$C$13+$F$13)</f>
        <v>0</v>
      </c>
      <c r="CY40">
        <f>($B$13*$K$11+$C$13*$K$11+$F$13*((ES40+EK40)/MAX(ES40+EK40+ET40, 0.1)*$P$11+ET40/MAX(ES40+EK40+ET40, 0.1)*$Q$11))/($B$13+$C$13+$F$13)</f>
        <v>0</v>
      </c>
      <c r="CZ40">
        <v>4.38</v>
      </c>
      <c r="DA40">
        <v>0.5</v>
      </c>
      <c r="DB40" t="s">
        <v>423</v>
      </c>
      <c r="DC40">
        <v>2</v>
      </c>
      <c r="DD40">
        <v>1758412737</v>
      </c>
      <c r="DE40">
        <v>421.627625</v>
      </c>
      <c r="DF40">
        <v>419.95375</v>
      </c>
      <c r="DG40">
        <v>23.57212083333333</v>
      </c>
      <c r="DH40">
        <v>23.27305416666667</v>
      </c>
      <c r="DI40">
        <v>422.289125</v>
      </c>
      <c r="DJ40">
        <v>23.26337916666667</v>
      </c>
      <c r="DK40">
        <v>499.9904166666667</v>
      </c>
      <c r="DL40">
        <v>90.168075</v>
      </c>
      <c r="DM40">
        <v>0.07089349583333333</v>
      </c>
      <c r="DN40">
        <v>29.950425</v>
      </c>
      <c r="DO40">
        <v>30.00907916666667</v>
      </c>
      <c r="DP40">
        <v>999.9</v>
      </c>
      <c r="DQ40">
        <v>0</v>
      </c>
      <c r="DR40">
        <v>0</v>
      </c>
      <c r="DS40">
        <v>9995.597916666666</v>
      </c>
      <c r="DT40">
        <v>0</v>
      </c>
      <c r="DU40">
        <v>3.09642</v>
      </c>
      <c r="DV40">
        <v>1.673795</v>
      </c>
      <c r="DW40">
        <v>431.8060416666667</v>
      </c>
      <c r="DX40">
        <v>429.9602916666667</v>
      </c>
      <c r="DY40">
        <v>0.2990652916666667</v>
      </c>
      <c r="DZ40">
        <v>419.95375</v>
      </c>
      <c r="EA40">
        <v>23.27305416666667</v>
      </c>
      <c r="EB40">
        <v>2.125454166666667</v>
      </c>
      <c r="EC40">
        <v>2.098487083333334</v>
      </c>
      <c r="ED40">
        <v>18.41122916666667</v>
      </c>
      <c r="EE40">
        <v>18.20769583333333</v>
      </c>
      <c r="EF40">
        <v>0.00500078</v>
      </c>
      <c r="EG40">
        <v>0</v>
      </c>
      <c r="EH40">
        <v>0</v>
      </c>
      <c r="EI40">
        <v>0</v>
      </c>
      <c r="EJ40">
        <v>637.4833333333333</v>
      </c>
      <c r="EK40">
        <v>0.00500078</v>
      </c>
      <c r="EL40">
        <v>-13.1</v>
      </c>
      <c r="EM40">
        <v>-0.04166666666666661</v>
      </c>
      <c r="EN40">
        <v>35.77320833333333</v>
      </c>
      <c r="EO40">
        <v>41.213375</v>
      </c>
      <c r="EP40">
        <v>38.73675</v>
      </c>
      <c r="EQ40">
        <v>41.83320833333334</v>
      </c>
      <c r="ER40">
        <v>39.083125</v>
      </c>
      <c r="ES40">
        <v>0</v>
      </c>
      <c r="ET40">
        <v>0</v>
      </c>
      <c r="EU40">
        <v>0</v>
      </c>
      <c r="EV40">
        <v>1758412744.8</v>
      </c>
      <c r="EW40">
        <v>0</v>
      </c>
      <c r="EX40">
        <v>638.3307692307693</v>
      </c>
      <c r="EY40">
        <v>-36.10940130509165</v>
      </c>
      <c r="EZ40">
        <v>7.254700835045427</v>
      </c>
      <c r="FA40">
        <v>-13.03076923076923</v>
      </c>
      <c r="FB40">
        <v>15</v>
      </c>
      <c r="FC40">
        <v>0</v>
      </c>
      <c r="FD40" t="s">
        <v>424</v>
      </c>
      <c r="FE40">
        <v>1746989605.5</v>
      </c>
      <c r="FF40">
        <v>1746989593.5</v>
      </c>
      <c r="FG40">
        <v>0</v>
      </c>
      <c r="FH40">
        <v>-0.274</v>
      </c>
      <c r="FI40">
        <v>-0.002</v>
      </c>
      <c r="FJ40">
        <v>2.549</v>
      </c>
      <c r="FK40">
        <v>0.129</v>
      </c>
      <c r="FL40">
        <v>420</v>
      </c>
      <c r="FM40">
        <v>17</v>
      </c>
      <c r="FN40">
        <v>0.02</v>
      </c>
      <c r="FO40">
        <v>0.04</v>
      </c>
      <c r="FP40">
        <v>1.652421707317073</v>
      </c>
      <c r="FQ40">
        <v>0.3925586759581911</v>
      </c>
      <c r="FR40">
        <v>0.04876466138018486</v>
      </c>
      <c r="FS40">
        <v>1</v>
      </c>
      <c r="FT40">
        <v>638.3970588235295</v>
      </c>
      <c r="FU40">
        <v>-6.974789811147821</v>
      </c>
      <c r="FV40">
        <v>6.894818399439227</v>
      </c>
      <c r="FW40">
        <v>0</v>
      </c>
      <c r="FX40">
        <v>0.2975793658536586</v>
      </c>
      <c r="FY40">
        <v>0.02228736585365911</v>
      </c>
      <c r="FZ40">
        <v>0.002876889773451552</v>
      </c>
      <c r="GA40">
        <v>1</v>
      </c>
      <c r="GB40">
        <v>2</v>
      </c>
      <c r="GC40">
        <v>3</v>
      </c>
      <c r="GD40" t="s">
        <v>425</v>
      </c>
      <c r="GE40">
        <v>3.10298</v>
      </c>
      <c r="GF40">
        <v>2.72943</v>
      </c>
      <c r="GG40">
        <v>0.08798739999999999</v>
      </c>
      <c r="GH40">
        <v>0.0876642</v>
      </c>
      <c r="GI40">
        <v>0.106015</v>
      </c>
      <c r="GJ40">
        <v>0.10648</v>
      </c>
      <c r="GK40">
        <v>23834</v>
      </c>
      <c r="GL40">
        <v>21655.7</v>
      </c>
      <c r="GM40">
        <v>26698.5</v>
      </c>
      <c r="GN40">
        <v>23959.5</v>
      </c>
      <c r="GO40">
        <v>38193</v>
      </c>
      <c r="GP40">
        <v>31650.6</v>
      </c>
      <c r="GQ40">
        <v>46624.8</v>
      </c>
      <c r="GR40">
        <v>37911.3</v>
      </c>
      <c r="GS40">
        <v>1.86502</v>
      </c>
      <c r="GT40">
        <v>1.86073</v>
      </c>
      <c r="GU40">
        <v>0.0779629</v>
      </c>
      <c r="GV40">
        <v>0</v>
      </c>
      <c r="GW40">
        <v>28.7539</v>
      </c>
      <c r="GX40">
        <v>999.9</v>
      </c>
      <c r="GY40">
        <v>55.1</v>
      </c>
      <c r="GZ40">
        <v>31.4</v>
      </c>
      <c r="HA40">
        <v>28.2006</v>
      </c>
      <c r="HB40">
        <v>60.66</v>
      </c>
      <c r="HC40">
        <v>26.6747</v>
      </c>
      <c r="HD40">
        <v>1</v>
      </c>
      <c r="HE40">
        <v>0.153897</v>
      </c>
      <c r="HF40">
        <v>-1.10918</v>
      </c>
      <c r="HG40">
        <v>20.2973</v>
      </c>
      <c r="HH40">
        <v>5.22193</v>
      </c>
      <c r="HI40">
        <v>11.98</v>
      </c>
      <c r="HJ40">
        <v>4.9655</v>
      </c>
      <c r="HK40">
        <v>3.2759</v>
      </c>
      <c r="HL40">
        <v>9999</v>
      </c>
      <c r="HM40">
        <v>9999</v>
      </c>
      <c r="HN40">
        <v>9999</v>
      </c>
      <c r="HO40">
        <v>999.9</v>
      </c>
      <c r="HP40">
        <v>1.86386</v>
      </c>
      <c r="HQ40">
        <v>1.86005</v>
      </c>
      <c r="HR40">
        <v>1.85837</v>
      </c>
      <c r="HS40">
        <v>1.85974</v>
      </c>
      <c r="HT40">
        <v>1.8598</v>
      </c>
      <c r="HU40">
        <v>1.85837</v>
      </c>
      <c r="HV40">
        <v>1.85743</v>
      </c>
      <c r="HW40">
        <v>1.85236</v>
      </c>
      <c r="HX40">
        <v>0</v>
      </c>
      <c r="HY40">
        <v>0</v>
      </c>
      <c r="HZ40">
        <v>0</v>
      </c>
      <c r="IA40">
        <v>0</v>
      </c>
      <c r="IB40" t="s">
        <v>426</v>
      </c>
      <c r="IC40" t="s">
        <v>427</v>
      </c>
      <c r="ID40" t="s">
        <v>428</v>
      </c>
      <c r="IE40" t="s">
        <v>428</v>
      </c>
      <c r="IF40" t="s">
        <v>428</v>
      </c>
      <c r="IG40" t="s">
        <v>428</v>
      </c>
      <c r="IH40">
        <v>0</v>
      </c>
      <c r="II40">
        <v>100</v>
      </c>
      <c r="IJ40">
        <v>100</v>
      </c>
      <c r="IK40">
        <v>-0.661</v>
      </c>
      <c r="IL40">
        <v>0.3087</v>
      </c>
      <c r="IM40">
        <v>-0.6605319167387009</v>
      </c>
      <c r="IN40">
        <v>-0.0004737513092168879</v>
      </c>
      <c r="IO40">
        <v>1.233974951706583E-06</v>
      </c>
      <c r="IP40">
        <v>-2.791035861235605E-10</v>
      </c>
      <c r="IQ40">
        <v>0.04306461537617447</v>
      </c>
      <c r="IR40">
        <v>-0.002560808816659483</v>
      </c>
      <c r="IS40">
        <v>0.0007441110143227328</v>
      </c>
      <c r="IT40">
        <v>-6.151772081818622E-06</v>
      </c>
      <c r="IU40">
        <v>2</v>
      </c>
      <c r="IV40">
        <v>1988</v>
      </c>
      <c r="IW40">
        <v>1</v>
      </c>
      <c r="IX40">
        <v>28</v>
      </c>
      <c r="IY40">
        <v>190385.7</v>
      </c>
      <c r="IZ40">
        <v>190385.9</v>
      </c>
      <c r="JA40">
        <v>1.14258</v>
      </c>
      <c r="JB40">
        <v>2.59155</v>
      </c>
      <c r="JC40">
        <v>1.49658</v>
      </c>
      <c r="JD40">
        <v>2.34741</v>
      </c>
      <c r="JE40">
        <v>1.54907</v>
      </c>
      <c r="JF40">
        <v>2.44507</v>
      </c>
      <c r="JG40">
        <v>35.9879</v>
      </c>
      <c r="JH40">
        <v>24.105</v>
      </c>
      <c r="JI40">
        <v>18</v>
      </c>
      <c r="JJ40">
        <v>482.007</v>
      </c>
      <c r="JK40">
        <v>493.8</v>
      </c>
      <c r="JL40">
        <v>30.3877</v>
      </c>
      <c r="JM40">
        <v>29.2161</v>
      </c>
      <c r="JN40">
        <v>30.0001</v>
      </c>
      <c r="JO40">
        <v>29.3929</v>
      </c>
      <c r="JP40">
        <v>29.3757</v>
      </c>
      <c r="JQ40">
        <v>22.968</v>
      </c>
      <c r="JR40">
        <v>22.2242</v>
      </c>
      <c r="JS40">
        <v>100</v>
      </c>
      <c r="JT40">
        <v>30.3768</v>
      </c>
      <c r="JU40">
        <v>420</v>
      </c>
      <c r="JV40">
        <v>23.2784</v>
      </c>
      <c r="JW40">
        <v>101.939</v>
      </c>
      <c r="JX40">
        <v>91.4235</v>
      </c>
    </row>
    <row r="41" spans="1:284">
      <c r="A41">
        <v>23</v>
      </c>
      <c r="B41">
        <v>1758412747</v>
      </c>
      <c r="C41">
        <v>44</v>
      </c>
      <c r="D41" t="s">
        <v>473</v>
      </c>
      <c r="E41" t="s">
        <v>474</v>
      </c>
      <c r="F41">
        <v>5</v>
      </c>
      <c r="G41" t="s">
        <v>420</v>
      </c>
      <c r="H41" t="s">
        <v>421</v>
      </c>
      <c r="I41">
        <v>1758412739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(DN41+(U41+2*0.95*5.67E-8*(((DN41+$B$9)+273)^4-(DN41+273)^4)-44100*J41)/(1.84*29.3*R41+8*0.95*5.67E-8*(DN41+273)^3))</f>
        <v>0</v>
      </c>
      <c r="W41">
        <f>($C$9*DO41+$D$9*DP41+$E$9*V41)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2*0.95*5.67E-8*(((DN41+$B$9)+273)^4-(W41+273)^4)</f>
        <v>0</v>
      </c>
      <c r="AF41">
        <f>U41+AE41+AC41+AD41</f>
        <v>0</v>
      </c>
      <c r="AG41">
        <v>0</v>
      </c>
      <c r="AH41">
        <v>0</v>
      </c>
      <c r="AI41">
        <f>IF(AG41*$H$15&gt;=AK41,1.0,(AK41/(AK41-AG41*$H$15)))</f>
        <v>0</v>
      </c>
      <c r="AJ41">
        <f>(AI41-1)*100</f>
        <v>0</v>
      </c>
      <c r="AK41">
        <f>MAX(0,($B$15+$C$15*DS41)/(1+$D$15*DS41)*DL41/(DN41+273)*$E$15)</f>
        <v>0</v>
      </c>
      <c r="AL41" t="s">
        <v>422</v>
      </c>
      <c r="AM41" t="s">
        <v>422</v>
      </c>
      <c r="AN41">
        <v>0</v>
      </c>
      <c r="AO41">
        <v>0</v>
      </c>
      <c r="AP41">
        <f>1-AN41/AO41</f>
        <v>0</v>
      </c>
      <c r="AQ41">
        <v>0</v>
      </c>
      <c r="AR41" t="s">
        <v>422</v>
      </c>
      <c r="AS41" t="s">
        <v>422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422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$B$13*DT41+$C$13*DU41+$F$13*EF41*(1-EI41)</f>
        <v>0</v>
      </c>
      <c r="CW41">
        <f>CV41*CX41</f>
        <v>0</v>
      </c>
      <c r="CX41">
        <f>($B$13*$D$11+$C$13*$D$11+$F$13*((ES41+EK41)/MAX(ES41+EK41+ET41, 0.1)*$I$11+ET41/MAX(ES41+EK41+ET41, 0.1)*$J$11))/($B$13+$C$13+$F$13)</f>
        <v>0</v>
      </c>
      <c r="CY41">
        <f>($B$13*$K$11+$C$13*$K$11+$F$13*((ES41+EK41)/MAX(ES41+EK41+ET41, 0.1)*$P$11+ET41/MAX(ES41+EK41+ET41, 0.1)*$Q$11))/($B$13+$C$13+$F$13)</f>
        <v>0</v>
      </c>
      <c r="CZ41">
        <v>4.38</v>
      </c>
      <c r="DA41">
        <v>0.5</v>
      </c>
      <c r="DB41" t="s">
        <v>423</v>
      </c>
      <c r="DC41">
        <v>2</v>
      </c>
      <c r="DD41">
        <v>1758412739</v>
      </c>
      <c r="DE41">
        <v>421.6356250000001</v>
      </c>
      <c r="DF41">
        <v>419.9526666666666</v>
      </c>
      <c r="DG41">
        <v>23.57168333333334</v>
      </c>
      <c r="DH41">
        <v>23.27218333333333</v>
      </c>
      <c r="DI41">
        <v>422.297125</v>
      </c>
      <c r="DJ41">
        <v>23.26295</v>
      </c>
      <c r="DK41">
        <v>499.9914166666666</v>
      </c>
      <c r="DL41">
        <v>90.16808333333334</v>
      </c>
      <c r="DM41">
        <v>0.07093106666666667</v>
      </c>
      <c r="DN41">
        <v>29.95099583333333</v>
      </c>
      <c r="DO41">
        <v>30.01169583333333</v>
      </c>
      <c r="DP41">
        <v>999.9</v>
      </c>
      <c r="DQ41">
        <v>0</v>
      </c>
      <c r="DR41">
        <v>0</v>
      </c>
      <c r="DS41">
        <v>9998.027083333334</v>
      </c>
      <c r="DT41">
        <v>0</v>
      </c>
      <c r="DU41">
        <v>3.09642</v>
      </c>
      <c r="DV41">
        <v>1.682891666666667</v>
      </c>
      <c r="DW41">
        <v>431.8140416666667</v>
      </c>
      <c r="DX41">
        <v>429.95875</v>
      </c>
      <c r="DY41">
        <v>0.2995007916666667</v>
      </c>
      <c r="DZ41">
        <v>419.9526666666666</v>
      </c>
      <c r="EA41">
        <v>23.27218333333333</v>
      </c>
      <c r="EB41">
        <v>2.125414583333333</v>
      </c>
      <c r="EC41">
        <v>2.098407916666666</v>
      </c>
      <c r="ED41">
        <v>18.41093333333333</v>
      </c>
      <c r="EE41">
        <v>18.20709583333333</v>
      </c>
      <c r="EF41">
        <v>0.00500078</v>
      </c>
      <c r="EG41">
        <v>0</v>
      </c>
      <c r="EH41">
        <v>0</v>
      </c>
      <c r="EI41">
        <v>0</v>
      </c>
      <c r="EJ41">
        <v>637.5333333333333</v>
      </c>
      <c r="EK41">
        <v>0.00500078</v>
      </c>
      <c r="EL41">
        <v>-13.59166666666667</v>
      </c>
      <c r="EM41">
        <v>-0.1291666666666666</v>
      </c>
      <c r="EN41">
        <v>35.78883333333333</v>
      </c>
      <c r="EO41">
        <v>41.23675</v>
      </c>
      <c r="EP41">
        <v>38.70554166666667</v>
      </c>
      <c r="EQ41">
        <v>41.87229166666666</v>
      </c>
      <c r="ER41">
        <v>39.12995833333333</v>
      </c>
      <c r="ES41">
        <v>0</v>
      </c>
      <c r="ET41">
        <v>0</v>
      </c>
      <c r="EU41">
        <v>0</v>
      </c>
      <c r="EV41">
        <v>1758412746.6</v>
      </c>
      <c r="EW41">
        <v>0</v>
      </c>
      <c r="EX41">
        <v>637.776</v>
      </c>
      <c r="EY41">
        <v>-32.70769188681476</v>
      </c>
      <c r="EZ41">
        <v>-14.76923117750491</v>
      </c>
      <c r="FA41">
        <v>-12.988</v>
      </c>
      <c r="FB41">
        <v>15</v>
      </c>
      <c r="FC41">
        <v>0</v>
      </c>
      <c r="FD41" t="s">
        <v>424</v>
      </c>
      <c r="FE41">
        <v>1746989605.5</v>
      </c>
      <c r="FF41">
        <v>1746989593.5</v>
      </c>
      <c r="FG41">
        <v>0</v>
      </c>
      <c r="FH41">
        <v>-0.274</v>
      </c>
      <c r="FI41">
        <v>-0.002</v>
      </c>
      <c r="FJ41">
        <v>2.549</v>
      </c>
      <c r="FK41">
        <v>0.129</v>
      </c>
      <c r="FL41">
        <v>420</v>
      </c>
      <c r="FM41">
        <v>17</v>
      </c>
      <c r="FN41">
        <v>0.02</v>
      </c>
      <c r="FO41">
        <v>0.04</v>
      </c>
      <c r="FP41">
        <v>1.6605595</v>
      </c>
      <c r="FQ41">
        <v>0.3991994746716664</v>
      </c>
      <c r="FR41">
        <v>0.04762177012407245</v>
      </c>
      <c r="FS41">
        <v>1</v>
      </c>
      <c r="FT41">
        <v>637.9794117647059</v>
      </c>
      <c r="FU41">
        <v>-5.214667504960007</v>
      </c>
      <c r="FV41">
        <v>7.167852226178511</v>
      </c>
      <c r="FW41">
        <v>0</v>
      </c>
      <c r="FX41">
        <v>0.29839125</v>
      </c>
      <c r="FY41">
        <v>0.01692175609756062</v>
      </c>
      <c r="FZ41">
        <v>0.002333969277325648</v>
      </c>
      <c r="GA41">
        <v>1</v>
      </c>
      <c r="GB41">
        <v>2</v>
      </c>
      <c r="GC41">
        <v>3</v>
      </c>
      <c r="GD41" t="s">
        <v>425</v>
      </c>
      <c r="GE41">
        <v>3.10329</v>
      </c>
      <c r="GF41">
        <v>2.72912</v>
      </c>
      <c r="GG41">
        <v>0.08799029999999999</v>
      </c>
      <c r="GH41">
        <v>0.0876673</v>
      </c>
      <c r="GI41">
        <v>0.10601</v>
      </c>
      <c r="GJ41">
        <v>0.106475</v>
      </c>
      <c r="GK41">
        <v>23834.1</v>
      </c>
      <c r="GL41">
        <v>21655.6</v>
      </c>
      <c r="GM41">
        <v>26698.7</v>
      </c>
      <c r="GN41">
        <v>23959.5</v>
      </c>
      <c r="GO41">
        <v>38193.3</v>
      </c>
      <c r="GP41">
        <v>31650.6</v>
      </c>
      <c r="GQ41">
        <v>46624.8</v>
      </c>
      <c r="GR41">
        <v>37911.1</v>
      </c>
      <c r="GS41">
        <v>1.86598</v>
      </c>
      <c r="GT41">
        <v>1.86</v>
      </c>
      <c r="GU41">
        <v>0.0778884</v>
      </c>
      <c r="GV41">
        <v>0</v>
      </c>
      <c r="GW41">
        <v>28.7543</v>
      </c>
      <c r="GX41">
        <v>999.9</v>
      </c>
      <c r="GY41">
        <v>55.1</v>
      </c>
      <c r="GZ41">
        <v>31.4</v>
      </c>
      <c r="HA41">
        <v>28.2028</v>
      </c>
      <c r="HB41">
        <v>60.91</v>
      </c>
      <c r="HC41">
        <v>26.7909</v>
      </c>
      <c r="HD41">
        <v>1</v>
      </c>
      <c r="HE41">
        <v>0.153834</v>
      </c>
      <c r="HF41">
        <v>-1.10218</v>
      </c>
      <c r="HG41">
        <v>20.2968</v>
      </c>
      <c r="HH41">
        <v>5.22208</v>
      </c>
      <c r="HI41">
        <v>11.98</v>
      </c>
      <c r="HJ41">
        <v>4.9657</v>
      </c>
      <c r="HK41">
        <v>3.27595</v>
      </c>
      <c r="HL41">
        <v>9999</v>
      </c>
      <c r="HM41">
        <v>9999</v>
      </c>
      <c r="HN41">
        <v>9999</v>
      </c>
      <c r="HO41">
        <v>999.9</v>
      </c>
      <c r="HP41">
        <v>1.86386</v>
      </c>
      <c r="HQ41">
        <v>1.86005</v>
      </c>
      <c r="HR41">
        <v>1.85837</v>
      </c>
      <c r="HS41">
        <v>1.85974</v>
      </c>
      <c r="HT41">
        <v>1.8598</v>
      </c>
      <c r="HU41">
        <v>1.85837</v>
      </c>
      <c r="HV41">
        <v>1.85743</v>
      </c>
      <c r="HW41">
        <v>1.85238</v>
      </c>
      <c r="HX41">
        <v>0</v>
      </c>
      <c r="HY41">
        <v>0</v>
      </c>
      <c r="HZ41">
        <v>0</v>
      </c>
      <c r="IA41">
        <v>0</v>
      </c>
      <c r="IB41" t="s">
        <v>426</v>
      </c>
      <c r="IC41" t="s">
        <v>427</v>
      </c>
      <c r="ID41" t="s">
        <v>428</v>
      </c>
      <c r="IE41" t="s">
        <v>428</v>
      </c>
      <c r="IF41" t="s">
        <v>428</v>
      </c>
      <c r="IG41" t="s">
        <v>428</v>
      </c>
      <c r="IH41">
        <v>0</v>
      </c>
      <c r="II41">
        <v>100</v>
      </c>
      <c r="IJ41">
        <v>100</v>
      </c>
      <c r="IK41">
        <v>-0.662</v>
      </c>
      <c r="IL41">
        <v>0.3086</v>
      </c>
      <c r="IM41">
        <v>-0.6605319167387009</v>
      </c>
      <c r="IN41">
        <v>-0.0004737513092168879</v>
      </c>
      <c r="IO41">
        <v>1.233974951706583E-06</v>
      </c>
      <c r="IP41">
        <v>-2.791035861235605E-10</v>
      </c>
      <c r="IQ41">
        <v>0.04306461537617447</v>
      </c>
      <c r="IR41">
        <v>-0.002560808816659483</v>
      </c>
      <c r="IS41">
        <v>0.0007441110143227328</v>
      </c>
      <c r="IT41">
        <v>-6.151772081818622E-06</v>
      </c>
      <c r="IU41">
        <v>2</v>
      </c>
      <c r="IV41">
        <v>1988</v>
      </c>
      <c r="IW41">
        <v>1</v>
      </c>
      <c r="IX41">
        <v>28</v>
      </c>
      <c r="IY41">
        <v>190385.7</v>
      </c>
      <c r="IZ41">
        <v>190385.9</v>
      </c>
      <c r="JA41">
        <v>1.14258</v>
      </c>
      <c r="JB41">
        <v>2.6001</v>
      </c>
      <c r="JC41">
        <v>1.49658</v>
      </c>
      <c r="JD41">
        <v>2.34741</v>
      </c>
      <c r="JE41">
        <v>1.54907</v>
      </c>
      <c r="JF41">
        <v>2.33032</v>
      </c>
      <c r="JG41">
        <v>35.9879</v>
      </c>
      <c r="JH41">
        <v>24.0963</v>
      </c>
      <c r="JI41">
        <v>18</v>
      </c>
      <c r="JJ41">
        <v>482.571</v>
      </c>
      <c r="JK41">
        <v>493.32</v>
      </c>
      <c r="JL41">
        <v>30.3831</v>
      </c>
      <c r="JM41">
        <v>29.2161</v>
      </c>
      <c r="JN41">
        <v>30</v>
      </c>
      <c r="JO41">
        <v>29.3942</v>
      </c>
      <c r="JP41">
        <v>29.3757</v>
      </c>
      <c r="JQ41">
        <v>22.969</v>
      </c>
      <c r="JR41">
        <v>22.2242</v>
      </c>
      <c r="JS41">
        <v>100</v>
      </c>
      <c r="JT41">
        <v>30.3768</v>
      </c>
      <c r="JU41">
        <v>420</v>
      </c>
      <c r="JV41">
        <v>23.2784</v>
      </c>
      <c r="JW41">
        <v>101.939</v>
      </c>
      <c r="JX41">
        <v>91.42319999999999</v>
      </c>
    </row>
    <row r="42" spans="1:284">
      <c r="A42">
        <v>24</v>
      </c>
      <c r="B42">
        <v>1758412749</v>
      </c>
      <c r="C42">
        <v>46</v>
      </c>
      <c r="D42" t="s">
        <v>475</v>
      </c>
      <c r="E42" t="s">
        <v>476</v>
      </c>
      <c r="F42">
        <v>5</v>
      </c>
      <c r="G42" t="s">
        <v>420</v>
      </c>
      <c r="H42" t="s">
        <v>421</v>
      </c>
      <c r="I42">
        <v>1758412741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(DN42+(U42+2*0.95*5.67E-8*(((DN42+$B$9)+273)^4-(DN42+273)^4)-44100*J42)/(1.84*29.3*R42+8*0.95*5.67E-8*(DN42+273)^3))</f>
        <v>0</v>
      </c>
      <c r="W42">
        <f>($C$9*DO42+$D$9*DP42+$E$9*V42)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2*0.95*5.67E-8*(((DN42+$B$9)+273)^4-(W42+273)^4)</f>
        <v>0</v>
      </c>
      <c r="AF42">
        <f>U42+AE42+AC42+AD42</f>
        <v>0</v>
      </c>
      <c r="AG42">
        <v>0</v>
      </c>
      <c r="AH42">
        <v>0</v>
      </c>
      <c r="AI42">
        <f>IF(AG42*$H$15&gt;=AK42,1.0,(AK42/(AK42-AG42*$H$15)))</f>
        <v>0</v>
      </c>
      <c r="AJ42">
        <f>(AI42-1)*100</f>
        <v>0</v>
      </c>
      <c r="AK42">
        <f>MAX(0,($B$15+$C$15*DS42)/(1+$D$15*DS42)*DL42/(DN42+273)*$E$15)</f>
        <v>0</v>
      </c>
      <c r="AL42" t="s">
        <v>422</v>
      </c>
      <c r="AM42" t="s">
        <v>422</v>
      </c>
      <c r="AN42">
        <v>0</v>
      </c>
      <c r="AO42">
        <v>0</v>
      </c>
      <c r="AP42">
        <f>1-AN42/AO42</f>
        <v>0</v>
      </c>
      <c r="AQ42">
        <v>0</v>
      </c>
      <c r="AR42" t="s">
        <v>422</v>
      </c>
      <c r="AS42" t="s">
        <v>422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422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$B$13*DT42+$C$13*DU42+$F$13*EF42*(1-EI42)</f>
        <v>0</v>
      </c>
      <c r="CW42">
        <f>CV42*CX42</f>
        <v>0</v>
      </c>
      <c r="CX42">
        <f>($B$13*$D$11+$C$13*$D$11+$F$13*((ES42+EK42)/MAX(ES42+EK42+ET42, 0.1)*$I$11+ET42/MAX(ES42+EK42+ET42, 0.1)*$J$11))/($B$13+$C$13+$F$13)</f>
        <v>0</v>
      </c>
      <c r="CY42">
        <f>($B$13*$K$11+$C$13*$K$11+$F$13*((ES42+EK42)/MAX(ES42+EK42+ET42, 0.1)*$P$11+ET42/MAX(ES42+EK42+ET42, 0.1)*$Q$11))/($B$13+$C$13+$F$13)</f>
        <v>0</v>
      </c>
      <c r="CZ42">
        <v>4.38</v>
      </c>
      <c r="DA42">
        <v>0.5</v>
      </c>
      <c r="DB42" t="s">
        <v>423</v>
      </c>
      <c r="DC42">
        <v>2</v>
      </c>
      <c r="DD42">
        <v>1758412741</v>
      </c>
      <c r="DE42">
        <v>421.6400416666667</v>
      </c>
      <c r="DF42">
        <v>419.961625</v>
      </c>
      <c r="DG42">
        <v>23.57112083333334</v>
      </c>
      <c r="DH42">
        <v>23.27132083333333</v>
      </c>
      <c r="DI42">
        <v>422.3016250000001</v>
      </c>
      <c r="DJ42">
        <v>23.26240416666667</v>
      </c>
      <c r="DK42">
        <v>500.0177083333333</v>
      </c>
      <c r="DL42">
        <v>90.16811666666668</v>
      </c>
      <c r="DM42">
        <v>0.07086695</v>
      </c>
      <c r="DN42">
        <v>29.9515375</v>
      </c>
      <c r="DO42">
        <v>30.01342916666667</v>
      </c>
      <c r="DP42">
        <v>999.9</v>
      </c>
      <c r="DQ42">
        <v>0</v>
      </c>
      <c r="DR42">
        <v>0</v>
      </c>
      <c r="DS42">
        <v>10004.32916666667</v>
      </c>
      <c r="DT42">
        <v>0</v>
      </c>
      <c r="DU42">
        <v>3.09642</v>
      </c>
      <c r="DV42">
        <v>1.678449583333333</v>
      </c>
      <c r="DW42">
        <v>431.818375</v>
      </c>
      <c r="DX42">
        <v>429.9675416666667</v>
      </c>
      <c r="DY42">
        <v>0.299803375</v>
      </c>
      <c r="DZ42">
        <v>419.961625</v>
      </c>
      <c r="EA42">
        <v>23.27132083333333</v>
      </c>
      <c r="EB42">
        <v>2.125364583333333</v>
      </c>
      <c r="EC42">
        <v>2.098330416666667</v>
      </c>
      <c r="ED42">
        <v>18.4105625</v>
      </c>
      <c r="EE42">
        <v>18.2065125</v>
      </c>
      <c r="EF42">
        <v>0.00500078</v>
      </c>
      <c r="EG42">
        <v>0</v>
      </c>
      <c r="EH42">
        <v>0</v>
      </c>
      <c r="EI42">
        <v>0</v>
      </c>
      <c r="EJ42">
        <v>639.3166666666667</v>
      </c>
      <c r="EK42">
        <v>0.00500078</v>
      </c>
      <c r="EL42">
        <v>-13.32083333333333</v>
      </c>
      <c r="EM42">
        <v>0.0541666666666667</v>
      </c>
      <c r="EN42">
        <v>35.78616666666667</v>
      </c>
      <c r="EO42">
        <v>41.25495833333333</v>
      </c>
      <c r="EP42">
        <v>38.744625</v>
      </c>
      <c r="EQ42">
        <v>41.89054166666667</v>
      </c>
      <c r="ER42">
        <v>39.12995833333333</v>
      </c>
      <c r="ES42">
        <v>0</v>
      </c>
      <c r="ET42">
        <v>0</v>
      </c>
      <c r="EU42">
        <v>0</v>
      </c>
      <c r="EV42">
        <v>1758412749</v>
      </c>
      <c r="EW42">
        <v>0</v>
      </c>
      <c r="EX42">
        <v>639.1039999999999</v>
      </c>
      <c r="EY42">
        <v>-12.34615311517017</v>
      </c>
      <c r="EZ42">
        <v>22.48461484027333</v>
      </c>
      <c r="FA42">
        <v>-12.892</v>
      </c>
      <c r="FB42">
        <v>15</v>
      </c>
      <c r="FC42">
        <v>0</v>
      </c>
      <c r="FD42" t="s">
        <v>424</v>
      </c>
      <c r="FE42">
        <v>1746989605.5</v>
      </c>
      <c r="FF42">
        <v>1746989593.5</v>
      </c>
      <c r="FG42">
        <v>0</v>
      </c>
      <c r="FH42">
        <v>-0.274</v>
      </c>
      <c r="FI42">
        <v>-0.002</v>
      </c>
      <c r="FJ42">
        <v>2.549</v>
      </c>
      <c r="FK42">
        <v>0.129</v>
      </c>
      <c r="FL42">
        <v>420</v>
      </c>
      <c r="FM42">
        <v>17</v>
      </c>
      <c r="FN42">
        <v>0.02</v>
      </c>
      <c r="FO42">
        <v>0.04</v>
      </c>
      <c r="FP42">
        <v>1.668381951219513</v>
      </c>
      <c r="FQ42">
        <v>0.1630030662020927</v>
      </c>
      <c r="FR42">
        <v>0.03767408899440829</v>
      </c>
      <c r="FS42">
        <v>1</v>
      </c>
      <c r="FT42">
        <v>638.7647058823529</v>
      </c>
      <c r="FU42">
        <v>-3.984720875624725</v>
      </c>
      <c r="FV42">
        <v>7.623565722498861</v>
      </c>
      <c r="FW42">
        <v>0</v>
      </c>
      <c r="FX42">
        <v>0.2992830731707317</v>
      </c>
      <c r="FY42">
        <v>0.01043759581881545</v>
      </c>
      <c r="FZ42">
        <v>0.001552155973276446</v>
      </c>
      <c r="GA42">
        <v>1</v>
      </c>
      <c r="GB42">
        <v>2</v>
      </c>
      <c r="GC42">
        <v>3</v>
      </c>
      <c r="GD42" t="s">
        <v>425</v>
      </c>
      <c r="GE42">
        <v>3.10334</v>
      </c>
      <c r="GF42">
        <v>2.7287</v>
      </c>
      <c r="GG42">
        <v>0.0879848</v>
      </c>
      <c r="GH42">
        <v>0.0876739</v>
      </c>
      <c r="GI42">
        <v>0.106008</v>
      </c>
      <c r="GJ42">
        <v>0.106469</v>
      </c>
      <c r="GK42">
        <v>23834.2</v>
      </c>
      <c r="GL42">
        <v>21655.5</v>
      </c>
      <c r="GM42">
        <v>26698.7</v>
      </c>
      <c r="GN42">
        <v>23959.6</v>
      </c>
      <c r="GO42">
        <v>38193.4</v>
      </c>
      <c r="GP42">
        <v>31650.8</v>
      </c>
      <c r="GQ42">
        <v>46624.8</v>
      </c>
      <c r="GR42">
        <v>37911.1</v>
      </c>
      <c r="GS42">
        <v>1.86607</v>
      </c>
      <c r="GT42">
        <v>1.85987</v>
      </c>
      <c r="GU42">
        <v>0.077635</v>
      </c>
      <c r="GV42">
        <v>0</v>
      </c>
      <c r="GW42">
        <v>28.7551</v>
      </c>
      <c r="GX42">
        <v>999.9</v>
      </c>
      <c r="GY42">
        <v>55.1</v>
      </c>
      <c r="GZ42">
        <v>31.4</v>
      </c>
      <c r="HA42">
        <v>28.2039</v>
      </c>
      <c r="HB42">
        <v>60.92</v>
      </c>
      <c r="HC42">
        <v>26.7228</v>
      </c>
      <c r="HD42">
        <v>1</v>
      </c>
      <c r="HE42">
        <v>0.153895</v>
      </c>
      <c r="HF42">
        <v>-1.10852</v>
      </c>
      <c r="HG42">
        <v>20.2957</v>
      </c>
      <c r="HH42">
        <v>5.22178</v>
      </c>
      <c r="HI42">
        <v>11.9798</v>
      </c>
      <c r="HJ42">
        <v>4.9656</v>
      </c>
      <c r="HK42">
        <v>3.276</v>
      </c>
      <c r="HL42">
        <v>9999</v>
      </c>
      <c r="HM42">
        <v>9999</v>
      </c>
      <c r="HN42">
        <v>9999</v>
      </c>
      <c r="HO42">
        <v>999.9</v>
      </c>
      <c r="HP42">
        <v>1.86385</v>
      </c>
      <c r="HQ42">
        <v>1.86005</v>
      </c>
      <c r="HR42">
        <v>1.85837</v>
      </c>
      <c r="HS42">
        <v>1.85974</v>
      </c>
      <c r="HT42">
        <v>1.8598</v>
      </c>
      <c r="HU42">
        <v>1.85837</v>
      </c>
      <c r="HV42">
        <v>1.85744</v>
      </c>
      <c r="HW42">
        <v>1.85238</v>
      </c>
      <c r="HX42">
        <v>0</v>
      </c>
      <c r="HY42">
        <v>0</v>
      </c>
      <c r="HZ42">
        <v>0</v>
      </c>
      <c r="IA42">
        <v>0</v>
      </c>
      <c r="IB42" t="s">
        <v>426</v>
      </c>
      <c r="IC42" t="s">
        <v>427</v>
      </c>
      <c r="ID42" t="s">
        <v>428</v>
      </c>
      <c r="IE42" t="s">
        <v>428</v>
      </c>
      <c r="IF42" t="s">
        <v>428</v>
      </c>
      <c r="IG42" t="s">
        <v>428</v>
      </c>
      <c r="IH42">
        <v>0</v>
      </c>
      <c r="II42">
        <v>100</v>
      </c>
      <c r="IJ42">
        <v>100</v>
      </c>
      <c r="IK42">
        <v>-0.661</v>
      </c>
      <c r="IL42">
        <v>0.3086</v>
      </c>
      <c r="IM42">
        <v>-0.6605319167387009</v>
      </c>
      <c r="IN42">
        <v>-0.0004737513092168879</v>
      </c>
      <c r="IO42">
        <v>1.233974951706583E-06</v>
      </c>
      <c r="IP42">
        <v>-2.791035861235605E-10</v>
      </c>
      <c r="IQ42">
        <v>0.04306461537617447</v>
      </c>
      <c r="IR42">
        <v>-0.002560808816659483</v>
      </c>
      <c r="IS42">
        <v>0.0007441110143227328</v>
      </c>
      <c r="IT42">
        <v>-6.151772081818622E-06</v>
      </c>
      <c r="IU42">
        <v>2</v>
      </c>
      <c r="IV42">
        <v>1988</v>
      </c>
      <c r="IW42">
        <v>1</v>
      </c>
      <c r="IX42">
        <v>28</v>
      </c>
      <c r="IY42">
        <v>190385.7</v>
      </c>
      <c r="IZ42">
        <v>190385.9</v>
      </c>
      <c r="JA42">
        <v>1.14258</v>
      </c>
      <c r="JB42">
        <v>2.59888</v>
      </c>
      <c r="JC42">
        <v>1.49658</v>
      </c>
      <c r="JD42">
        <v>2.34741</v>
      </c>
      <c r="JE42">
        <v>1.54907</v>
      </c>
      <c r="JF42">
        <v>2.43164</v>
      </c>
      <c r="JG42">
        <v>35.9879</v>
      </c>
      <c r="JH42">
        <v>24.0963</v>
      </c>
      <c r="JI42">
        <v>18</v>
      </c>
      <c r="JJ42">
        <v>482.632</v>
      </c>
      <c r="JK42">
        <v>493.237</v>
      </c>
      <c r="JL42">
        <v>30.3782</v>
      </c>
      <c r="JM42">
        <v>29.2161</v>
      </c>
      <c r="JN42">
        <v>30.0001</v>
      </c>
      <c r="JO42">
        <v>29.3945</v>
      </c>
      <c r="JP42">
        <v>29.3757</v>
      </c>
      <c r="JQ42">
        <v>22.9684</v>
      </c>
      <c r="JR42">
        <v>22.2242</v>
      </c>
      <c r="JS42">
        <v>100</v>
      </c>
      <c r="JT42">
        <v>30.3535</v>
      </c>
      <c r="JU42">
        <v>420</v>
      </c>
      <c r="JV42">
        <v>23.2784</v>
      </c>
      <c r="JW42">
        <v>101.939</v>
      </c>
      <c r="JX42">
        <v>91.4233</v>
      </c>
    </row>
    <row r="43" spans="1:284">
      <c r="A43">
        <v>25</v>
      </c>
      <c r="B43">
        <v>1758412751</v>
      </c>
      <c r="C43">
        <v>48</v>
      </c>
      <c r="D43" t="s">
        <v>477</v>
      </c>
      <c r="E43" t="s">
        <v>478</v>
      </c>
      <c r="F43">
        <v>5</v>
      </c>
      <c r="G43" t="s">
        <v>420</v>
      </c>
      <c r="H43" t="s">
        <v>421</v>
      </c>
      <c r="I43">
        <v>1758412743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(DN43+(U43+2*0.95*5.67E-8*(((DN43+$B$9)+273)^4-(DN43+273)^4)-44100*J43)/(1.84*29.3*R43+8*0.95*5.67E-8*(DN43+273)^3))</f>
        <v>0</v>
      </c>
      <c r="W43">
        <f>($C$9*DO43+$D$9*DP43+$E$9*V43)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2*0.95*5.67E-8*(((DN43+$B$9)+273)^4-(W43+273)^4)</f>
        <v>0</v>
      </c>
      <c r="AF43">
        <f>U43+AE43+AC43+AD43</f>
        <v>0</v>
      </c>
      <c r="AG43">
        <v>0</v>
      </c>
      <c r="AH43">
        <v>0</v>
      </c>
      <c r="AI43">
        <f>IF(AG43*$H$15&gt;=AK43,1.0,(AK43/(AK43-AG43*$H$15)))</f>
        <v>0</v>
      </c>
      <c r="AJ43">
        <f>(AI43-1)*100</f>
        <v>0</v>
      </c>
      <c r="AK43">
        <f>MAX(0,($B$15+$C$15*DS43)/(1+$D$15*DS43)*DL43/(DN43+273)*$E$15)</f>
        <v>0</v>
      </c>
      <c r="AL43" t="s">
        <v>422</v>
      </c>
      <c r="AM43" t="s">
        <v>422</v>
      </c>
      <c r="AN43">
        <v>0</v>
      </c>
      <c r="AO43">
        <v>0</v>
      </c>
      <c r="AP43">
        <f>1-AN43/AO43</f>
        <v>0</v>
      </c>
      <c r="AQ43">
        <v>0</v>
      </c>
      <c r="AR43" t="s">
        <v>422</v>
      </c>
      <c r="AS43" t="s">
        <v>422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422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$B$13*DT43+$C$13*DU43+$F$13*EF43*(1-EI43)</f>
        <v>0</v>
      </c>
      <c r="CW43">
        <f>CV43*CX43</f>
        <v>0</v>
      </c>
      <c r="CX43">
        <f>($B$13*$D$11+$C$13*$D$11+$F$13*((ES43+EK43)/MAX(ES43+EK43+ET43, 0.1)*$I$11+ET43/MAX(ES43+EK43+ET43, 0.1)*$J$11))/($B$13+$C$13+$F$13)</f>
        <v>0</v>
      </c>
      <c r="CY43">
        <f>($B$13*$K$11+$C$13*$K$11+$F$13*((ES43+EK43)/MAX(ES43+EK43+ET43, 0.1)*$P$11+ET43/MAX(ES43+EK43+ET43, 0.1)*$Q$11))/($B$13+$C$13+$F$13)</f>
        <v>0</v>
      </c>
      <c r="CZ43">
        <v>4.38</v>
      </c>
      <c r="DA43">
        <v>0.5</v>
      </c>
      <c r="DB43" t="s">
        <v>423</v>
      </c>
      <c r="DC43">
        <v>2</v>
      </c>
      <c r="DD43">
        <v>1758412743</v>
      </c>
      <c r="DE43">
        <v>421.6387916666667</v>
      </c>
      <c r="DF43">
        <v>419.9678333333333</v>
      </c>
      <c r="DG43">
        <v>23.57042083333333</v>
      </c>
      <c r="DH43">
        <v>23.27023333333333</v>
      </c>
      <c r="DI43">
        <v>422.300375</v>
      </c>
      <c r="DJ43">
        <v>23.26171666666667</v>
      </c>
      <c r="DK43">
        <v>500.0362083333333</v>
      </c>
      <c r="DL43">
        <v>90.16815000000001</v>
      </c>
      <c r="DM43">
        <v>0.07084130416666666</v>
      </c>
      <c r="DN43">
        <v>29.95232916666667</v>
      </c>
      <c r="DO43">
        <v>30.014375</v>
      </c>
      <c r="DP43">
        <v>999.9</v>
      </c>
      <c r="DQ43">
        <v>0</v>
      </c>
      <c r="DR43">
        <v>0</v>
      </c>
      <c r="DS43">
        <v>10001.30666666667</v>
      </c>
      <c r="DT43">
        <v>0</v>
      </c>
      <c r="DU43">
        <v>3.09642</v>
      </c>
      <c r="DV43">
        <v>1.670934583333333</v>
      </c>
      <c r="DW43">
        <v>431.8167916666667</v>
      </c>
      <c r="DX43">
        <v>429.9734583333333</v>
      </c>
      <c r="DY43">
        <v>0.3001977916666667</v>
      </c>
      <c r="DZ43">
        <v>419.9678333333333</v>
      </c>
      <c r="EA43">
        <v>23.27023333333333</v>
      </c>
      <c r="EB43">
        <v>2.125302083333333</v>
      </c>
      <c r="EC43">
        <v>2.098233333333333</v>
      </c>
      <c r="ED43">
        <v>18.41010416666667</v>
      </c>
      <c r="EE43">
        <v>18.205775</v>
      </c>
      <c r="EF43">
        <v>0.00500078</v>
      </c>
      <c r="EG43">
        <v>0</v>
      </c>
      <c r="EH43">
        <v>0</v>
      </c>
      <c r="EI43">
        <v>0</v>
      </c>
      <c r="EJ43">
        <v>639.475</v>
      </c>
      <c r="EK43">
        <v>0.00500078</v>
      </c>
      <c r="EL43">
        <v>-13.07916666666667</v>
      </c>
      <c r="EM43">
        <v>0.2083333333333334</v>
      </c>
      <c r="EN43">
        <v>35.78095833333333</v>
      </c>
      <c r="EO43">
        <v>41.25495833333333</v>
      </c>
      <c r="EP43">
        <v>38.74983333333333</v>
      </c>
      <c r="EQ43">
        <v>41.89316666666667</v>
      </c>
      <c r="ER43">
        <v>39.11170833333333</v>
      </c>
      <c r="ES43">
        <v>0</v>
      </c>
      <c r="ET43">
        <v>0</v>
      </c>
      <c r="EU43">
        <v>0</v>
      </c>
      <c r="EV43">
        <v>1758412750.8</v>
      </c>
      <c r="EW43">
        <v>0</v>
      </c>
      <c r="EX43">
        <v>638.176923076923</v>
      </c>
      <c r="EY43">
        <v>2.256410550614483</v>
      </c>
      <c r="EZ43">
        <v>24.20854675800753</v>
      </c>
      <c r="FA43">
        <v>-12.45769230769231</v>
      </c>
      <c r="FB43">
        <v>15</v>
      </c>
      <c r="FC43">
        <v>0</v>
      </c>
      <c r="FD43" t="s">
        <v>424</v>
      </c>
      <c r="FE43">
        <v>1746989605.5</v>
      </c>
      <c r="FF43">
        <v>1746989593.5</v>
      </c>
      <c r="FG43">
        <v>0</v>
      </c>
      <c r="FH43">
        <v>-0.274</v>
      </c>
      <c r="FI43">
        <v>-0.002</v>
      </c>
      <c r="FJ43">
        <v>2.549</v>
      </c>
      <c r="FK43">
        <v>0.129</v>
      </c>
      <c r="FL43">
        <v>420</v>
      </c>
      <c r="FM43">
        <v>17</v>
      </c>
      <c r="FN43">
        <v>0.02</v>
      </c>
      <c r="FO43">
        <v>0.04</v>
      </c>
      <c r="FP43">
        <v>1.67083425</v>
      </c>
      <c r="FQ43">
        <v>-0.05681414634146817</v>
      </c>
      <c r="FR43">
        <v>0.03435541870560597</v>
      </c>
      <c r="FS43">
        <v>1</v>
      </c>
      <c r="FT43">
        <v>639.2735294117647</v>
      </c>
      <c r="FU43">
        <v>-1.929717054438093</v>
      </c>
      <c r="FV43">
        <v>7.496324935810389</v>
      </c>
      <c r="FW43">
        <v>0</v>
      </c>
      <c r="FX43">
        <v>0.299822475</v>
      </c>
      <c r="FY43">
        <v>0.007466307692306907</v>
      </c>
      <c r="FZ43">
        <v>0.001161154791306911</v>
      </c>
      <c r="GA43">
        <v>1</v>
      </c>
      <c r="GB43">
        <v>2</v>
      </c>
      <c r="GC43">
        <v>3</v>
      </c>
      <c r="GD43" t="s">
        <v>425</v>
      </c>
      <c r="GE43">
        <v>3.10302</v>
      </c>
      <c r="GF43">
        <v>2.72871</v>
      </c>
      <c r="GG43">
        <v>0.0879844</v>
      </c>
      <c r="GH43">
        <v>0.08766160000000001</v>
      </c>
      <c r="GI43">
        <v>0.106006</v>
      </c>
      <c r="GJ43">
        <v>0.106466</v>
      </c>
      <c r="GK43">
        <v>23834.1</v>
      </c>
      <c r="GL43">
        <v>21655.7</v>
      </c>
      <c r="GM43">
        <v>26698.6</v>
      </c>
      <c r="GN43">
        <v>23959.5</v>
      </c>
      <c r="GO43">
        <v>38193.5</v>
      </c>
      <c r="GP43">
        <v>31651</v>
      </c>
      <c r="GQ43">
        <v>46624.8</v>
      </c>
      <c r="GR43">
        <v>37911.2</v>
      </c>
      <c r="GS43">
        <v>1.8653</v>
      </c>
      <c r="GT43">
        <v>1.86052</v>
      </c>
      <c r="GU43">
        <v>0.0772774</v>
      </c>
      <c r="GV43">
        <v>0</v>
      </c>
      <c r="GW43">
        <v>28.7564</v>
      </c>
      <c r="GX43">
        <v>999.9</v>
      </c>
      <c r="GY43">
        <v>55.1</v>
      </c>
      <c r="GZ43">
        <v>31.4</v>
      </c>
      <c r="HA43">
        <v>28.2008</v>
      </c>
      <c r="HB43">
        <v>60.84</v>
      </c>
      <c r="HC43">
        <v>26.6346</v>
      </c>
      <c r="HD43">
        <v>1</v>
      </c>
      <c r="HE43">
        <v>0.15388</v>
      </c>
      <c r="HF43">
        <v>-1.0693</v>
      </c>
      <c r="HG43">
        <v>20.2954</v>
      </c>
      <c r="HH43">
        <v>5.22178</v>
      </c>
      <c r="HI43">
        <v>11.9798</v>
      </c>
      <c r="HJ43">
        <v>4.96555</v>
      </c>
      <c r="HK43">
        <v>3.27595</v>
      </c>
      <c r="HL43">
        <v>9999</v>
      </c>
      <c r="HM43">
        <v>9999</v>
      </c>
      <c r="HN43">
        <v>9999</v>
      </c>
      <c r="HO43">
        <v>999.9</v>
      </c>
      <c r="HP43">
        <v>1.86385</v>
      </c>
      <c r="HQ43">
        <v>1.86005</v>
      </c>
      <c r="HR43">
        <v>1.85837</v>
      </c>
      <c r="HS43">
        <v>1.85974</v>
      </c>
      <c r="HT43">
        <v>1.85982</v>
      </c>
      <c r="HU43">
        <v>1.85837</v>
      </c>
      <c r="HV43">
        <v>1.85744</v>
      </c>
      <c r="HW43">
        <v>1.85237</v>
      </c>
      <c r="HX43">
        <v>0</v>
      </c>
      <c r="HY43">
        <v>0</v>
      </c>
      <c r="HZ43">
        <v>0</v>
      </c>
      <c r="IA43">
        <v>0</v>
      </c>
      <c r="IB43" t="s">
        <v>426</v>
      </c>
      <c r="IC43" t="s">
        <v>427</v>
      </c>
      <c r="ID43" t="s">
        <v>428</v>
      </c>
      <c r="IE43" t="s">
        <v>428</v>
      </c>
      <c r="IF43" t="s">
        <v>428</v>
      </c>
      <c r="IG43" t="s">
        <v>428</v>
      </c>
      <c r="IH43">
        <v>0</v>
      </c>
      <c r="II43">
        <v>100</v>
      </c>
      <c r="IJ43">
        <v>100</v>
      </c>
      <c r="IK43">
        <v>-0.661</v>
      </c>
      <c r="IL43">
        <v>0.3086</v>
      </c>
      <c r="IM43">
        <v>-0.6605319167387009</v>
      </c>
      <c r="IN43">
        <v>-0.0004737513092168879</v>
      </c>
      <c r="IO43">
        <v>1.233974951706583E-06</v>
      </c>
      <c r="IP43">
        <v>-2.791035861235605E-10</v>
      </c>
      <c r="IQ43">
        <v>0.04306461537617447</v>
      </c>
      <c r="IR43">
        <v>-0.002560808816659483</v>
      </c>
      <c r="IS43">
        <v>0.0007441110143227328</v>
      </c>
      <c r="IT43">
        <v>-6.151772081818622E-06</v>
      </c>
      <c r="IU43">
        <v>2</v>
      </c>
      <c r="IV43">
        <v>1988</v>
      </c>
      <c r="IW43">
        <v>1</v>
      </c>
      <c r="IX43">
        <v>28</v>
      </c>
      <c r="IY43">
        <v>190385.8</v>
      </c>
      <c r="IZ43">
        <v>190386</v>
      </c>
      <c r="JA43">
        <v>1.14258</v>
      </c>
      <c r="JB43">
        <v>2.59155</v>
      </c>
      <c r="JC43">
        <v>1.49658</v>
      </c>
      <c r="JD43">
        <v>2.34863</v>
      </c>
      <c r="JE43">
        <v>1.54907</v>
      </c>
      <c r="JF43">
        <v>2.47314</v>
      </c>
      <c r="JG43">
        <v>35.9879</v>
      </c>
      <c r="JH43">
        <v>24.105</v>
      </c>
      <c r="JI43">
        <v>18</v>
      </c>
      <c r="JJ43">
        <v>482.179</v>
      </c>
      <c r="JK43">
        <v>493.667</v>
      </c>
      <c r="JL43">
        <v>30.3733</v>
      </c>
      <c r="JM43">
        <v>29.2161</v>
      </c>
      <c r="JN43">
        <v>30.0001</v>
      </c>
      <c r="JO43">
        <v>29.3945</v>
      </c>
      <c r="JP43">
        <v>29.3757</v>
      </c>
      <c r="JQ43">
        <v>22.9736</v>
      </c>
      <c r="JR43">
        <v>22.2242</v>
      </c>
      <c r="JS43">
        <v>100</v>
      </c>
      <c r="JT43">
        <v>30.3535</v>
      </c>
      <c r="JU43">
        <v>420</v>
      </c>
      <c r="JV43">
        <v>23.2784</v>
      </c>
      <c r="JW43">
        <v>101.939</v>
      </c>
      <c r="JX43">
        <v>91.42319999999999</v>
      </c>
    </row>
    <row r="44" spans="1:284">
      <c r="A44">
        <v>26</v>
      </c>
      <c r="B44">
        <v>1758412753</v>
      </c>
      <c r="C44">
        <v>50</v>
      </c>
      <c r="D44" t="s">
        <v>479</v>
      </c>
      <c r="E44" t="s">
        <v>480</v>
      </c>
      <c r="F44">
        <v>5</v>
      </c>
      <c r="G44" t="s">
        <v>420</v>
      </c>
      <c r="H44" t="s">
        <v>421</v>
      </c>
      <c r="I44">
        <v>1758412745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(DN44+(U44+2*0.95*5.67E-8*(((DN44+$B$9)+273)^4-(DN44+273)^4)-44100*J44)/(1.84*29.3*R44+8*0.95*5.67E-8*(DN44+273)^3))</f>
        <v>0</v>
      </c>
      <c r="W44">
        <f>($C$9*DO44+$D$9*DP44+$E$9*V44)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2*0.95*5.67E-8*(((DN44+$B$9)+273)^4-(W44+273)^4)</f>
        <v>0</v>
      </c>
      <c r="AF44">
        <f>U44+AE44+AC44+AD44</f>
        <v>0</v>
      </c>
      <c r="AG44">
        <v>0</v>
      </c>
      <c r="AH44">
        <v>0</v>
      </c>
      <c r="AI44">
        <f>IF(AG44*$H$15&gt;=AK44,1.0,(AK44/(AK44-AG44*$H$15)))</f>
        <v>0</v>
      </c>
      <c r="AJ44">
        <f>(AI44-1)*100</f>
        <v>0</v>
      </c>
      <c r="AK44">
        <f>MAX(0,($B$15+$C$15*DS44)/(1+$D$15*DS44)*DL44/(DN44+273)*$E$15)</f>
        <v>0</v>
      </c>
      <c r="AL44" t="s">
        <v>422</v>
      </c>
      <c r="AM44" t="s">
        <v>422</v>
      </c>
      <c r="AN44">
        <v>0</v>
      </c>
      <c r="AO44">
        <v>0</v>
      </c>
      <c r="AP44">
        <f>1-AN44/AO44</f>
        <v>0</v>
      </c>
      <c r="AQ44">
        <v>0</v>
      </c>
      <c r="AR44" t="s">
        <v>422</v>
      </c>
      <c r="AS44" t="s">
        <v>422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422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$B$13*DT44+$C$13*DU44+$F$13*EF44*(1-EI44)</f>
        <v>0</v>
      </c>
      <c r="CW44">
        <f>CV44*CX44</f>
        <v>0</v>
      </c>
      <c r="CX44">
        <f>($B$13*$D$11+$C$13*$D$11+$F$13*((ES44+EK44)/MAX(ES44+EK44+ET44, 0.1)*$I$11+ET44/MAX(ES44+EK44+ET44, 0.1)*$J$11))/($B$13+$C$13+$F$13)</f>
        <v>0</v>
      </c>
      <c r="CY44">
        <f>($B$13*$K$11+$C$13*$K$11+$F$13*((ES44+EK44)/MAX(ES44+EK44+ET44, 0.1)*$P$11+ET44/MAX(ES44+EK44+ET44, 0.1)*$Q$11))/($B$13+$C$13+$F$13)</f>
        <v>0</v>
      </c>
      <c r="CZ44">
        <v>4.38</v>
      </c>
      <c r="DA44">
        <v>0.5</v>
      </c>
      <c r="DB44" t="s">
        <v>423</v>
      </c>
      <c r="DC44">
        <v>2</v>
      </c>
      <c r="DD44">
        <v>1758412745</v>
      </c>
      <c r="DE44">
        <v>421.63775</v>
      </c>
      <c r="DF44">
        <v>419.9633333333333</v>
      </c>
      <c r="DG44">
        <v>23.56948333333333</v>
      </c>
      <c r="DH44">
        <v>23.26905833333333</v>
      </c>
      <c r="DI44">
        <v>422.2993333333334</v>
      </c>
      <c r="DJ44">
        <v>23.2608</v>
      </c>
      <c r="DK44">
        <v>500.0005416666667</v>
      </c>
      <c r="DL44">
        <v>90.16835833333334</v>
      </c>
      <c r="DM44">
        <v>0.07088911666666667</v>
      </c>
      <c r="DN44">
        <v>29.95342916666667</v>
      </c>
      <c r="DO44">
        <v>30.01479583333333</v>
      </c>
      <c r="DP44">
        <v>999.9</v>
      </c>
      <c r="DQ44">
        <v>0</v>
      </c>
      <c r="DR44">
        <v>0</v>
      </c>
      <c r="DS44">
        <v>9997.787916666666</v>
      </c>
      <c r="DT44">
        <v>0</v>
      </c>
      <c r="DU44">
        <v>3.09642</v>
      </c>
      <c r="DV44">
        <v>1.674386666666667</v>
      </c>
      <c r="DW44">
        <v>431.8153333333333</v>
      </c>
      <c r="DX44">
        <v>429.968375</v>
      </c>
      <c r="DY44">
        <v>0.3004358333333333</v>
      </c>
      <c r="DZ44">
        <v>419.9633333333333</v>
      </c>
      <c r="EA44">
        <v>23.26905833333333</v>
      </c>
      <c r="EB44">
        <v>2.1252225</v>
      </c>
      <c r="EC44">
        <v>2.0981325</v>
      </c>
      <c r="ED44">
        <v>18.40950833333333</v>
      </c>
      <c r="EE44">
        <v>18.20500833333334</v>
      </c>
      <c r="EF44">
        <v>0.00500078</v>
      </c>
      <c r="EG44">
        <v>0</v>
      </c>
      <c r="EH44">
        <v>0</v>
      </c>
      <c r="EI44">
        <v>0</v>
      </c>
      <c r="EJ44">
        <v>638.0166666666668</v>
      </c>
      <c r="EK44">
        <v>0.00500078</v>
      </c>
      <c r="EL44">
        <v>-11.89583333333333</v>
      </c>
      <c r="EM44">
        <v>0.175</v>
      </c>
      <c r="EN44">
        <v>35.77833333333333</v>
      </c>
      <c r="EO44">
        <v>41.23670833333333</v>
      </c>
      <c r="EP44">
        <v>38.762875</v>
      </c>
      <c r="EQ44">
        <v>41.88529166666667</v>
      </c>
      <c r="ER44">
        <v>39.10129166666666</v>
      </c>
      <c r="ES44">
        <v>0</v>
      </c>
      <c r="ET44">
        <v>0</v>
      </c>
      <c r="EU44">
        <v>0</v>
      </c>
      <c r="EV44">
        <v>1758412752.6</v>
      </c>
      <c r="EW44">
        <v>0</v>
      </c>
      <c r="EX44">
        <v>637.432</v>
      </c>
      <c r="EY44">
        <v>18.84615422226413</v>
      </c>
      <c r="EZ44">
        <v>27.12307699069935</v>
      </c>
      <c r="FA44">
        <v>-11.776</v>
      </c>
      <c r="FB44">
        <v>15</v>
      </c>
      <c r="FC44">
        <v>0</v>
      </c>
      <c r="FD44" t="s">
        <v>424</v>
      </c>
      <c r="FE44">
        <v>1746989605.5</v>
      </c>
      <c r="FF44">
        <v>1746989593.5</v>
      </c>
      <c r="FG44">
        <v>0</v>
      </c>
      <c r="FH44">
        <v>-0.274</v>
      </c>
      <c r="FI44">
        <v>-0.002</v>
      </c>
      <c r="FJ44">
        <v>2.549</v>
      </c>
      <c r="FK44">
        <v>0.129</v>
      </c>
      <c r="FL44">
        <v>420</v>
      </c>
      <c r="FM44">
        <v>17</v>
      </c>
      <c r="FN44">
        <v>0.02</v>
      </c>
      <c r="FO44">
        <v>0.04</v>
      </c>
      <c r="FP44">
        <v>1.676110731707317</v>
      </c>
      <c r="FQ44">
        <v>-0.03170132404180958</v>
      </c>
      <c r="FR44">
        <v>0.03629414347638082</v>
      </c>
      <c r="FS44">
        <v>1</v>
      </c>
      <c r="FT44">
        <v>638.6882352941176</v>
      </c>
      <c r="FU44">
        <v>-7.850267188700992</v>
      </c>
      <c r="FV44">
        <v>7.530790314977977</v>
      </c>
      <c r="FW44">
        <v>0</v>
      </c>
      <c r="FX44">
        <v>0.3001773414634146</v>
      </c>
      <c r="FY44">
        <v>0.009846459930313594</v>
      </c>
      <c r="FZ44">
        <v>0.001333843677712446</v>
      </c>
      <c r="GA44">
        <v>1</v>
      </c>
      <c r="GB44">
        <v>2</v>
      </c>
      <c r="GC44">
        <v>3</v>
      </c>
      <c r="GD44" t="s">
        <v>425</v>
      </c>
      <c r="GE44">
        <v>3.10311</v>
      </c>
      <c r="GF44">
        <v>2.72887</v>
      </c>
      <c r="GG44">
        <v>0.0879878</v>
      </c>
      <c r="GH44">
        <v>0.08765149999999999</v>
      </c>
      <c r="GI44">
        <v>0.106007</v>
      </c>
      <c r="GJ44">
        <v>0.106465</v>
      </c>
      <c r="GK44">
        <v>23833.9</v>
      </c>
      <c r="GL44">
        <v>21655.9</v>
      </c>
      <c r="GM44">
        <v>26698.4</v>
      </c>
      <c r="GN44">
        <v>23959.4</v>
      </c>
      <c r="GO44">
        <v>38193.3</v>
      </c>
      <c r="GP44">
        <v>31651.1</v>
      </c>
      <c r="GQ44">
        <v>46624.6</v>
      </c>
      <c r="GR44">
        <v>37911.2</v>
      </c>
      <c r="GS44">
        <v>1.8657</v>
      </c>
      <c r="GT44">
        <v>1.8603</v>
      </c>
      <c r="GU44">
        <v>0.07717309999999999</v>
      </c>
      <c r="GV44">
        <v>0</v>
      </c>
      <c r="GW44">
        <v>28.7576</v>
      </c>
      <c r="GX44">
        <v>999.9</v>
      </c>
      <c r="GY44">
        <v>55.1</v>
      </c>
      <c r="GZ44">
        <v>31.4</v>
      </c>
      <c r="HA44">
        <v>28.2047</v>
      </c>
      <c r="HB44">
        <v>61.06</v>
      </c>
      <c r="HC44">
        <v>26.6186</v>
      </c>
      <c r="HD44">
        <v>1</v>
      </c>
      <c r="HE44">
        <v>0.153803</v>
      </c>
      <c r="HF44">
        <v>-1.0422</v>
      </c>
      <c r="HG44">
        <v>20.2957</v>
      </c>
      <c r="HH44">
        <v>5.22148</v>
      </c>
      <c r="HI44">
        <v>11.98</v>
      </c>
      <c r="HJ44">
        <v>4.96555</v>
      </c>
      <c r="HK44">
        <v>3.2759</v>
      </c>
      <c r="HL44">
        <v>9999</v>
      </c>
      <c r="HM44">
        <v>9999</v>
      </c>
      <c r="HN44">
        <v>9999</v>
      </c>
      <c r="HO44">
        <v>999.9</v>
      </c>
      <c r="HP44">
        <v>1.86385</v>
      </c>
      <c r="HQ44">
        <v>1.86005</v>
      </c>
      <c r="HR44">
        <v>1.85837</v>
      </c>
      <c r="HS44">
        <v>1.85974</v>
      </c>
      <c r="HT44">
        <v>1.8598</v>
      </c>
      <c r="HU44">
        <v>1.85837</v>
      </c>
      <c r="HV44">
        <v>1.85745</v>
      </c>
      <c r="HW44">
        <v>1.85237</v>
      </c>
      <c r="HX44">
        <v>0</v>
      </c>
      <c r="HY44">
        <v>0</v>
      </c>
      <c r="HZ44">
        <v>0</v>
      </c>
      <c r="IA44">
        <v>0</v>
      </c>
      <c r="IB44" t="s">
        <v>426</v>
      </c>
      <c r="IC44" t="s">
        <v>427</v>
      </c>
      <c r="ID44" t="s">
        <v>428</v>
      </c>
      <c r="IE44" t="s">
        <v>428</v>
      </c>
      <c r="IF44" t="s">
        <v>428</v>
      </c>
      <c r="IG44" t="s">
        <v>428</v>
      </c>
      <c r="IH44">
        <v>0</v>
      </c>
      <c r="II44">
        <v>100</v>
      </c>
      <c r="IJ44">
        <v>100</v>
      </c>
      <c r="IK44">
        <v>-0.662</v>
      </c>
      <c r="IL44">
        <v>0.3086</v>
      </c>
      <c r="IM44">
        <v>-0.6605319167387009</v>
      </c>
      <c r="IN44">
        <v>-0.0004737513092168879</v>
      </c>
      <c r="IO44">
        <v>1.233974951706583E-06</v>
      </c>
      <c r="IP44">
        <v>-2.791035861235605E-10</v>
      </c>
      <c r="IQ44">
        <v>0.04306461537617447</v>
      </c>
      <c r="IR44">
        <v>-0.002560808816659483</v>
      </c>
      <c r="IS44">
        <v>0.0007441110143227328</v>
      </c>
      <c r="IT44">
        <v>-6.151772081818622E-06</v>
      </c>
      <c r="IU44">
        <v>2</v>
      </c>
      <c r="IV44">
        <v>1988</v>
      </c>
      <c r="IW44">
        <v>1</v>
      </c>
      <c r="IX44">
        <v>28</v>
      </c>
      <c r="IY44">
        <v>190385.8</v>
      </c>
      <c r="IZ44">
        <v>190386</v>
      </c>
      <c r="JA44">
        <v>1.14258</v>
      </c>
      <c r="JB44">
        <v>2.59033</v>
      </c>
      <c r="JC44">
        <v>1.49658</v>
      </c>
      <c r="JD44">
        <v>2.34741</v>
      </c>
      <c r="JE44">
        <v>1.54907</v>
      </c>
      <c r="JF44">
        <v>2.4231</v>
      </c>
      <c r="JG44">
        <v>35.9879</v>
      </c>
      <c r="JH44">
        <v>24.105</v>
      </c>
      <c r="JI44">
        <v>18</v>
      </c>
      <c r="JJ44">
        <v>482.413</v>
      </c>
      <c r="JK44">
        <v>493.518</v>
      </c>
      <c r="JL44">
        <v>30.3638</v>
      </c>
      <c r="JM44">
        <v>29.2161</v>
      </c>
      <c r="JN44">
        <v>30</v>
      </c>
      <c r="JO44">
        <v>29.3945</v>
      </c>
      <c r="JP44">
        <v>29.3757</v>
      </c>
      <c r="JQ44">
        <v>22.9741</v>
      </c>
      <c r="JR44">
        <v>22.2242</v>
      </c>
      <c r="JS44">
        <v>100</v>
      </c>
      <c r="JT44">
        <v>30.3535</v>
      </c>
      <c r="JU44">
        <v>420</v>
      </c>
      <c r="JV44">
        <v>23.2784</v>
      </c>
      <c r="JW44">
        <v>101.938</v>
      </c>
      <c r="JX44">
        <v>91.42319999999999</v>
      </c>
    </row>
    <row r="45" spans="1:284">
      <c r="A45">
        <v>27</v>
      </c>
      <c r="B45">
        <v>1758412755</v>
      </c>
      <c r="C45">
        <v>52</v>
      </c>
      <c r="D45" t="s">
        <v>481</v>
      </c>
      <c r="E45" t="s">
        <v>482</v>
      </c>
      <c r="F45">
        <v>5</v>
      </c>
      <c r="G45" t="s">
        <v>420</v>
      </c>
      <c r="H45" t="s">
        <v>421</v>
      </c>
      <c r="I45">
        <v>1758412747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(DN45+(U45+2*0.95*5.67E-8*(((DN45+$B$9)+273)^4-(DN45+273)^4)-44100*J45)/(1.84*29.3*R45+8*0.95*5.67E-8*(DN45+273)^3))</f>
        <v>0</v>
      </c>
      <c r="W45">
        <f>($C$9*DO45+$D$9*DP45+$E$9*V45)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2*0.95*5.67E-8*(((DN45+$B$9)+273)^4-(W45+273)^4)</f>
        <v>0</v>
      </c>
      <c r="AF45">
        <f>U45+AE45+AC45+AD45</f>
        <v>0</v>
      </c>
      <c r="AG45">
        <v>0</v>
      </c>
      <c r="AH45">
        <v>0</v>
      </c>
      <c r="AI45">
        <f>IF(AG45*$H$15&gt;=AK45,1.0,(AK45/(AK45-AG45*$H$15)))</f>
        <v>0</v>
      </c>
      <c r="AJ45">
        <f>(AI45-1)*100</f>
        <v>0</v>
      </c>
      <c r="AK45">
        <f>MAX(0,($B$15+$C$15*DS45)/(1+$D$15*DS45)*DL45/(DN45+273)*$E$15)</f>
        <v>0</v>
      </c>
      <c r="AL45" t="s">
        <v>422</v>
      </c>
      <c r="AM45" t="s">
        <v>422</v>
      </c>
      <c r="AN45">
        <v>0</v>
      </c>
      <c r="AO45">
        <v>0</v>
      </c>
      <c r="AP45">
        <f>1-AN45/AO45</f>
        <v>0</v>
      </c>
      <c r="AQ45">
        <v>0</v>
      </c>
      <c r="AR45" t="s">
        <v>422</v>
      </c>
      <c r="AS45" t="s">
        <v>422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422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$B$13*DT45+$C$13*DU45+$F$13*EF45*(1-EI45)</f>
        <v>0</v>
      </c>
      <c r="CW45">
        <f>CV45*CX45</f>
        <v>0</v>
      </c>
      <c r="CX45">
        <f>($B$13*$D$11+$C$13*$D$11+$F$13*((ES45+EK45)/MAX(ES45+EK45+ET45, 0.1)*$I$11+ET45/MAX(ES45+EK45+ET45, 0.1)*$J$11))/($B$13+$C$13+$F$13)</f>
        <v>0</v>
      </c>
      <c r="CY45">
        <f>($B$13*$K$11+$C$13*$K$11+$F$13*((ES45+EK45)/MAX(ES45+EK45+ET45, 0.1)*$P$11+ET45/MAX(ES45+EK45+ET45, 0.1)*$Q$11))/($B$13+$C$13+$F$13)</f>
        <v>0</v>
      </c>
      <c r="CZ45">
        <v>4.38</v>
      </c>
      <c r="DA45">
        <v>0.5</v>
      </c>
      <c r="DB45" t="s">
        <v>423</v>
      </c>
      <c r="DC45">
        <v>2</v>
      </c>
      <c r="DD45">
        <v>1758412747</v>
      </c>
      <c r="DE45">
        <v>421.6378333333334</v>
      </c>
      <c r="DF45">
        <v>419.9554583333334</v>
      </c>
      <c r="DG45">
        <v>23.56885</v>
      </c>
      <c r="DH45">
        <v>23.26812083333333</v>
      </c>
      <c r="DI45">
        <v>422.2994166666667</v>
      </c>
      <c r="DJ45">
        <v>23.26018333333333</v>
      </c>
      <c r="DK45">
        <v>499.99425</v>
      </c>
      <c r="DL45">
        <v>90.16865416666667</v>
      </c>
      <c r="DM45">
        <v>0.07088209166666666</v>
      </c>
      <c r="DN45">
        <v>29.95443333333334</v>
      </c>
      <c r="DO45">
        <v>30.0158625</v>
      </c>
      <c r="DP45">
        <v>999.9</v>
      </c>
      <c r="DQ45">
        <v>0</v>
      </c>
      <c r="DR45">
        <v>0</v>
      </c>
      <c r="DS45">
        <v>9998.831666666667</v>
      </c>
      <c r="DT45">
        <v>0</v>
      </c>
      <c r="DU45">
        <v>3.09642</v>
      </c>
      <c r="DV45">
        <v>1.682385833333333</v>
      </c>
      <c r="DW45">
        <v>431.8151666666667</v>
      </c>
      <c r="DX45">
        <v>429.9598333333333</v>
      </c>
      <c r="DY45">
        <v>0.300738375</v>
      </c>
      <c r="DZ45">
        <v>419.9554583333334</v>
      </c>
      <c r="EA45">
        <v>23.26812083333333</v>
      </c>
      <c r="EB45">
        <v>2.125172083333334</v>
      </c>
      <c r="EC45">
        <v>2.098055</v>
      </c>
      <c r="ED45">
        <v>18.40913333333333</v>
      </c>
      <c r="EE45">
        <v>18.20441666666666</v>
      </c>
      <c r="EF45">
        <v>0.00500078</v>
      </c>
      <c r="EG45">
        <v>0</v>
      </c>
      <c r="EH45">
        <v>0</v>
      </c>
      <c r="EI45">
        <v>0</v>
      </c>
      <c r="EJ45">
        <v>637.8041666666667</v>
      </c>
      <c r="EK45">
        <v>0.00500078</v>
      </c>
      <c r="EL45">
        <v>-11.91666666666667</v>
      </c>
      <c r="EM45">
        <v>0.1125</v>
      </c>
      <c r="EN45">
        <v>35.77829166666667</v>
      </c>
      <c r="EO45">
        <v>41.20804166666667</v>
      </c>
      <c r="EP45">
        <v>38.72383333333334</v>
      </c>
      <c r="EQ45">
        <v>41.851375</v>
      </c>
      <c r="ER45">
        <v>39.08304166666667</v>
      </c>
      <c r="ES45">
        <v>0</v>
      </c>
      <c r="ET45">
        <v>0</v>
      </c>
      <c r="EU45">
        <v>0</v>
      </c>
      <c r="EV45">
        <v>1758412755</v>
      </c>
      <c r="EW45">
        <v>0</v>
      </c>
      <c r="EX45">
        <v>636.7719999999999</v>
      </c>
      <c r="EY45">
        <v>16.72307717089928</v>
      </c>
      <c r="EZ45">
        <v>12.89230774215461</v>
      </c>
      <c r="FA45">
        <v>-11.392</v>
      </c>
      <c r="FB45">
        <v>15</v>
      </c>
      <c r="FC45">
        <v>0</v>
      </c>
      <c r="FD45" t="s">
        <v>424</v>
      </c>
      <c r="FE45">
        <v>1746989605.5</v>
      </c>
      <c r="FF45">
        <v>1746989593.5</v>
      </c>
      <c r="FG45">
        <v>0</v>
      </c>
      <c r="FH45">
        <v>-0.274</v>
      </c>
      <c r="FI45">
        <v>-0.002</v>
      </c>
      <c r="FJ45">
        <v>2.549</v>
      </c>
      <c r="FK45">
        <v>0.129</v>
      </c>
      <c r="FL45">
        <v>420</v>
      </c>
      <c r="FM45">
        <v>17</v>
      </c>
      <c r="FN45">
        <v>0.02</v>
      </c>
      <c r="FO45">
        <v>0.04</v>
      </c>
      <c r="FP45">
        <v>1.68219725</v>
      </c>
      <c r="FQ45">
        <v>0.0132025891181959</v>
      </c>
      <c r="FR45">
        <v>0.04027136656406757</v>
      </c>
      <c r="FS45">
        <v>1</v>
      </c>
      <c r="FT45">
        <v>638.5147058823529</v>
      </c>
      <c r="FU45">
        <v>-11.8304046844349</v>
      </c>
      <c r="FV45">
        <v>7.590866506879141</v>
      </c>
      <c r="FW45">
        <v>0</v>
      </c>
      <c r="FX45">
        <v>0.300461025</v>
      </c>
      <c r="FY45">
        <v>0.01182897185741015</v>
      </c>
      <c r="FZ45">
        <v>0.001455407270964041</v>
      </c>
      <c r="GA45">
        <v>1</v>
      </c>
      <c r="GB45">
        <v>2</v>
      </c>
      <c r="GC45">
        <v>3</v>
      </c>
      <c r="GD45" t="s">
        <v>425</v>
      </c>
      <c r="GE45">
        <v>3.10316</v>
      </c>
      <c r="GF45">
        <v>2.72864</v>
      </c>
      <c r="GG45">
        <v>0.0879837</v>
      </c>
      <c r="GH45">
        <v>0.08766599999999999</v>
      </c>
      <c r="GI45">
        <v>0.106009</v>
      </c>
      <c r="GJ45">
        <v>0.106463</v>
      </c>
      <c r="GK45">
        <v>23833.9</v>
      </c>
      <c r="GL45">
        <v>21655.6</v>
      </c>
      <c r="GM45">
        <v>26698.3</v>
      </c>
      <c r="GN45">
        <v>23959.5</v>
      </c>
      <c r="GO45">
        <v>38193.2</v>
      </c>
      <c r="GP45">
        <v>31651</v>
      </c>
      <c r="GQ45">
        <v>46624.6</v>
      </c>
      <c r="GR45">
        <v>37911.1</v>
      </c>
      <c r="GS45">
        <v>1.86588</v>
      </c>
      <c r="GT45">
        <v>1.86017</v>
      </c>
      <c r="GU45">
        <v>0.07735939999999999</v>
      </c>
      <c r="GV45">
        <v>0</v>
      </c>
      <c r="GW45">
        <v>28.7588</v>
      </c>
      <c r="GX45">
        <v>999.9</v>
      </c>
      <c r="GY45">
        <v>55.1</v>
      </c>
      <c r="GZ45">
        <v>31.4</v>
      </c>
      <c r="HA45">
        <v>28.2039</v>
      </c>
      <c r="HB45">
        <v>60.98</v>
      </c>
      <c r="HC45">
        <v>26.7268</v>
      </c>
      <c r="HD45">
        <v>1</v>
      </c>
      <c r="HE45">
        <v>0.153803</v>
      </c>
      <c r="HF45">
        <v>-1.05475</v>
      </c>
      <c r="HG45">
        <v>20.2956</v>
      </c>
      <c r="HH45">
        <v>5.22073</v>
      </c>
      <c r="HI45">
        <v>11.98</v>
      </c>
      <c r="HJ45">
        <v>4.9651</v>
      </c>
      <c r="HK45">
        <v>3.27595</v>
      </c>
      <c r="HL45">
        <v>9999</v>
      </c>
      <c r="HM45">
        <v>9999</v>
      </c>
      <c r="HN45">
        <v>9999</v>
      </c>
      <c r="HO45">
        <v>999.9</v>
      </c>
      <c r="HP45">
        <v>1.86385</v>
      </c>
      <c r="HQ45">
        <v>1.86005</v>
      </c>
      <c r="HR45">
        <v>1.85837</v>
      </c>
      <c r="HS45">
        <v>1.85973</v>
      </c>
      <c r="HT45">
        <v>1.85981</v>
      </c>
      <c r="HU45">
        <v>1.85837</v>
      </c>
      <c r="HV45">
        <v>1.85745</v>
      </c>
      <c r="HW45">
        <v>1.85235</v>
      </c>
      <c r="HX45">
        <v>0</v>
      </c>
      <c r="HY45">
        <v>0</v>
      </c>
      <c r="HZ45">
        <v>0</v>
      </c>
      <c r="IA45">
        <v>0</v>
      </c>
      <c r="IB45" t="s">
        <v>426</v>
      </c>
      <c r="IC45" t="s">
        <v>427</v>
      </c>
      <c r="ID45" t="s">
        <v>428</v>
      </c>
      <c r="IE45" t="s">
        <v>428</v>
      </c>
      <c r="IF45" t="s">
        <v>428</v>
      </c>
      <c r="IG45" t="s">
        <v>428</v>
      </c>
      <c r="IH45">
        <v>0</v>
      </c>
      <c r="II45">
        <v>100</v>
      </c>
      <c r="IJ45">
        <v>100</v>
      </c>
      <c r="IK45">
        <v>-0.661</v>
      </c>
      <c r="IL45">
        <v>0.3087</v>
      </c>
      <c r="IM45">
        <v>-0.6605319167387009</v>
      </c>
      <c r="IN45">
        <v>-0.0004737513092168879</v>
      </c>
      <c r="IO45">
        <v>1.233974951706583E-06</v>
      </c>
      <c r="IP45">
        <v>-2.791035861235605E-10</v>
      </c>
      <c r="IQ45">
        <v>0.04306461537617447</v>
      </c>
      <c r="IR45">
        <v>-0.002560808816659483</v>
      </c>
      <c r="IS45">
        <v>0.0007441110143227328</v>
      </c>
      <c r="IT45">
        <v>-6.151772081818622E-06</v>
      </c>
      <c r="IU45">
        <v>2</v>
      </c>
      <c r="IV45">
        <v>1988</v>
      </c>
      <c r="IW45">
        <v>1</v>
      </c>
      <c r="IX45">
        <v>28</v>
      </c>
      <c r="IY45">
        <v>190385.8</v>
      </c>
      <c r="IZ45">
        <v>190386</v>
      </c>
      <c r="JA45">
        <v>1.14258</v>
      </c>
      <c r="JB45">
        <v>2.59155</v>
      </c>
      <c r="JC45">
        <v>1.49658</v>
      </c>
      <c r="JD45">
        <v>2.34863</v>
      </c>
      <c r="JE45">
        <v>1.54907</v>
      </c>
      <c r="JF45">
        <v>2.39624</v>
      </c>
      <c r="JG45">
        <v>35.9879</v>
      </c>
      <c r="JH45">
        <v>24.0963</v>
      </c>
      <c r="JI45">
        <v>18</v>
      </c>
      <c r="JJ45">
        <v>482.515</v>
      </c>
      <c r="JK45">
        <v>493.437</v>
      </c>
      <c r="JL45">
        <v>30.3546</v>
      </c>
      <c r="JM45">
        <v>29.2161</v>
      </c>
      <c r="JN45">
        <v>30</v>
      </c>
      <c r="JO45">
        <v>29.3945</v>
      </c>
      <c r="JP45">
        <v>29.376</v>
      </c>
      <c r="JQ45">
        <v>22.9729</v>
      </c>
      <c r="JR45">
        <v>22.2242</v>
      </c>
      <c r="JS45">
        <v>100</v>
      </c>
      <c r="JT45">
        <v>30.3381</v>
      </c>
      <c r="JU45">
        <v>420</v>
      </c>
      <c r="JV45">
        <v>23.2784</v>
      </c>
      <c r="JW45">
        <v>101.938</v>
      </c>
      <c r="JX45">
        <v>91.42310000000001</v>
      </c>
    </row>
    <row r="46" spans="1:284">
      <c r="A46">
        <v>28</v>
      </c>
      <c r="B46">
        <v>1758412757</v>
      </c>
      <c r="C46">
        <v>54</v>
      </c>
      <c r="D46" t="s">
        <v>483</v>
      </c>
      <c r="E46" t="s">
        <v>484</v>
      </c>
      <c r="F46">
        <v>5</v>
      </c>
      <c r="G46" t="s">
        <v>420</v>
      </c>
      <c r="H46" t="s">
        <v>421</v>
      </c>
      <c r="I46">
        <v>1758412749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(DN46+(U46+2*0.95*5.67E-8*(((DN46+$B$9)+273)^4-(DN46+273)^4)-44100*J46)/(1.84*29.3*R46+8*0.95*5.67E-8*(DN46+273)^3))</f>
        <v>0</v>
      </c>
      <c r="W46">
        <f>($C$9*DO46+$D$9*DP46+$E$9*V46)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2*0.95*5.67E-8*(((DN46+$B$9)+273)^4-(W46+273)^4)</f>
        <v>0</v>
      </c>
      <c r="AF46">
        <f>U46+AE46+AC46+AD46</f>
        <v>0</v>
      </c>
      <c r="AG46">
        <v>0</v>
      </c>
      <c r="AH46">
        <v>0</v>
      </c>
      <c r="AI46">
        <f>IF(AG46*$H$15&gt;=AK46,1.0,(AK46/(AK46-AG46*$H$15)))</f>
        <v>0</v>
      </c>
      <c r="AJ46">
        <f>(AI46-1)*100</f>
        <v>0</v>
      </c>
      <c r="AK46">
        <f>MAX(0,($B$15+$C$15*DS46)/(1+$D$15*DS46)*DL46/(DN46+273)*$E$15)</f>
        <v>0</v>
      </c>
      <c r="AL46" t="s">
        <v>422</v>
      </c>
      <c r="AM46" t="s">
        <v>422</v>
      </c>
      <c r="AN46">
        <v>0</v>
      </c>
      <c r="AO46">
        <v>0</v>
      </c>
      <c r="AP46">
        <f>1-AN46/AO46</f>
        <v>0</v>
      </c>
      <c r="AQ46">
        <v>0</v>
      </c>
      <c r="AR46" t="s">
        <v>422</v>
      </c>
      <c r="AS46" t="s">
        <v>422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422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$B$13*DT46+$C$13*DU46+$F$13*EF46*(1-EI46)</f>
        <v>0</v>
      </c>
      <c r="CW46">
        <f>CV46*CX46</f>
        <v>0</v>
      </c>
      <c r="CX46">
        <f>($B$13*$D$11+$C$13*$D$11+$F$13*((ES46+EK46)/MAX(ES46+EK46+ET46, 0.1)*$I$11+ET46/MAX(ES46+EK46+ET46, 0.1)*$J$11))/($B$13+$C$13+$F$13)</f>
        <v>0</v>
      </c>
      <c r="CY46">
        <f>($B$13*$K$11+$C$13*$K$11+$F$13*((ES46+EK46)/MAX(ES46+EK46+ET46, 0.1)*$P$11+ET46/MAX(ES46+EK46+ET46, 0.1)*$Q$11))/($B$13+$C$13+$F$13)</f>
        <v>0</v>
      </c>
      <c r="CZ46">
        <v>4.38</v>
      </c>
      <c r="DA46">
        <v>0.5</v>
      </c>
      <c r="DB46" t="s">
        <v>423</v>
      </c>
      <c r="DC46">
        <v>2</v>
      </c>
      <c r="DD46">
        <v>1758412749</v>
      </c>
      <c r="DE46">
        <v>421.6363333333333</v>
      </c>
      <c r="DF46">
        <v>419.9592500000001</v>
      </c>
      <c r="DG46">
        <v>23.56861666666667</v>
      </c>
      <c r="DH46">
        <v>23.26711666666667</v>
      </c>
      <c r="DI46">
        <v>422.2979583333333</v>
      </c>
      <c r="DJ46">
        <v>23.25995416666667</v>
      </c>
      <c r="DK46">
        <v>500.01425</v>
      </c>
      <c r="DL46">
        <v>90.16870833333333</v>
      </c>
      <c r="DM46">
        <v>0.07082865000000001</v>
      </c>
      <c r="DN46">
        <v>29.95507083333333</v>
      </c>
      <c r="DO46">
        <v>30.01764583333333</v>
      </c>
      <c r="DP46">
        <v>999.9</v>
      </c>
      <c r="DQ46">
        <v>0</v>
      </c>
      <c r="DR46">
        <v>0</v>
      </c>
      <c r="DS46">
        <v>9998.050416666667</v>
      </c>
      <c r="DT46">
        <v>0</v>
      </c>
      <c r="DU46">
        <v>3.09642</v>
      </c>
      <c r="DV46">
        <v>1.677110416666667</v>
      </c>
      <c r="DW46">
        <v>431.8135833333333</v>
      </c>
      <c r="DX46">
        <v>429.96325</v>
      </c>
      <c r="DY46">
        <v>0.301502875</v>
      </c>
      <c r="DZ46">
        <v>419.9592500000001</v>
      </c>
      <c r="EA46">
        <v>23.26711666666667</v>
      </c>
      <c r="EB46">
        <v>2.1251525</v>
      </c>
      <c r="EC46">
        <v>2.09796625</v>
      </c>
      <c r="ED46">
        <v>18.40898333333334</v>
      </c>
      <c r="EE46">
        <v>18.20374166666667</v>
      </c>
      <c r="EF46">
        <v>0.00500078</v>
      </c>
      <c r="EG46">
        <v>0</v>
      </c>
      <c r="EH46">
        <v>0</v>
      </c>
      <c r="EI46">
        <v>0</v>
      </c>
      <c r="EJ46">
        <v>638.0333333333333</v>
      </c>
      <c r="EK46">
        <v>0.00500078</v>
      </c>
      <c r="EL46">
        <v>-11.95</v>
      </c>
      <c r="EM46">
        <v>-0.00833333333333334</v>
      </c>
      <c r="EN46">
        <v>35.77575</v>
      </c>
      <c r="EO46">
        <v>41.16891666666667</v>
      </c>
      <c r="EP46">
        <v>38.71341666666667</v>
      </c>
      <c r="EQ46">
        <v>41.80970833333333</v>
      </c>
      <c r="ER46">
        <v>39.04916666666666</v>
      </c>
      <c r="ES46">
        <v>0</v>
      </c>
      <c r="ET46">
        <v>0</v>
      </c>
      <c r="EU46">
        <v>0</v>
      </c>
      <c r="EV46">
        <v>1758412756.8</v>
      </c>
      <c r="EW46">
        <v>0</v>
      </c>
      <c r="EX46">
        <v>637.4538461538461</v>
      </c>
      <c r="EY46">
        <v>9.894017239251477</v>
      </c>
      <c r="EZ46">
        <v>10.44102580100943</v>
      </c>
      <c r="FA46">
        <v>-11.66923076923077</v>
      </c>
      <c r="FB46">
        <v>15</v>
      </c>
      <c r="FC46">
        <v>0</v>
      </c>
      <c r="FD46" t="s">
        <v>424</v>
      </c>
      <c r="FE46">
        <v>1746989605.5</v>
      </c>
      <c r="FF46">
        <v>1746989593.5</v>
      </c>
      <c r="FG46">
        <v>0</v>
      </c>
      <c r="FH46">
        <v>-0.274</v>
      </c>
      <c r="FI46">
        <v>-0.002</v>
      </c>
      <c r="FJ46">
        <v>2.549</v>
      </c>
      <c r="FK46">
        <v>0.129</v>
      </c>
      <c r="FL46">
        <v>420</v>
      </c>
      <c r="FM46">
        <v>17</v>
      </c>
      <c r="FN46">
        <v>0.02</v>
      </c>
      <c r="FO46">
        <v>0.04</v>
      </c>
      <c r="FP46">
        <v>1.676731219512195</v>
      </c>
      <c r="FQ46">
        <v>-0.03250222996515047</v>
      </c>
      <c r="FR46">
        <v>0.04229115436515277</v>
      </c>
      <c r="FS46">
        <v>1</v>
      </c>
      <c r="FT46">
        <v>637.3411764705883</v>
      </c>
      <c r="FU46">
        <v>-3.685255804057524</v>
      </c>
      <c r="FV46">
        <v>6.536239143829483</v>
      </c>
      <c r="FW46">
        <v>0</v>
      </c>
      <c r="FX46">
        <v>0.3010229756097561</v>
      </c>
      <c r="FY46">
        <v>0.01557510104529564</v>
      </c>
      <c r="FZ46">
        <v>0.001818138990739987</v>
      </c>
      <c r="GA46">
        <v>1</v>
      </c>
      <c r="GB46">
        <v>2</v>
      </c>
      <c r="GC46">
        <v>3</v>
      </c>
      <c r="GD46" t="s">
        <v>425</v>
      </c>
      <c r="GE46">
        <v>3.10308</v>
      </c>
      <c r="GF46">
        <v>2.72869</v>
      </c>
      <c r="GG46">
        <v>0.0879852</v>
      </c>
      <c r="GH46">
        <v>0.08767949999999999</v>
      </c>
      <c r="GI46">
        <v>0.106006</v>
      </c>
      <c r="GJ46">
        <v>0.106463</v>
      </c>
      <c r="GK46">
        <v>23833.9</v>
      </c>
      <c r="GL46">
        <v>21655.3</v>
      </c>
      <c r="GM46">
        <v>26698.4</v>
      </c>
      <c r="GN46">
        <v>23959.5</v>
      </c>
      <c r="GO46">
        <v>38193.2</v>
      </c>
      <c r="GP46">
        <v>31650.9</v>
      </c>
      <c r="GQ46">
        <v>46624.6</v>
      </c>
      <c r="GR46">
        <v>37910.9</v>
      </c>
      <c r="GS46">
        <v>1.86555</v>
      </c>
      <c r="GT46">
        <v>1.86035</v>
      </c>
      <c r="GU46">
        <v>0.0770837</v>
      </c>
      <c r="GV46">
        <v>0</v>
      </c>
      <c r="GW46">
        <v>28.7601</v>
      </c>
      <c r="GX46">
        <v>999.9</v>
      </c>
      <c r="GY46">
        <v>55.1</v>
      </c>
      <c r="GZ46">
        <v>31.4</v>
      </c>
      <c r="HA46">
        <v>28.2026</v>
      </c>
      <c r="HB46">
        <v>61.05</v>
      </c>
      <c r="HC46">
        <v>26.7788</v>
      </c>
      <c r="HD46">
        <v>1</v>
      </c>
      <c r="HE46">
        <v>0.153773</v>
      </c>
      <c r="HF46">
        <v>-1.042</v>
      </c>
      <c r="HG46">
        <v>20.2955</v>
      </c>
      <c r="HH46">
        <v>5.22088</v>
      </c>
      <c r="HI46">
        <v>11.98</v>
      </c>
      <c r="HJ46">
        <v>4.96505</v>
      </c>
      <c r="HK46">
        <v>3.27593</v>
      </c>
      <c r="HL46">
        <v>9999</v>
      </c>
      <c r="HM46">
        <v>9999</v>
      </c>
      <c r="HN46">
        <v>9999</v>
      </c>
      <c r="HO46">
        <v>999.9</v>
      </c>
      <c r="HP46">
        <v>1.86385</v>
      </c>
      <c r="HQ46">
        <v>1.86005</v>
      </c>
      <c r="HR46">
        <v>1.85837</v>
      </c>
      <c r="HS46">
        <v>1.85972</v>
      </c>
      <c r="HT46">
        <v>1.85984</v>
      </c>
      <c r="HU46">
        <v>1.85837</v>
      </c>
      <c r="HV46">
        <v>1.85745</v>
      </c>
      <c r="HW46">
        <v>1.85235</v>
      </c>
      <c r="HX46">
        <v>0</v>
      </c>
      <c r="HY46">
        <v>0</v>
      </c>
      <c r="HZ46">
        <v>0</v>
      </c>
      <c r="IA46">
        <v>0</v>
      </c>
      <c r="IB46" t="s">
        <v>426</v>
      </c>
      <c r="IC46" t="s">
        <v>427</v>
      </c>
      <c r="ID46" t="s">
        <v>428</v>
      </c>
      <c r="IE46" t="s">
        <v>428</v>
      </c>
      <c r="IF46" t="s">
        <v>428</v>
      </c>
      <c r="IG46" t="s">
        <v>428</v>
      </c>
      <c r="IH46">
        <v>0</v>
      </c>
      <c r="II46">
        <v>100</v>
      </c>
      <c r="IJ46">
        <v>100</v>
      </c>
      <c r="IK46">
        <v>-0.662</v>
      </c>
      <c r="IL46">
        <v>0.3086</v>
      </c>
      <c r="IM46">
        <v>-0.6605319167387009</v>
      </c>
      <c r="IN46">
        <v>-0.0004737513092168879</v>
      </c>
      <c r="IO46">
        <v>1.233974951706583E-06</v>
      </c>
      <c r="IP46">
        <v>-2.791035861235605E-10</v>
      </c>
      <c r="IQ46">
        <v>0.04306461537617447</v>
      </c>
      <c r="IR46">
        <v>-0.002560808816659483</v>
      </c>
      <c r="IS46">
        <v>0.0007441110143227328</v>
      </c>
      <c r="IT46">
        <v>-6.151772081818622E-06</v>
      </c>
      <c r="IU46">
        <v>2</v>
      </c>
      <c r="IV46">
        <v>1988</v>
      </c>
      <c r="IW46">
        <v>1</v>
      </c>
      <c r="IX46">
        <v>28</v>
      </c>
      <c r="IY46">
        <v>190385.9</v>
      </c>
      <c r="IZ46">
        <v>190386.1</v>
      </c>
      <c r="JA46">
        <v>1.14258</v>
      </c>
      <c r="JB46">
        <v>2.59888</v>
      </c>
      <c r="JC46">
        <v>1.49658</v>
      </c>
      <c r="JD46">
        <v>2.34985</v>
      </c>
      <c r="JE46">
        <v>1.54907</v>
      </c>
      <c r="JF46">
        <v>2.35596</v>
      </c>
      <c r="JG46">
        <v>35.9879</v>
      </c>
      <c r="JH46">
        <v>24.0963</v>
      </c>
      <c r="JI46">
        <v>18</v>
      </c>
      <c r="JJ46">
        <v>482.325</v>
      </c>
      <c r="JK46">
        <v>493.563</v>
      </c>
      <c r="JL46">
        <v>30.3477</v>
      </c>
      <c r="JM46">
        <v>29.2161</v>
      </c>
      <c r="JN46">
        <v>30</v>
      </c>
      <c r="JO46">
        <v>29.3945</v>
      </c>
      <c r="JP46">
        <v>29.3772</v>
      </c>
      <c r="JQ46">
        <v>22.9701</v>
      </c>
      <c r="JR46">
        <v>22.2242</v>
      </c>
      <c r="JS46">
        <v>100</v>
      </c>
      <c r="JT46">
        <v>30.3381</v>
      </c>
      <c r="JU46">
        <v>420</v>
      </c>
      <c r="JV46">
        <v>23.2784</v>
      </c>
      <c r="JW46">
        <v>101.938</v>
      </c>
      <c r="JX46">
        <v>91.4229</v>
      </c>
    </row>
    <row r="47" spans="1:284">
      <c r="A47">
        <v>29</v>
      </c>
      <c r="B47">
        <v>1758412759</v>
      </c>
      <c r="C47">
        <v>56</v>
      </c>
      <c r="D47" t="s">
        <v>485</v>
      </c>
      <c r="E47" t="s">
        <v>486</v>
      </c>
      <c r="F47">
        <v>5</v>
      </c>
      <c r="G47" t="s">
        <v>420</v>
      </c>
      <c r="H47" t="s">
        <v>421</v>
      </c>
      <c r="I47">
        <v>1758412751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(DN47+(U47+2*0.95*5.67E-8*(((DN47+$B$9)+273)^4-(DN47+273)^4)-44100*J47)/(1.84*29.3*R47+8*0.95*5.67E-8*(DN47+273)^3))</f>
        <v>0</v>
      </c>
      <c r="W47">
        <f>($C$9*DO47+$D$9*DP47+$E$9*V47)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2*0.95*5.67E-8*(((DN47+$B$9)+273)^4-(W47+273)^4)</f>
        <v>0</v>
      </c>
      <c r="AF47">
        <f>U47+AE47+AC47+AD47</f>
        <v>0</v>
      </c>
      <c r="AG47">
        <v>0</v>
      </c>
      <c r="AH47">
        <v>0</v>
      </c>
      <c r="AI47">
        <f>IF(AG47*$H$15&gt;=AK47,1.0,(AK47/(AK47-AG47*$H$15)))</f>
        <v>0</v>
      </c>
      <c r="AJ47">
        <f>(AI47-1)*100</f>
        <v>0</v>
      </c>
      <c r="AK47">
        <f>MAX(0,($B$15+$C$15*DS47)/(1+$D$15*DS47)*DL47/(DN47+273)*$E$15)</f>
        <v>0</v>
      </c>
      <c r="AL47" t="s">
        <v>422</v>
      </c>
      <c r="AM47" t="s">
        <v>422</v>
      </c>
      <c r="AN47">
        <v>0</v>
      </c>
      <c r="AO47">
        <v>0</v>
      </c>
      <c r="AP47">
        <f>1-AN47/AO47</f>
        <v>0</v>
      </c>
      <c r="AQ47">
        <v>0</v>
      </c>
      <c r="AR47" t="s">
        <v>422</v>
      </c>
      <c r="AS47" t="s">
        <v>422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422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$B$13*DT47+$C$13*DU47+$F$13*EF47*(1-EI47)</f>
        <v>0</v>
      </c>
      <c r="CW47">
        <f>CV47*CX47</f>
        <v>0</v>
      </c>
      <c r="CX47">
        <f>($B$13*$D$11+$C$13*$D$11+$F$13*((ES47+EK47)/MAX(ES47+EK47+ET47, 0.1)*$I$11+ET47/MAX(ES47+EK47+ET47, 0.1)*$J$11))/($B$13+$C$13+$F$13)</f>
        <v>0</v>
      </c>
      <c r="CY47">
        <f>($B$13*$K$11+$C$13*$K$11+$F$13*((ES47+EK47)/MAX(ES47+EK47+ET47, 0.1)*$P$11+ET47/MAX(ES47+EK47+ET47, 0.1)*$Q$11))/($B$13+$C$13+$F$13)</f>
        <v>0</v>
      </c>
      <c r="CZ47">
        <v>4.38</v>
      </c>
      <c r="DA47">
        <v>0.5</v>
      </c>
      <c r="DB47" t="s">
        <v>423</v>
      </c>
      <c r="DC47">
        <v>2</v>
      </c>
      <c r="DD47">
        <v>1758412751</v>
      </c>
      <c r="DE47">
        <v>421.6419166666666</v>
      </c>
      <c r="DF47">
        <v>419.9717083333333</v>
      </c>
      <c r="DG47">
        <v>23.56823333333334</v>
      </c>
      <c r="DH47">
        <v>23.26608333333333</v>
      </c>
      <c r="DI47">
        <v>422.3034583333333</v>
      </c>
      <c r="DJ47">
        <v>23.25957083333333</v>
      </c>
      <c r="DK47">
        <v>500.0164583333333</v>
      </c>
      <c r="DL47">
        <v>90.16857083333333</v>
      </c>
      <c r="DM47">
        <v>0.07077887916666667</v>
      </c>
      <c r="DN47">
        <v>29.9555625</v>
      </c>
      <c r="DO47">
        <v>30.0180625</v>
      </c>
      <c r="DP47">
        <v>999.9</v>
      </c>
      <c r="DQ47">
        <v>0</v>
      </c>
      <c r="DR47">
        <v>0</v>
      </c>
      <c r="DS47">
        <v>10001.95666666667</v>
      </c>
      <c r="DT47">
        <v>0</v>
      </c>
      <c r="DU47">
        <v>3.09642</v>
      </c>
      <c r="DV47">
        <v>1.67021375</v>
      </c>
      <c r="DW47">
        <v>431.8190833333333</v>
      </c>
      <c r="DX47">
        <v>429.9755416666667</v>
      </c>
      <c r="DY47">
        <v>0.302149125</v>
      </c>
      <c r="DZ47">
        <v>419.9717083333333</v>
      </c>
      <c r="EA47">
        <v>23.26608333333333</v>
      </c>
      <c r="EB47">
        <v>2.125114583333333</v>
      </c>
      <c r="EC47">
        <v>2.097870416666667</v>
      </c>
      <c r="ED47">
        <v>18.4087</v>
      </c>
      <c r="EE47">
        <v>18.20301666666667</v>
      </c>
      <c r="EF47">
        <v>0.00500078</v>
      </c>
      <c r="EG47">
        <v>0</v>
      </c>
      <c r="EH47">
        <v>0</v>
      </c>
      <c r="EI47">
        <v>0</v>
      </c>
      <c r="EJ47">
        <v>638.7708333333334</v>
      </c>
      <c r="EK47">
        <v>0.00500078</v>
      </c>
      <c r="EL47">
        <v>-12.85416666666667</v>
      </c>
      <c r="EM47">
        <v>-0.1166666666666667</v>
      </c>
      <c r="EN47">
        <v>35.76275</v>
      </c>
      <c r="EO47">
        <v>41.11945833333333</v>
      </c>
      <c r="EP47">
        <v>38.70045833333334</v>
      </c>
      <c r="EQ47">
        <v>41.76020833333333</v>
      </c>
      <c r="ER47">
        <v>39.02054166666667</v>
      </c>
      <c r="ES47">
        <v>0</v>
      </c>
      <c r="ET47">
        <v>0</v>
      </c>
      <c r="EU47">
        <v>0</v>
      </c>
      <c r="EV47">
        <v>1758412758.6</v>
      </c>
      <c r="EW47">
        <v>0</v>
      </c>
      <c r="EX47">
        <v>638.08</v>
      </c>
      <c r="EY47">
        <v>-14.36153853050216</v>
      </c>
      <c r="EZ47">
        <v>-12.73076919326652</v>
      </c>
      <c r="FA47">
        <v>-12.14</v>
      </c>
      <c r="FB47">
        <v>15</v>
      </c>
      <c r="FC47">
        <v>0</v>
      </c>
      <c r="FD47" t="s">
        <v>424</v>
      </c>
      <c r="FE47">
        <v>1746989605.5</v>
      </c>
      <c r="FF47">
        <v>1746989593.5</v>
      </c>
      <c r="FG47">
        <v>0</v>
      </c>
      <c r="FH47">
        <v>-0.274</v>
      </c>
      <c r="FI47">
        <v>-0.002</v>
      </c>
      <c r="FJ47">
        <v>2.549</v>
      </c>
      <c r="FK47">
        <v>0.129</v>
      </c>
      <c r="FL47">
        <v>420</v>
      </c>
      <c r="FM47">
        <v>17</v>
      </c>
      <c r="FN47">
        <v>0.02</v>
      </c>
      <c r="FO47">
        <v>0.04</v>
      </c>
      <c r="FP47">
        <v>1.6735705</v>
      </c>
      <c r="FQ47">
        <v>-0.08013500938086401</v>
      </c>
      <c r="FR47">
        <v>0.044965095237862</v>
      </c>
      <c r="FS47">
        <v>1</v>
      </c>
      <c r="FT47">
        <v>637.0441176470588</v>
      </c>
      <c r="FU47">
        <v>2.721161239864434</v>
      </c>
      <c r="FV47">
        <v>6.545864935275176</v>
      </c>
      <c r="FW47">
        <v>0</v>
      </c>
      <c r="FX47">
        <v>0.3012819</v>
      </c>
      <c r="FY47">
        <v>0.01843134709193208</v>
      </c>
      <c r="FZ47">
        <v>0.001927168620022649</v>
      </c>
      <c r="GA47">
        <v>1</v>
      </c>
      <c r="GB47">
        <v>2</v>
      </c>
      <c r="GC47">
        <v>3</v>
      </c>
      <c r="GD47" t="s">
        <v>425</v>
      </c>
      <c r="GE47">
        <v>3.10314</v>
      </c>
      <c r="GF47">
        <v>2.72907</v>
      </c>
      <c r="GG47">
        <v>0.0879915</v>
      </c>
      <c r="GH47">
        <v>0.08767320000000001</v>
      </c>
      <c r="GI47">
        <v>0.106002</v>
      </c>
      <c r="GJ47">
        <v>0.10646</v>
      </c>
      <c r="GK47">
        <v>23833.9</v>
      </c>
      <c r="GL47">
        <v>21655.4</v>
      </c>
      <c r="GM47">
        <v>26698.5</v>
      </c>
      <c r="GN47">
        <v>23959.4</v>
      </c>
      <c r="GO47">
        <v>38193.4</v>
      </c>
      <c r="GP47">
        <v>31650.9</v>
      </c>
      <c r="GQ47">
        <v>46624.5</v>
      </c>
      <c r="GR47">
        <v>37910.8</v>
      </c>
      <c r="GS47">
        <v>1.86563</v>
      </c>
      <c r="GT47">
        <v>1.86015</v>
      </c>
      <c r="GU47">
        <v>0.0768006</v>
      </c>
      <c r="GV47">
        <v>0</v>
      </c>
      <c r="GW47">
        <v>28.7613</v>
      </c>
      <c r="GX47">
        <v>999.9</v>
      </c>
      <c r="GY47">
        <v>55.1</v>
      </c>
      <c r="GZ47">
        <v>31.4</v>
      </c>
      <c r="HA47">
        <v>28.2028</v>
      </c>
      <c r="HB47">
        <v>61.3</v>
      </c>
      <c r="HC47">
        <v>26.7909</v>
      </c>
      <c r="HD47">
        <v>1</v>
      </c>
      <c r="HE47">
        <v>0.153796</v>
      </c>
      <c r="HF47">
        <v>-1.05507</v>
      </c>
      <c r="HG47">
        <v>20.2955</v>
      </c>
      <c r="HH47">
        <v>5.22118</v>
      </c>
      <c r="HI47">
        <v>11.98</v>
      </c>
      <c r="HJ47">
        <v>4.9655</v>
      </c>
      <c r="HK47">
        <v>3.2759</v>
      </c>
      <c r="HL47">
        <v>9999</v>
      </c>
      <c r="HM47">
        <v>9999</v>
      </c>
      <c r="HN47">
        <v>9999</v>
      </c>
      <c r="HO47">
        <v>999.9</v>
      </c>
      <c r="HP47">
        <v>1.86385</v>
      </c>
      <c r="HQ47">
        <v>1.86005</v>
      </c>
      <c r="HR47">
        <v>1.85837</v>
      </c>
      <c r="HS47">
        <v>1.85974</v>
      </c>
      <c r="HT47">
        <v>1.85985</v>
      </c>
      <c r="HU47">
        <v>1.85837</v>
      </c>
      <c r="HV47">
        <v>1.85745</v>
      </c>
      <c r="HW47">
        <v>1.85234</v>
      </c>
      <c r="HX47">
        <v>0</v>
      </c>
      <c r="HY47">
        <v>0</v>
      </c>
      <c r="HZ47">
        <v>0</v>
      </c>
      <c r="IA47">
        <v>0</v>
      </c>
      <c r="IB47" t="s">
        <v>426</v>
      </c>
      <c r="IC47" t="s">
        <v>427</v>
      </c>
      <c r="ID47" t="s">
        <v>428</v>
      </c>
      <c r="IE47" t="s">
        <v>428</v>
      </c>
      <c r="IF47" t="s">
        <v>428</v>
      </c>
      <c r="IG47" t="s">
        <v>428</v>
      </c>
      <c r="IH47">
        <v>0</v>
      </c>
      <c r="II47">
        <v>100</v>
      </c>
      <c r="IJ47">
        <v>100</v>
      </c>
      <c r="IK47">
        <v>-0.662</v>
      </c>
      <c r="IL47">
        <v>0.3086</v>
      </c>
      <c r="IM47">
        <v>-0.6605319167387009</v>
      </c>
      <c r="IN47">
        <v>-0.0004737513092168879</v>
      </c>
      <c r="IO47">
        <v>1.233974951706583E-06</v>
      </c>
      <c r="IP47">
        <v>-2.791035861235605E-10</v>
      </c>
      <c r="IQ47">
        <v>0.04306461537617447</v>
      </c>
      <c r="IR47">
        <v>-0.002560808816659483</v>
      </c>
      <c r="IS47">
        <v>0.0007441110143227328</v>
      </c>
      <c r="IT47">
        <v>-6.151772081818622E-06</v>
      </c>
      <c r="IU47">
        <v>2</v>
      </c>
      <c r="IV47">
        <v>1988</v>
      </c>
      <c r="IW47">
        <v>1</v>
      </c>
      <c r="IX47">
        <v>28</v>
      </c>
      <c r="IY47">
        <v>190385.9</v>
      </c>
      <c r="IZ47">
        <v>190386.1</v>
      </c>
      <c r="JA47">
        <v>1.14258</v>
      </c>
      <c r="JB47">
        <v>2.60132</v>
      </c>
      <c r="JC47">
        <v>1.49658</v>
      </c>
      <c r="JD47">
        <v>2.34741</v>
      </c>
      <c r="JE47">
        <v>1.54907</v>
      </c>
      <c r="JF47">
        <v>2.3999</v>
      </c>
      <c r="JG47">
        <v>35.9879</v>
      </c>
      <c r="JH47">
        <v>24.0963</v>
      </c>
      <c r="JI47">
        <v>18</v>
      </c>
      <c r="JJ47">
        <v>482.369</v>
      </c>
      <c r="JK47">
        <v>493.44</v>
      </c>
      <c r="JL47">
        <v>30.3391</v>
      </c>
      <c r="JM47">
        <v>29.2161</v>
      </c>
      <c r="JN47">
        <v>30</v>
      </c>
      <c r="JO47">
        <v>29.3945</v>
      </c>
      <c r="JP47">
        <v>29.3782</v>
      </c>
      <c r="JQ47">
        <v>22.9712</v>
      </c>
      <c r="JR47">
        <v>22.2242</v>
      </c>
      <c r="JS47">
        <v>100</v>
      </c>
      <c r="JT47">
        <v>30.3228</v>
      </c>
      <c r="JU47">
        <v>420</v>
      </c>
      <c r="JV47">
        <v>23.2784</v>
      </c>
      <c r="JW47">
        <v>101.938</v>
      </c>
      <c r="JX47">
        <v>91.4226</v>
      </c>
    </row>
    <row r="48" spans="1:284">
      <c r="A48">
        <v>30</v>
      </c>
      <c r="B48">
        <v>1758412761</v>
      </c>
      <c r="C48">
        <v>58</v>
      </c>
      <c r="D48" t="s">
        <v>487</v>
      </c>
      <c r="E48" t="s">
        <v>488</v>
      </c>
      <c r="F48">
        <v>5</v>
      </c>
      <c r="G48" t="s">
        <v>420</v>
      </c>
      <c r="H48" t="s">
        <v>421</v>
      </c>
      <c r="I48">
        <v>1758412753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(DN48+(U48+2*0.95*5.67E-8*(((DN48+$B$9)+273)^4-(DN48+273)^4)-44100*J48)/(1.84*29.3*R48+8*0.95*5.67E-8*(DN48+273)^3))</f>
        <v>0</v>
      </c>
      <c r="W48">
        <f>($C$9*DO48+$D$9*DP48+$E$9*V48)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2*0.95*5.67E-8*(((DN48+$B$9)+273)^4-(W48+273)^4)</f>
        <v>0</v>
      </c>
      <c r="AF48">
        <f>U48+AE48+AC48+AD48</f>
        <v>0</v>
      </c>
      <c r="AG48">
        <v>0</v>
      </c>
      <c r="AH48">
        <v>0</v>
      </c>
      <c r="AI48">
        <f>IF(AG48*$H$15&gt;=AK48,1.0,(AK48/(AK48-AG48*$H$15)))</f>
        <v>0</v>
      </c>
      <c r="AJ48">
        <f>(AI48-1)*100</f>
        <v>0</v>
      </c>
      <c r="AK48">
        <f>MAX(0,($B$15+$C$15*DS48)/(1+$D$15*DS48)*DL48/(DN48+273)*$E$15)</f>
        <v>0</v>
      </c>
      <c r="AL48" t="s">
        <v>422</v>
      </c>
      <c r="AM48" t="s">
        <v>422</v>
      </c>
      <c r="AN48">
        <v>0</v>
      </c>
      <c r="AO48">
        <v>0</v>
      </c>
      <c r="AP48">
        <f>1-AN48/AO48</f>
        <v>0</v>
      </c>
      <c r="AQ48">
        <v>0</v>
      </c>
      <c r="AR48" t="s">
        <v>422</v>
      </c>
      <c r="AS48" t="s">
        <v>422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422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$B$13*DT48+$C$13*DU48+$F$13*EF48*(1-EI48)</f>
        <v>0</v>
      </c>
      <c r="CW48">
        <f>CV48*CX48</f>
        <v>0</v>
      </c>
      <c r="CX48">
        <f>($B$13*$D$11+$C$13*$D$11+$F$13*((ES48+EK48)/MAX(ES48+EK48+ET48, 0.1)*$I$11+ET48/MAX(ES48+EK48+ET48, 0.1)*$J$11))/($B$13+$C$13+$F$13)</f>
        <v>0</v>
      </c>
      <c r="CY48">
        <f>($B$13*$K$11+$C$13*$K$11+$F$13*((ES48+EK48)/MAX(ES48+EK48+ET48, 0.1)*$P$11+ET48/MAX(ES48+EK48+ET48, 0.1)*$Q$11))/($B$13+$C$13+$F$13)</f>
        <v>0</v>
      </c>
      <c r="CZ48">
        <v>4.38</v>
      </c>
      <c r="DA48">
        <v>0.5</v>
      </c>
      <c r="DB48" t="s">
        <v>423</v>
      </c>
      <c r="DC48">
        <v>2</v>
      </c>
      <c r="DD48">
        <v>1758412753</v>
      </c>
      <c r="DE48">
        <v>421.64875</v>
      </c>
      <c r="DF48">
        <v>419.9782916666666</v>
      </c>
      <c r="DG48">
        <v>23.56765</v>
      </c>
      <c r="DH48">
        <v>23.2651375</v>
      </c>
      <c r="DI48">
        <v>422.310375</v>
      </c>
      <c r="DJ48">
        <v>23.259</v>
      </c>
      <c r="DK48">
        <v>500.0290416666667</v>
      </c>
      <c r="DL48">
        <v>90.1685375</v>
      </c>
      <c r="DM48">
        <v>0.07074700833333335</v>
      </c>
      <c r="DN48">
        <v>29.956175</v>
      </c>
      <c r="DO48">
        <v>30.01770416666666</v>
      </c>
      <c r="DP48">
        <v>999.9</v>
      </c>
      <c r="DQ48">
        <v>0</v>
      </c>
      <c r="DR48">
        <v>0</v>
      </c>
      <c r="DS48">
        <v>10004.87333333333</v>
      </c>
      <c r="DT48">
        <v>0</v>
      </c>
      <c r="DU48">
        <v>3.09642</v>
      </c>
      <c r="DV48">
        <v>1.670522916666667</v>
      </c>
      <c r="DW48">
        <v>431.825875</v>
      </c>
      <c r="DX48">
        <v>429.9818333333333</v>
      </c>
      <c r="DY48">
        <v>0.302511</v>
      </c>
      <c r="DZ48">
        <v>419.9782916666666</v>
      </c>
      <c r="EA48">
        <v>23.2651375</v>
      </c>
      <c r="EB48">
        <v>2.125060833333333</v>
      </c>
      <c r="EC48">
        <v>2.09778375</v>
      </c>
      <c r="ED48">
        <v>18.40829583333333</v>
      </c>
      <c r="EE48">
        <v>18.20235833333334</v>
      </c>
      <c r="EF48">
        <v>0.00500078</v>
      </c>
      <c r="EG48">
        <v>0</v>
      </c>
      <c r="EH48">
        <v>0</v>
      </c>
      <c r="EI48">
        <v>0</v>
      </c>
      <c r="EJ48">
        <v>638.725</v>
      </c>
      <c r="EK48">
        <v>0.00500078</v>
      </c>
      <c r="EL48">
        <v>-12.55833333333333</v>
      </c>
      <c r="EM48">
        <v>-0.1541666666666666</v>
      </c>
      <c r="EN48">
        <v>35.75233333333333</v>
      </c>
      <c r="EO48">
        <v>41.062125</v>
      </c>
      <c r="EP48">
        <v>38.679625</v>
      </c>
      <c r="EQ48">
        <v>41.69254166666666</v>
      </c>
      <c r="ER48">
        <v>38.98670833333333</v>
      </c>
      <c r="ES48">
        <v>0</v>
      </c>
      <c r="ET48">
        <v>0</v>
      </c>
      <c r="EU48">
        <v>0</v>
      </c>
      <c r="EV48">
        <v>1758412761</v>
      </c>
      <c r="EW48">
        <v>0</v>
      </c>
      <c r="EX48">
        <v>638.456</v>
      </c>
      <c r="EY48">
        <v>-2.923076989949397</v>
      </c>
      <c r="EZ48">
        <v>-33.88461530060454</v>
      </c>
      <c r="FA48">
        <v>-11.632</v>
      </c>
      <c r="FB48">
        <v>15</v>
      </c>
      <c r="FC48">
        <v>0</v>
      </c>
      <c r="FD48" t="s">
        <v>424</v>
      </c>
      <c r="FE48">
        <v>1746989605.5</v>
      </c>
      <c r="FF48">
        <v>1746989593.5</v>
      </c>
      <c r="FG48">
        <v>0</v>
      </c>
      <c r="FH48">
        <v>-0.274</v>
      </c>
      <c r="FI48">
        <v>-0.002</v>
      </c>
      <c r="FJ48">
        <v>2.549</v>
      </c>
      <c r="FK48">
        <v>0.129</v>
      </c>
      <c r="FL48">
        <v>420</v>
      </c>
      <c r="FM48">
        <v>17</v>
      </c>
      <c r="FN48">
        <v>0.02</v>
      </c>
      <c r="FO48">
        <v>0.04</v>
      </c>
      <c r="FP48">
        <v>1.676304146341463</v>
      </c>
      <c r="FQ48">
        <v>-0.08545902439024342</v>
      </c>
      <c r="FR48">
        <v>0.04474856700120699</v>
      </c>
      <c r="FS48">
        <v>1</v>
      </c>
      <c r="FT48">
        <v>637.3205882352942</v>
      </c>
      <c r="FU48">
        <v>15.32314747570173</v>
      </c>
      <c r="FV48">
        <v>6.873725739097558</v>
      </c>
      <c r="FW48">
        <v>0</v>
      </c>
      <c r="FX48">
        <v>0.3016666341463415</v>
      </c>
      <c r="FY48">
        <v>0.01682903832752678</v>
      </c>
      <c r="FZ48">
        <v>0.001870069422946353</v>
      </c>
      <c r="GA48">
        <v>1</v>
      </c>
      <c r="GB48">
        <v>2</v>
      </c>
      <c r="GC48">
        <v>3</v>
      </c>
      <c r="GD48" t="s">
        <v>425</v>
      </c>
      <c r="GE48">
        <v>3.10308</v>
      </c>
      <c r="GF48">
        <v>2.72923</v>
      </c>
      <c r="GG48">
        <v>0.08799129999999999</v>
      </c>
      <c r="GH48">
        <v>0.08766069999999999</v>
      </c>
      <c r="GI48">
        <v>0.105999</v>
      </c>
      <c r="GJ48">
        <v>0.106453</v>
      </c>
      <c r="GK48">
        <v>23833.8</v>
      </c>
      <c r="GL48">
        <v>21655.6</v>
      </c>
      <c r="GM48">
        <v>26698.4</v>
      </c>
      <c r="GN48">
        <v>23959.3</v>
      </c>
      <c r="GO48">
        <v>38193.6</v>
      </c>
      <c r="GP48">
        <v>31651.1</v>
      </c>
      <c r="GQ48">
        <v>46624.6</v>
      </c>
      <c r="GR48">
        <v>37910.8</v>
      </c>
      <c r="GS48">
        <v>1.86548</v>
      </c>
      <c r="GT48">
        <v>1.86035</v>
      </c>
      <c r="GU48">
        <v>0.07703160000000001</v>
      </c>
      <c r="GV48">
        <v>0</v>
      </c>
      <c r="GW48">
        <v>28.7619</v>
      </c>
      <c r="GX48">
        <v>999.9</v>
      </c>
      <c r="GY48">
        <v>55.1</v>
      </c>
      <c r="GZ48">
        <v>31.4</v>
      </c>
      <c r="HA48">
        <v>28.2017</v>
      </c>
      <c r="HB48">
        <v>61.22</v>
      </c>
      <c r="HC48">
        <v>26.6386</v>
      </c>
      <c r="HD48">
        <v>1</v>
      </c>
      <c r="HE48">
        <v>0.153788</v>
      </c>
      <c r="HF48">
        <v>-1.04542</v>
      </c>
      <c r="HG48">
        <v>20.2956</v>
      </c>
      <c r="HH48">
        <v>5.22133</v>
      </c>
      <c r="HI48">
        <v>11.98</v>
      </c>
      <c r="HJ48">
        <v>4.96565</v>
      </c>
      <c r="HK48">
        <v>3.27598</v>
      </c>
      <c r="HL48">
        <v>9999</v>
      </c>
      <c r="HM48">
        <v>9999</v>
      </c>
      <c r="HN48">
        <v>9999</v>
      </c>
      <c r="HO48">
        <v>999.9</v>
      </c>
      <c r="HP48">
        <v>1.86386</v>
      </c>
      <c r="HQ48">
        <v>1.86004</v>
      </c>
      <c r="HR48">
        <v>1.85837</v>
      </c>
      <c r="HS48">
        <v>1.85974</v>
      </c>
      <c r="HT48">
        <v>1.85983</v>
      </c>
      <c r="HU48">
        <v>1.85836</v>
      </c>
      <c r="HV48">
        <v>1.85743</v>
      </c>
      <c r="HW48">
        <v>1.85232</v>
      </c>
      <c r="HX48">
        <v>0</v>
      </c>
      <c r="HY48">
        <v>0</v>
      </c>
      <c r="HZ48">
        <v>0</v>
      </c>
      <c r="IA48">
        <v>0</v>
      </c>
      <c r="IB48" t="s">
        <v>426</v>
      </c>
      <c r="IC48" t="s">
        <v>427</v>
      </c>
      <c r="ID48" t="s">
        <v>428</v>
      </c>
      <c r="IE48" t="s">
        <v>428</v>
      </c>
      <c r="IF48" t="s">
        <v>428</v>
      </c>
      <c r="IG48" t="s">
        <v>428</v>
      </c>
      <c r="IH48">
        <v>0</v>
      </c>
      <c r="II48">
        <v>100</v>
      </c>
      <c r="IJ48">
        <v>100</v>
      </c>
      <c r="IK48">
        <v>-0.661</v>
      </c>
      <c r="IL48">
        <v>0.3086</v>
      </c>
      <c r="IM48">
        <v>-0.6605319167387009</v>
      </c>
      <c r="IN48">
        <v>-0.0004737513092168879</v>
      </c>
      <c r="IO48">
        <v>1.233974951706583E-06</v>
      </c>
      <c r="IP48">
        <v>-2.791035861235605E-10</v>
      </c>
      <c r="IQ48">
        <v>0.04306461537617447</v>
      </c>
      <c r="IR48">
        <v>-0.002560808816659483</v>
      </c>
      <c r="IS48">
        <v>0.0007441110143227328</v>
      </c>
      <c r="IT48">
        <v>-6.151772081818622E-06</v>
      </c>
      <c r="IU48">
        <v>2</v>
      </c>
      <c r="IV48">
        <v>1988</v>
      </c>
      <c r="IW48">
        <v>1</v>
      </c>
      <c r="IX48">
        <v>28</v>
      </c>
      <c r="IY48">
        <v>190385.9</v>
      </c>
      <c r="IZ48">
        <v>190386.1</v>
      </c>
      <c r="JA48">
        <v>1.14258</v>
      </c>
      <c r="JB48">
        <v>2.59521</v>
      </c>
      <c r="JC48">
        <v>1.49658</v>
      </c>
      <c r="JD48">
        <v>2.34741</v>
      </c>
      <c r="JE48">
        <v>1.54907</v>
      </c>
      <c r="JF48">
        <v>2.47437</v>
      </c>
      <c r="JG48">
        <v>35.9879</v>
      </c>
      <c r="JH48">
        <v>24.105</v>
      </c>
      <c r="JI48">
        <v>18</v>
      </c>
      <c r="JJ48">
        <v>482.282</v>
      </c>
      <c r="JK48">
        <v>493.572</v>
      </c>
      <c r="JL48">
        <v>30.333</v>
      </c>
      <c r="JM48">
        <v>29.2161</v>
      </c>
      <c r="JN48">
        <v>30</v>
      </c>
      <c r="JO48">
        <v>29.3945</v>
      </c>
      <c r="JP48">
        <v>29.3782</v>
      </c>
      <c r="JQ48">
        <v>22.9726</v>
      </c>
      <c r="JR48">
        <v>22.2242</v>
      </c>
      <c r="JS48">
        <v>100</v>
      </c>
      <c r="JT48">
        <v>30.3228</v>
      </c>
      <c r="JU48">
        <v>420</v>
      </c>
      <c r="JV48">
        <v>23.2784</v>
      </c>
      <c r="JW48">
        <v>101.938</v>
      </c>
      <c r="JX48">
        <v>91.4224</v>
      </c>
    </row>
    <row r="49" spans="1:284">
      <c r="A49">
        <v>31</v>
      </c>
      <c r="B49">
        <v>1758413027.5</v>
      </c>
      <c r="C49">
        <v>324.5</v>
      </c>
      <c r="D49" t="s">
        <v>489</v>
      </c>
      <c r="E49" t="s">
        <v>490</v>
      </c>
      <c r="F49">
        <v>5</v>
      </c>
      <c r="G49" t="s">
        <v>491</v>
      </c>
      <c r="H49" t="s">
        <v>421</v>
      </c>
      <c r="I49">
        <v>1758413019.75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(DN49+(U49+2*0.95*5.67E-8*(((DN49+$B$9)+273)^4-(DN49+273)^4)-44100*J49)/(1.84*29.3*R49+8*0.95*5.67E-8*(DN49+273)^3))</f>
        <v>0</v>
      </c>
      <c r="W49">
        <f>($C$9*DO49+$D$9*DP49+$E$9*V49)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2*0.95*5.67E-8*(((DN49+$B$9)+273)^4-(W49+273)^4)</f>
        <v>0</v>
      </c>
      <c r="AF49">
        <f>U49+AE49+AC49+AD49</f>
        <v>0</v>
      </c>
      <c r="AG49">
        <v>0</v>
      </c>
      <c r="AH49">
        <v>0</v>
      </c>
      <c r="AI49">
        <f>IF(AG49*$H$15&gt;=AK49,1.0,(AK49/(AK49-AG49*$H$15)))</f>
        <v>0</v>
      </c>
      <c r="AJ49">
        <f>(AI49-1)*100</f>
        <v>0</v>
      </c>
      <c r="AK49">
        <f>MAX(0,($B$15+$C$15*DS49)/(1+$D$15*DS49)*DL49/(DN49+273)*$E$15)</f>
        <v>0</v>
      </c>
      <c r="AL49" t="s">
        <v>422</v>
      </c>
      <c r="AM49" t="s">
        <v>422</v>
      </c>
      <c r="AN49">
        <v>0</v>
      </c>
      <c r="AO49">
        <v>0</v>
      </c>
      <c r="AP49">
        <f>1-AN49/AO49</f>
        <v>0</v>
      </c>
      <c r="AQ49">
        <v>0</v>
      </c>
      <c r="AR49" t="s">
        <v>422</v>
      </c>
      <c r="AS49" t="s">
        <v>422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422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$B$13*DT49+$C$13*DU49+$F$13*EF49*(1-EI49)</f>
        <v>0</v>
      </c>
      <c r="CW49">
        <f>CV49*CX49</f>
        <v>0</v>
      </c>
      <c r="CX49">
        <f>($B$13*$D$11+$C$13*$D$11+$F$13*((ES49+EK49)/MAX(ES49+EK49+ET49, 0.1)*$I$11+ET49/MAX(ES49+EK49+ET49, 0.1)*$J$11))/($B$13+$C$13+$F$13)</f>
        <v>0</v>
      </c>
      <c r="CY49">
        <f>($B$13*$K$11+$C$13*$K$11+$F$13*((ES49+EK49)/MAX(ES49+EK49+ET49, 0.1)*$P$11+ET49/MAX(ES49+EK49+ET49, 0.1)*$Q$11))/($B$13+$C$13+$F$13)</f>
        <v>0</v>
      </c>
      <c r="CZ49">
        <v>2.18</v>
      </c>
      <c r="DA49">
        <v>0.5</v>
      </c>
      <c r="DB49" t="s">
        <v>423</v>
      </c>
      <c r="DC49">
        <v>2</v>
      </c>
      <c r="DD49">
        <v>1758413019.75</v>
      </c>
      <c r="DE49">
        <v>421.7021666666667</v>
      </c>
      <c r="DF49">
        <v>419.9785666666667</v>
      </c>
      <c r="DG49">
        <v>23.50683333333334</v>
      </c>
      <c r="DH49">
        <v>23.30789</v>
      </c>
      <c r="DI49">
        <v>422.3638</v>
      </c>
      <c r="DJ49">
        <v>23.1995</v>
      </c>
      <c r="DK49">
        <v>500.0247333333334</v>
      </c>
      <c r="DL49">
        <v>90.17150333333333</v>
      </c>
      <c r="DM49">
        <v>0.06923045</v>
      </c>
      <c r="DN49">
        <v>29.87569666666667</v>
      </c>
      <c r="DO49">
        <v>30.00589333333333</v>
      </c>
      <c r="DP49">
        <v>999.9000000000002</v>
      </c>
      <c r="DQ49">
        <v>0</v>
      </c>
      <c r="DR49">
        <v>0</v>
      </c>
      <c r="DS49">
        <v>10001.35333333333</v>
      </c>
      <c r="DT49">
        <v>0</v>
      </c>
      <c r="DU49">
        <v>3.096419999999999</v>
      </c>
      <c r="DV49">
        <v>1.723666333333334</v>
      </c>
      <c r="DW49">
        <v>431.8537666666667</v>
      </c>
      <c r="DX49">
        <v>430.0009666666667</v>
      </c>
      <c r="DY49">
        <v>0.1989364333333334</v>
      </c>
      <c r="DZ49">
        <v>419.9785666666667</v>
      </c>
      <c r="EA49">
        <v>23.30789</v>
      </c>
      <c r="EB49">
        <v>2.119646666666667</v>
      </c>
      <c r="EC49">
        <v>2.101707333333334</v>
      </c>
      <c r="ED49">
        <v>18.36760333333334</v>
      </c>
      <c r="EE49">
        <v>18.23212666666667</v>
      </c>
      <c r="EF49">
        <v>0.005000780000000002</v>
      </c>
      <c r="EG49">
        <v>0</v>
      </c>
      <c r="EH49">
        <v>0</v>
      </c>
      <c r="EI49">
        <v>0</v>
      </c>
      <c r="EJ49">
        <v>210.4633333333333</v>
      </c>
      <c r="EK49">
        <v>0.005000780000000002</v>
      </c>
      <c r="EL49">
        <v>-22.04666666666666</v>
      </c>
      <c r="EM49">
        <v>-1.133333333333333</v>
      </c>
      <c r="EN49">
        <v>34.7956</v>
      </c>
      <c r="EO49">
        <v>38.5706</v>
      </c>
      <c r="EP49">
        <v>37.09966666666666</v>
      </c>
      <c r="EQ49">
        <v>38.4914</v>
      </c>
      <c r="ER49">
        <v>37.65386666666667</v>
      </c>
      <c r="ES49">
        <v>0</v>
      </c>
      <c r="ET49">
        <v>0</v>
      </c>
      <c r="EU49">
        <v>0</v>
      </c>
      <c r="EV49">
        <v>1758413027.4</v>
      </c>
      <c r="EW49">
        <v>0</v>
      </c>
      <c r="EX49">
        <v>210.384</v>
      </c>
      <c r="EY49">
        <v>9.846153471268213</v>
      </c>
      <c r="EZ49">
        <v>-9.700000162919439</v>
      </c>
      <c r="FA49">
        <v>-22.448</v>
      </c>
      <c r="FB49">
        <v>15</v>
      </c>
      <c r="FC49">
        <v>0</v>
      </c>
      <c r="FD49" t="s">
        <v>424</v>
      </c>
      <c r="FE49">
        <v>1746989605.5</v>
      </c>
      <c r="FF49">
        <v>1746989593.5</v>
      </c>
      <c r="FG49">
        <v>0</v>
      </c>
      <c r="FH49">
        <v>-0.274</v>
      </c>
      <c r="FI49">
        <v>-0.002</v>
      </c>
      <c r="FJ49">
        <v>2.549</v>
      </c>
      <c r="FK49">
        <v>0.129</v>
      </c>
      <c r="FL49">
        <v>420</v>
      </c>
      <c r="FM49">
        <v>17</v>
      </c>
      <c r="FN49">
        <v>0.02</v>
      </c>
      <c r="FO49">
        <v>0.04</v>
      </c>
      <c r="FP49">
        <v>1.722884146341463</v>
      </c>
      <c r="FQ49">
        <v>0.04609526132404152</v>
      </c>
      <c r="FR49">
        <v>0.03382911763379327</v>
      </c>
      <c r="FS49">
        <v>1</v>
      </c>
      <c r="FT49">
        <v>209.5235294117647</v>
      </c>
      <c r="FU49">
        <v>14.09320081402673</v>
      </c>
      <c r="FV49">
        <v>7.711872391225541</v>
      </c>
      <c r="FW49">
        <v>0</v>
      </c>
      <c r="FX49">
        <v>0.1996514390243903</v>
      </c>
      <c r="FY49">
        <v>-0.01127147038327512</v>
      </c>
      <c r="FZ49">
        <v>0.001411413027461081</v>
      </c>
      <c r="GA49">
        <v>1</v>
      </c>
      <c r="GB49">
        <v>2</v>
      </c>
      <c r="GC49">
        <v>3</v>
      </c>
      <c r="GD49" t="s">
        <v>425</v>
      </c>
      <c r="GE49">
        <v>3.10304</v>
      </c>
      <c r="GF49">
        <v>2.72743</v>
      </c>
      <c r="GG49">
        <v>0.0880013</v>
      </c>
      <c r="GH49">
        <v>0.08767220000000001</v>
      </c>
      <c r="GI49">
        <v>0.105808</v>
      </c>
      <c r="GJ49">
        <v>0.106592</v>
      </c>
      <c r="GK49">
        <v>23833.7</v>
      </c>
      <c r="GL49">
        <v>21651.3</v>
      </c>
      <c r="GM49">
        <v>26698.5</v>
      </c>
      <c r="GN49">
        <v>23954.9</v>
      </c>
      <c r="GO49">
        <v>38202.2</v>
      </c>
      <c r="GP49">
        <v>31638.7</v>
      </c>
      <c r="GQ49">
        <v>46625.1</v>
      </c>
      <c r="GR49">
        <v>37901.8</v>
      </c>
      <c r="GS49">
        <v>1.8638</v>
      </c>
      <c r="GT49">
        <v>1.85987</v>
      </c>
      <c r="GU49">
        <v>0.0794642</v>
      </c>
      <c r="GV49">
        <v>0</v>
      </c>
      <c r="GW49">
        <v>28.7124</v>
      </c>
      <c r="GX49">
        <v>999.9</v>
      </c>
      <c r="GY49">
        <v>54.9</v>
      </c>
      <c r="GZ49">
        <v>31.4</v>
      </c>
      <c r="HA49">
        <v>28.0984</v>
      </c>
      <c r="HB49">
        <v>60.96</v>
      </c>
      <c r="HC49">
        <v>26.4543</v>
      </c>
      <c r="HD49">
        <v>1</v>
      </c>
      <c r="HE49">
        <v>0.152607</v>
      </c>
      <c r="HF49">
        <v>-1.07379</v>
      </c>
      <c r="HG49">
        <v>20.2974</v>
      </c>
      <c r="HH49">
        <v>5.21729</v>
      </c>
      <c r="HI49">
        <v>11.9797</v>
      </c>
      <c r="HJ49">
        <v>4.96545</v>
      </c>
      <c r="HK49">
        <v>3.276</v>
      </c>
      <c r="HL49">
        <v>9999</v>
      </c>
      <c r="HM49">
        <v>9999</v>
      </c>
      <c r="HN49">
        <v>9999</v>
      </c>
      <c r="HO49">
        <v>999.9</v>
      </c>
      <c r="HP49">
        <v>1.86386</v>
      </c>
      <c r="HQ49">
        <v>1.86005</v>
      </c>
      <c r="HR49">
        <v>1.85837</v>
      </c>
      <c r="HS49">
        <v>1.85975</v>
      </c>
      <c r="HT49">
        <v>1.85979</v>
      </c>
      <c r="HU49">
        <v>1.85837</v>
      </c>
      <c r="HV49">
        <v>1.85744</v>
      </c>
      <c r="HW49">
        <v>1.85234</v>
      </c>
      <c r="HX49">
        <v>0</v>
      </c>
      <c r="HY49">
        <v>0</v>
      </c>
      <c r="HZ49">
        <v>0</v>
      </c>
      <c r="IA49">
        <v>0</v>
      </c>
      <c r="IB49" t="s">
        <v>426</v>
      </c>
      <c r="IC49" t="s">
        <v>427</v>
      </c>
      <c r="ID49" t="s">
        <v>428</v>
      </c>
      <c r="IE49" t="s">
        <v>428</v>
      </c>
      <c r="IF49" t="s">
        <v>428</v>
      </c>
      <c r="IG49" t="s">
        <v>428</v>
      </c>
      <c r="IH49">
        <v>0</v>
      </c>
      <c r="II49">
        <v>100</v>
      </c>
      <c r="IJ49">
        <v>100</v>
      </c>
      <c r="IK49">
        <v>-0.662</v>
      </c>
      <c r="IL49">
        <v>0.3072</v>
      </c>
      <c r="IM49">
        <v>-0.6605319167387009</v>
      </c>
      <c r="IN49">
        <v>-0.0004737513092168879</v>
      </c>
      <c r="IO49">
        <v>1.233974951706583E-06</v>
      </c>
      <c r="IP49">
        <v>-2.791035861235605E-10</v>
      </c>
      <c r="IQ49">
        <v>0.04306461537617447</v>
      </c>
      <c r="IR49">
        <v>-0.002560808816659483</v>
      </c>
      <c r="IS49">
        <v>0.0007441110143227328</v>
      </c>
      <c r="IT49">
        <v>-6.151772081818622E-06</v>
      </c>
      <c r="IU49">
        <v>2</v>
      </c>
      <c r="IV49">
        <v>1988</v>
      </c>
      <c r="IW49">
        <v>1</v>
      </c>
      <c r="IX49">
        <v>28</v>
      </c>
      <c r="IY49">
        <v>190390.4</v>
      </c>
      <c r="IZ49">
        <v>190390.6</v>
      </c>
      <c r="JA49">
        <v>1.14502</v>
      </c>
      <c r="JB49">
        <v>2.59888</v>
      </c>
      <c r="JC49">
        <v>1.49658</v>
      </c>
      <c r="JD49">
        <v>2.34741</v>
      </c>
      <c r="JE49">
        <v>1.54907</v>
      </c>
      <c r="JF49">
        <v>2.44263</v>
      </c>
      <c r="JG49">
        <v>36.0816</v>
      </c>
      <c r="JH49">
        <v>24.0963</v>
      </c>
      <c r="JI49">
        <v>18</v>
      </c>
      <c r="JJ49">
        <v>481.38</v>
      </c>
      <c r="JK49">
        <v>493.382</v>
      </c>
      <c r="JL49">
        <v>30.2164</v>
      </c>
      <c r="JM49">
        <v>29.2105</v>
      </c>
      <c r="JN49">
        <v>30</v>
      </c>
      <c r="JO49">
        <v>29.4045</v>
      </c>
      <c r="JP49">
        <v>29.3933</v>
      </c>
      <c r="JQ49">
        <v>23.0114</v>
      </c>
      <c r="JR49">
        <v>21.6814</v>
      </c>
      <c r="JS49">
        <v>100</v>
      </c>
      <c r="JT49">
        <v>30.2173</v>
      </c>
      <c r="JU49">
        <v>420</v>
      </c>
      <c r="JV49">
        <v>23.2943</v>
      </c>
      <c r="JW49">
        <v>101.939</v>
      </c>
      <c r="JX49">
        <v>91.40260000000001</v>
      </c>
    </row>
    <row r="50" spans="1:284">
      <c r="A50">
        <v>32</v>
      </c>
      <c r="B50">
        <v>1758413029.5</v>
      </c>
      <c r="C50">
        <v>326.5</v>
      </c>
      <c r="D50" t="s">
        <v>492</v>
      </c>
      <c r="E50" t="s">
        <v>493</v>
      </c>
      <c r="F50">
        <v>5</v>
      </c>
      <c r="G50" t="s">
        <v>491</v>
      </c>
      <c r="H50" t="s">
        <v>421</v>
      </c>
      <c r="I50">
        <v>1758413021.551724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(DN50+(U50+2*0.95*5.67E-8*(((DN50+$B$9)+273)^4-(DN50+273)^4)-44100*J50)/(1.84*29.3*R50+8*0.95*5.67E-8*(DN50+273)^3))</f>
        <v>0</v>
      </c>
      <c r="W50">
        <f>($C$9*DO50+$D$9*DP50+$E$9*V50)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2*0.95*5.67E-8*(((DN50+$B$9)+273)^4-(W50+273)^4)</f>
        <v>0</v>
      </c>
      <c r="AF50">
        <f>U50+AE50+AC50+AD50</f>
        <v>0</v>
      </c>
      <c r="AG50">
        <v>0</v>
      </c>
      <c r="AH50">
        <v>0</v>
      </c>
      <c r="AI50">
        <f>IF(AG50*$H$15&gt;=AK50,1.0,(AK50/(AK50-AG50*$H$15)))</f>
        <v>0</v>
      </c>
      <c r="AJ50">
        <f>(AI50-1)*100</f>
        <v>0</v>
      </c>
      <c r="AK50">
        <f>MAX(0,($B$15+$C$15*DS50)/(1+$D$15*DS50)*DL50/(DN50+273)*$E$15)</f>
        <v>0</v>
      </c>
      <c r="AL50" t="s">
        <v>422</v>
      </c>
      <c r="AM50" t="s">
        <v>422</v>
      </c>
      <c r="AN50">
        <v>0</v>
      </c>
      <c r="AO50">
        <v>0</v>
      </c>
      <c r="AP50">
        <f>1-AN50/AO50</f>
        <v>0</v>
      </c>
      <c r="AQ50">
        <v>0</v>
      </c>
      <c r="AR50" t="s">
        <v>422</v>
      </c>
      <c r="AS50" t="s">
        <v>422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422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$B$13*DT50+$C$13*DU50+$F$13*EF50*(1-EI50)</f>
        <v>0</v>
      </c>
      <c r="CW50">
        <f>CV50*CX50</f>
        <v>0</v>
      </c>
      <c r="CX50">
        <f>($B$13*$D$11+$C$13*$D$11+$F$13*((ES50+EK50)/MAX(ES50+EK50+ET50, 0.1)*$I$11+ET50/MAX(ES50+EK50+ET50, 0.1)*$J$11))/($B$13+$C$13+$F$13)</f>
        <v>0</v>
      </c>
      <c r="CY50">
        <f>($B$13*$K$11+$C$13*$K$11+$F$13*((ES50+EK50)/MAX(ES50+EK50+ET50, 0.1)*$P$11+ET50/MAX(ES50+EK50+ET50, 0.1)*$Q$11))/($B$13+$C$13+$F$13)</f>
        <v>0</v>
      </c>
      <c r="CZ50">
        <v>2.18</v>
      </c>
      <c r="DA50">
        <v>0.5</v>
      </c>
      <c r="DB50" t="s">
        <v>423</v>
      </c>
      <c r="DC50">
        <v>2</v>
      </c>
      <c r="DD50">
        <v>1758413021.551724</v>
      </c>
      <c r="DE50">
        <v>421.7031379310345</v>
      </c>
      <c r="DF50">
        <v>419.9778620689655</v>
      </c>
      <c r="DG50">
        <v>23.50609310344828</v>
      </c>
      <c r="DH50">
        <v>23.30731034482759</v>
      </c>
      <c r="DI50">
        <v>422.3647586206897</v>
      </c>
      <c r="DJ50">
        <v>23.19877586206897</v>
      </c>
      <c r="DK50">
        <v>500.0166551724137</v>
      </c>
      <c r="DL50">
        <v>90.1714379310345</v>
      </c>
      <c r="DM50">
        <v>0.06924509310344827</v>
      </c>
      <c r="DN50">
        <v>29.87604482758621</v>
      </c>
      <c r="DO50">
        <v>30.00630689655172</v>
      </c>
      <c r="DP50">
        <v>999.9000000000002</v>
      </c>
      <c r="DQ50">
        <v>0</v>
      </c>
      <c r="DR50">
        <v>0</v>
      </c>
      <c r="DS50">
        <v>10000.38724137931</v>
      </c>
      <c r="DT50">
        <v>0</v>
      </c>
      <c r="DU50">
        <v>3.096419999999999</v>
      </c>
      <c r="DV50">
        <v>1.72533551724138</v>
      </c>
      <c r="DW50">
        <v>431.8544482758621</v>
      </c>
      <c r="DX50">
        <v>430.0000344827587</v>
      </c>
      <c r="DY50">
        <v>0.1987766551724138</v>
      </c>
      <c r="DZ50">
        <v>419.9778620689655</v>
      </c>
      <c r="EA50">
        <v>23.30731034482759</v>
      </c>
      <c r="EB50">
        <v>2.119578275862069</v>
      </c>
      <c r="EC50">
        <v>2.101653448275862</v>
      </c>
      <c r="ED50">
        <v>18.36708965517241</v>
      </c>
      <c r="EE50">
        <v>18.23171724137931</v>
      </c>
      <c r="EF50">
        <v>0.005000780000000002</v>
      </c>
      <c r="EG50">
        <v>0</v>
      </c>
      <c r="EH50">
        <v>0</v>
      </c>
      <c r="EI50">
        <v>0</v>
      </c>
      <c r="EJ50">
        <v>210.4620689655173</v>
      </c>
      <c r="EK50">
        <v>0.005000780000000002</v>
      </c>
      <c r="EL50">
        <v>-21.98965517241379</v>
      </c>
      <c r="EM50">
        <v>-1.189655172413793</v>
      </c>
      <c r="EN50">
        <v>34.7971724137931</v>
      </c>
      <c r="EO50">
        <v>38.62041379310344</v>
      </c>
      <c r="EP50">
        <v>37.09665517241379</v>
      </c>
      <c r="EQ50">
        <v>38.54499999999999</v>
      </c>
      <c r="ER50">
        <v>37.69155172413792</v>
      </c>
      <c r="ES50">
        <v>0</v>
      </c>
      <c r="ET50">
        <v>0</v>
      </c>
      <c r="EU50">
        <v>0</v>
      </c>
      <c r="EV50">
        <v>1758413029.2</v>
      </c>
      <c r="EW50">
        <v>0</v>
      </c>
      <c r="EX50">
        <v>209.8307692307693</v>
      </c>
      <c r="EY50">
        <v>-4.984615803998212</v>
      </c>
      <c r="EZ50">
        <v>24.46153839936049</v>
      </c>
      <c r="FA50">
        <v>-22.24230769230769</v>
      </c>
      <c r="FB50">
        <v>15</v>
      </c>
      <c r="FC50">
        <v>0</v>
      </c>
      <c r="FD50" t="s">
        <v>424</v>
      </c>
      <c r="FE50">
        <v>1746989605.5</v>
      </c>
      <c r="FF50">
        <v>1746989593.5</v>
      </c>
      <c r="FG50">
        <v>0</v>
      </c>
      <c r="FH50">
        <v>-0.274</v>
      </c>
      <c r="FI50">
        <v>-0.002</v>
      </c>
      <c r="FJ50">
        <v>2.549</v>
      </c>
      <c r="FK50">
        <v>0.129</v>
      </c>
      <c r="FL50">
        <v>420</v>
      </c>
      <c r="FM50">
        <v>17</v>
      </c>
      <c r="FN50">
        <v>0.02</v>
      </c>
      <c r="FO50">
        <v>0.04</v>
      </c>
      <c r="FP50">
        <v>1.72826425</v>
      </c>
      <c r="FQ50">
        <v>-0.04281872420262672</v>
      </c>
      <c r="FR50">
        <v>0.03128222673400186</v>
      </c>
      <c r="FS50">
        <v>1</v>
      </c>
      <c r="FT50">
        <v>209.3705882352941</v>
      </c>
      <c r="FU50">
        <v>14.58823517579194</v>
      </c>
      <c r="FV50">
        <v>7.749479277070426</v>
      </c>
      <c r="FW50">
        <v>0</v>
      </c>
      <c r="FX50">
        <v>0.1992192</v>
      </c>
      <c r="FY50">
        <v>-0.007163054409006381</v>
      </c>
      <c r="FZ50">
        <v>0.001110771313097346</v>
      </c>
      <c r="GA50">
        <v>1</v>
      </c>
      <c r="GB50">
        <v>2</v>
      </c>
      <c r="GC50">
        <v>3</v>
      </c>
      <c r="GD50" t="s">
        <v>425</v>
      </c>
      <c r="GE50">
        <v>3.10311</v>
      </c>
      <c r="GF50">
        <v>2.72744</v>
      </c>
      <c r="GG50">
        <v>0.08799999999999999</v>
      </c>
      <c r="GH50">
        <v>0.08767220000000001</v>
      </c>
      <c r="GI50">
        <v>0.105806</v>
      </c>
      <c r="GJ50">
        <v>0.106593</v>
      </c>
      <c r="GK50">
        <v>23833.7</v>
      </c>
      <c r="GL50">
        <v>21651.4</v>
      </c>
      <c r="GM50">
        <v>26698.5</v>
      </c>
      <c r="GN50">
        <v>23954.9</v>
      </c>
      <c r="GO50">
        <v>38202.3</v>
      </c>
      <c r="GP50">
        <v>31638.7</v>
      </c>
      <c r="GQ50">
        <v>46625.1</v>
      </c>
      <c r="GR50">
        <v>37901.9</v>
      </c>
      <c r="GS50">
        <v>1.86373</v>
      </c>
      <c r="GT50">
        <v>1.85977</v>
      </c>
      <c r="GU50">
        <v>0.0795387</v>
      </c>
      <c r="GV50">
        <v>0</v>
      </c>
      <c r="GW50">
        <v>28.7124</v>
      </c>
      <c r="GX50">
        <v>999.9</v>
      </c>
      <c r="GY50">
        <v>54.9</v>
      </c>
      <c r="GZ50">
        <v>31.4</v>
      </c>
      <c r="HA50">
        <v>28.0991</v>
      </c>
      <c r="HB50">
        <v>61.45</v>
      </c>
      <c r="HC50">
        <v>26.274</v>
      </c>
      <c r="HD50">
        <v>1</v>
      </c>
      <c r="HE50">
        <v>0.152558</v>
      </c>
      <c r="HF50">
        <v>-1.08001</v>
      </c>
      <c r="HG50">
        <v>20.2972</v>
      </c>
      <c r="HH50">
        <v>5.21729</v>
      </c>
      <c r="HI50">
        <v>11.98</v>
      </c>
      <c r="HJ50">
        <v>4.9654</v>
      </c>
      <c r="HK50">
        <v>3.276</v>
      </c>
      <c r="HL50">
        <v>9999</v>
      </c>
      <c r="HM50">
        <v>9999</v>
      </c>
      <c r="HN50">
        <v>9999</v>
      </c>
      <c r="HO50">
        <v>999.9</v>
      </c>
      <c r="HP50">
        <v>1.86386</v>
      </c>
      <c r="HQ50">
        <v>1.86005</v>
      </c>
      <c r="HR50">
        <v>1.85837</v>
      </c>
      <c r="HS50">
        <v>1.85974</v>
      </c>
      <c r="HT50">
        <v>1.85978</v>
      </c>
      <c r="HU50">
        <v>1.85837</v>
      </c>
      <c r="HV50">
        <v>1.85744</v>
      </c>
      <c r="HW50">
        <v>1.85236</v>
      </c>
      <c r="HX50">
        <v>0</v>
      </c>
      <c r="HY50">
        <v>0</v>
      </c>
      <c r="HZ50">
        <v>0</v>
      </c>
      <c r="IA50">
        <v>0</v>
      </c>
      <c r="IB50" t="s">
        <v>426</v>
      </c>
      <c r="IC50" t="s">
        <v>427</v>
      </c>
      <c r="ID50" t="s">
        <v>428</v>
      </c>
      <c r="IE50" t="s">
        <v>428</v>
      </c>
      <c r="IF50" t="s">
        <v>428</v>
      </c>
      <c r="IG50" t="s">
        <v>428</v>
      </c>
      <c r="IH50">
        <v>0</v>
      </c>
      <c r="II50">
        <v>100</v>
      </c>
      <c r="IJ50">
        <v>100</v>
      </c>
      <c r="IK50">
        <v>-0.661</v>
      </c>
      <c r="IL50">
        <v>0.3073</v>
      </c>
      <c r="IM50">
        <v>-0.6605319167387009</v>
      </c>
      <c r="IN50">
        <v>-0.0004737513092168879</v>
      </c>
      <c r="IO50">
        <v>1.233974951706583E-06</v>
      </c>
      <c r="IP50">
        <v>-2.791035861235605E-10</v>
      </c>
      <c r="IQ50">
        <v>0.04306461537617447</v>
      </c>
      <c r="IR50">
        <v>-0.002560808816659483</v>
      </c>
      <c r="IS50">
        <v>0.0007441110143227328</v>
      </c>
      <c r="IT50">
        <v>-6.151772081818622E-06</v>
      </c>
      <c r="IU50">
        <v>2</v>
      </c>
      <c r="IV50">
        <v>1988</v>
      </c>
      <c r="IW50">
        <v>1</v>
      </c>
      <c r="IX50">
        <v>28</v>
      </c>
      <c r="IY50">
        <v>190390.4</v>
      </c>
      <c r="IZ50">
        <v>190390.6</v>
      </c>
      <c r="JA50">
        <v>1.14502</v>
      </c>
      <c r="JB50">
        <v>2.59277</v>
      </c>
      <c r="JC50">
        <v>1.49658</v>
      </c>
      <c r="JD50">
        <v>2.34741</v>
      </c>
      <c r="JE50">
        <v>1.54907</v>
      </c>
      <c r="JF50">
        <v>2.46948</v>
      </c>
      <c r="JG50">
        <v>36.0816</v>
      </c>
      <c r="JH50">
        <v>24.105</v>
      </c>
      <c r="JI50">
        <v>18</v>
      </c>
      <c r="JJ50">
        <v>481.336</v>
      </c>
      <c r="JK50">
        <v>493.316</v>
      </c>
      <c r="JL50">
        <v>30.2142</v>
      </c>
      <c r="JM50">
        <v>29.2092</v>
      </c>
      <c r="JN50">
        <v>30</v>
      </c>
      <c r="JO50">
        <v>29.4045</v>
      </c>
      <c r="JP50">
        <v>29.3933</v>
      </c>
      <c r="JQ50">
        <v>23.0116</v>
      </c>
      <c r="JR50">
        <v>21.6814</v>
      </c>
      <c r="JS50">
        <v>100</v>
      </c>
      <c r="JT50">
        <v>30.211</v>
      </c>
      <c r="JU50">
        <v>420</v>
      </c>
      <c r="JV50">
        <v>23.2943</v>
      </c>
      <c r="JW50">
        <v>101.939</v>
      </c>
      <c r="JX50">
        <v>91.4028</v>
      </c>
    </row>
    <row r="51" spans="1:284">
      <c r="A51">
        <v>33</v>
      </c>
      <c r="B51">
        <v>1758413031.5</v>
      </c>
      <c r="C51">
        <v>328.5</v>
      </c>
      <c r="D51" t="s">
        <v>494</v>
      </c>
      <c r="E51" t="s">
        <v>495</v>
      </c>
      <c r="F51">
        <v>5</v>
      </c>
      <c r="G51" t="s">
        <v>491</v>
      </c>
      <c r="H51" t="s">
        <v>421</v>
      </c>
      <c r="I51">
        <v>1758413023.410714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(DN51+(U51+2*0.95*5.67E-8*(((DN51+$B$9)+273)^4-(DN51+273)^4)-44100*J51)/(1.84*29.3*R51+8*0.95*5.67E-8*(DN51+273)^3))</f>
        <v>0</v>
      </c>
      <c r="W51">
        <f>($C$9*DO51+$D$9*DP51+$E$9*V51)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2*0.95*5.67E-8*(((DN51+$B$9)+273)^4-(W51+273)^4)</f>
        <v>0</v>
      </c>
      <c r="AF51">
        <f>U51+AE51+AC51+AD51</f>
        <v>0</v>
      </c>
      <c r="AG51">
        <v>0</v>
      </c>
      <c r="AH51">
        <v>0</v>
      </c>
      <c r="AI51">
        <f>IF(AG51*$H$15&gt;=AK51,1.0,(AK51/(AK51-AG51*$H$15)))</f>
        <v>0</v>
      </c>
      <c r="AJ51">
        <f>(AI51-1)*100</f>
        <v>0</v>
      </c>
      <c r="AK51">
        <f>MAX(0,($B$15+$C$15*DS51)/(1+$D$15*DS51)*DL51/(DN51+273)*$E$15)</f>
        <v>0</v>
      </c>
      <c r="AL51" t="s">
        <v>422</v>
      </c>
      <c r="AM51" t="s">
        <v>422</v>
      </c>
      <c r="AN51">
        <v>0</v>
      </c>
      <c r="AO51">
        <v>0</v>
      </c>
      <c r="AP51">
        <f>1-AN51/AO51</f>
        <v>0</v>
      </c>
      <c r="AQ51">
        <v>0</v>
      </c>
      <c r="AR51" t="s">
        <v>422</v>
      </c>
      <c r="AS51" t="s">
        <v>422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422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$B$13*DT51+$C$13*DU51+$F$13*EF51*(1-EI51)</f>
        <v>0</v>
      </c>
      <c r="CW51">
        <f>CV51*CX51</f>
        <v>0</v>
      </c>
      <c r="CX51">
        <f>($B$13*$D$11+$C$13*$D$11+$F$13*((ES51+EK51)/MAX(ES51+EK51+ET51, 0.1)*$I$11+ET51/MAX(ES51+EK51+ET51, 0.1)*$J$11))/($B$13+$C$13+$F$13)</f>
        <v>0</v>
      </c>
      <c r="CY51">
        <f>($B$13*$K$11+$C$13*$K$11+$F$13*((ES51+EK51)/MAX(ES51+EK51+ET51, 0.1)*$P$11+ET51/MAX(ES51+EK51+ET51, 0.1)*$Q$11))/($B$13+$C$13+$F$13)</f>
        <v>0</v>
      </c>
      <c r="CZ51">
        <v>2.18</v>
      </c>
      <c r="DA51">
        <v>0.5</v>
      </c>
      <c r="DB51" t="s">
        <v>423</v>
      </c>
      <c r="DC51">
        <v>2</v>
      </c>
      <c r="DD51">
        <v>1758413023.410714</v>
      </c>
      <c r="DE51">
        <v>421.7056428571429</v>
      </c>
      <c r="DF51">
        <v>419.9755</v>
      </c>
      <c r="DG51">
        <v>23.50527142857143</v>
      </c>
      <c r="DH51">
        <v>23.30680714285715</v>
      </c>
      <c r="DI51">
        <v>422.3672500000001</v>
      </c>
      <c r="DJ51">
        <v>23.197975</v>
      </c>
      <c r="DK51">
        <v>500.0083928571429</v>
      </c>
      <c r="DL51">
        <v>90.17143571428571</v>
      </c>
      <c r="DM51">
        <v>0.06926512857142857</v>
      </c>
      <c r="DN51">
        <v>29.87638571428572</v>
      </c>
      <c r="DO51">
        <v>30.00533928571429</v>
      </c>
      <c r="DP51">
        <v>999.9000000000002</v>
      </c>
      <c r="DQ51">
        <v>0</v>
      </c>
      <c r="DR51">
        <v>0</v>
      </c>
      <c r="DS51">
        <v>9999.065357142856</v>
      </c>
      <c r="DT51">
        <v>0</v>
      </c>
      <c r="DU51">
        <v>3.096419999999999</v>
      </c>
      <c r="DV51">
        <v>1.730223214285714</v>
      </c>
      <c r="DW51">
        <v>431.8566428571429</v>
      </c>
      <c r="DX51">
        <v>429.9973571428571</v>
      </c>
      <c r="DY51">
        <v>0.1984583214285714</v>
      </c>
      <c r="DZ51">
        <v>419.9755</v>
      </c>
      <c r="EA51">
        <v>23.30680714285715</v>
      </c>
      <c r="EB51">
        <v>2.119504642857143</v>
      </c>
      <c r="EC51">
        <v>2.101608214285714</v>
      </c>
      <c r="ED51">
        <v>18.36653214285714</v>
      </c>
      <c r="EE51">
        <v>18.231375</v>
      </c>
      <c r="EF51">
        <v>0.005000780000000002</v>
      </c>
      <c r="EG51">
        <v>0</v>
      </c>
      <c r="EH51">
        <v>0</v>
      </c>
      <c r="EI51">
        <v>0</v>
      </c>
      <c r="EJ51">
        <v>211.8428571428572</v>
      </c>
      <c r="EK51">
        <v>0.005000780000000002</v>
      </c>
      <c r="EL51">
        <v>-22.05714285714285</v>
      </c>
      <c r="EM51">
        <v>-0.9071428571428569</v>
      </c>
      <c r="EN51">
        <v>34.81</v>
      </c>
      <c r="EO51">
        <v>38.67389285714286</v>
      </c>
      <c r="EP51">
        <v>37.14253571428571</v>
      </c>
      <c r="EQ51">
        <v>38.60910714285713</v>
      </c>
      <c r="ER51">
        <v>37.71628571428572</v>
      </c>
      <c r="ES51">
        <v>0</v>
      </c>
      <c r="ET51">
        <v>0</v>
      </c>
      <c r="EU51">
        <v>0</v>
      </c>
      <c r="EV51">
        <v>1758413031.6</v>
      </c>
      <c r="EW51">
        <v>0</v>
      </c>
      <c r="EX51">
        <v>211.2038461538462</v>
      </c>
      <c r="EY51">
        <v>-20.01025642597461</v>
      </c>
      <c r="EZ51">
        <v>7.12136743885373</v>
      </c>
      <c r="FA51">
        <v>-22.64230769230769</v>
      </c>
      <c r="FB51">
        <v>15</v>
      </c>
      <c r="FC51">
        <v>0</v>
      </c>
      <c r="FD51" t="s">
        <v>424</v>
      </c>
      <c r="FE51">
        <v>1746989605.5</v>
      </c>
      <c r="FF51">
        <v>1746989593.5</v>
      </c>
      <c r="FG51">
        <v>0</v>
      </c>
      <c r="FH51">
        <v>-0.274</v>
      </c>
      <c r="FI51">
        <v>-0.002</v>
      </c>
      <c r="FJ51">
        <v>2.549</v>
      </c>
      <c r="FK51">
        <v>0.129</v>
      </c>
      <c r="FL51">
        <v>420</v>
      </c>
      <c r="FM51">
        <v>17</v>
      </c>
      <c r="FN51">
        <v>0.02</v>
      </c>
      <c r="FO51">
        <v>0.04</v>
      </c>
      <c r="FP51">
        <v>1.726801951219512</v>
      </c>
      <c r="FQ51">
        <v>-0.06680069686411086</v>
      </c>
      <c r="FR51">
        <v>0.03138494405389172</v>
      </c>
      <c r="FS51">
        <v>1</v>
      </c>
      <c r="FT51">
        <v>209.8882352941176</v>
      </c>
      <c r="FU51">
        <v>3.691367390057223</v>
      </c>
      <c r="FV51">
        <v>7.832277285314181</v>
      </c>
      <c r="FW51">
        <v>0</v>
      </c>
      <c r="FX51">
        <v>0.1989729268292683</v>
      </c>
      <c r="FY51">
        <v>-0.006712327526131993</v>
      </c>
      <c r="FZ51">
        <v>0.001064934107436997</v>
      </c>
      <c r="GA51">
        <v>1</v>
      </c>
      <c r="GB51">
        <v>2</v>
      </c>
      <c r="GC51">
        <v>3</v>
      </c>
      <c r="GD51" t="s">
        <v>425</v>
      </c>
      <c r="GE51">
        <v>3.10309</v>
      </c>
      <c r="GF51">
        <v>2.72736</v>
      </c>
      <c r="GG51">
        <v>0.0879964</v>
      </c>
      <c r="GH51">
        <v>0.0876696</v>
      </c>
      <c r="GI51">
        <v>0.105801</v>
      </c>
      <c r="GJ51">
        <v>0.106595</v>
      </c>
      <c r="GK51">
        <v>23833.8</v>
      </c>
      <c r="GL51">
        <v>21651.4</v>
      </c>
      <c r="GM51">
        <v>26698.5</v>
      </c>
      <c r="GN51">
        <v>23954.9</v>
      </c>
      <c r="GO51">
        <v>38202.3</v>
      </c>
      <c r="GP51">
        <v>31638.7</v>
      </c>
      <c r="GQ51">
        <v>46624.9</v>
      </c>
      <c r="GR51">
        <v>37902</v>
      </c>
      <c r="GS51">
        <v>1.86385</v>
      </c>
      <c r="GT51">
        <v>1.85972</v>
      </c>
      <c r="GU51">
        <v>0.079345</v>
      </c>
      <c r="GV51">
        <v>0</v>
      </c>
      <c r="GW51">
        <v>28.7124</v>
      </c>
      <c r="GX51">
        <v>999.9</v>
      </c>
      <c r="GY51">
        <v>54.9</v>
      </c>
      <c r="GZ51">
        <v>31.4</v>
      </c>
      <c r="HA51">
        <v>28.1012</v>
      </c>
      <c r="HB51">
        <v>61.13</v>
      </c>
      <c r="HC51">
        <v>26.4303</v>
      </c>
      <c r="HD51">
        <v>1</v>
      </c>
      <c r="HE51">
        <v>0.152556</v>
      </c>
      <c r="HF51">
        <v>-1.07342</v>
      </c>
      <c r="HG51">
        <v>20.2972</v>
      </c>
      <c r="HH51">
        <v>5.21729</v>
      </c>
      <c r="HI51">
        <v>11.98</v>
      </c>
      <c r="HJ51">
        <v>4.9653</v>
      </c>
      <c r="HK51">
        <v>3.27595</v>
      </c>
      <c r="HL51">
        <v>9999</v>
      </c>
      <c r="HM51">
        <v>9999</v>
      </c>
      <c r="HN51">
        <v>9999</v>
      </c>
      <c r="HO51">
        <v>999.9</v>
      </c>
      <c r="HP51">
        <v>1.86386</v>
      </c>
      <c r="HQ51">
        <v>1.86006</v>
      </c>
      <c r="HR51">
        <v>1.85837</v>
      </c>
      <c r="HS51">
        <v>1.85974</v>
      </c>
      <c r="HT51">
        <v>1.85979</v>
      </c>
      <c r="HU51">
        <v>1.85837</v>
      </c>
      <c r="HV51">
        <v>1.85745</v>
      </c>
      <c r="HW51">
        <v>1.85238</v>
      </c>
      <c r="HX51">
        <v>0</v>
      </c>
      <c r="HY51">
        <v>0</v>
      </c>
      <c r="HZ51">
        <v>0</v>
      </c>
      <c r="IA51">
        <v>0</v>
      </c>
      <c r="IB51" t="s">
        <v>426</v>
      </c>
      <c r="IC51" t="s">
        <v>427</v>
      </c>
      <c r="ID51" t="s">
        <v>428</v>
      </c>
      <c r="IE51" t="s">
        <v>428</v>
      </c>
      <c r="IF51" t="s">
        <v>428</v>
      </c>
      <c r="IG51" t="s">
        <v>428</v>
      </c>
      <c r="IH51">
        <v>0</v>
      </c>
      <c r="II51">
        <v>100</v>
      </c>
      <c r="IJ51">
        <v>100</v>
      </c>
      <c r="IK51">
        <v>-0.661</v>
      </c>
      <c r="IL51">
        <v>0.3072</v>
      </c>
      <c r="IM51">
        <v>-0.6605319167387009</v>
      </c>
      <c r="IN51">
        <v>-0.0004737513092168879</v>
      </c>
      <c r="IO51">
        <v>1.233974951706583E-06</v>
      </c>
      <c r="IP51">
        <v>-2.791035861235605E-10</v>
      </c>
      <c r="IQ51">
        <v>0.04306461537617447</v>
      </c>
      <c r="IR51">
        <v>-0.002560808816659483</v>
      </c>
      <c r="IS51">
        <v>0.0007441110143227328</v>
      </c>
      <c r="IT51">
        <v>-6.151772081818622E-06</v>
      </c>
      <c r="IU51">
        <v>2</v>
      </c>
      <c r="IV51">
        <v>1988</v>
      </c>
      <c r="IW51">
        <v>1</v>
      </c>
      <c r="IX51">
        <v>28</v>
      </c>
      <c r="IY51">
        <v>190390.4</v>
      </c>
      <c r="IZ51">
        <v>190390.6</v>
      </c>
      <c r="JA51">
        <v>1.14502</v>
      </c>
      <c r="JB51">
        <v>2.59277</v>
      </c>
      <c r="JC51">
        <v>1.49658</v>
      </c>
      <c r="JD51">
        <v>2.34741</v>
      </c>
      <c r="JE51">
        <v>1.54907</v>
      </c>
      <c r="JF51">
        <v>2.41943</v>
      </c>
      <c r="JG51">
        <v>36.0816</v>
      </c>
      <c r="JH51">
        <v>24.105</v>
      </c>
      <c r="JI51">
        <v>18</v>
      </c>
      <c r="JJ51">
        <v>481.409</v>
      </c>
      <c r="JK51">
        <v>493.283</v>
      </c>
      <c r="JL51">
        <v>30.2131</v>
      </c>
      <c r="JM51">
        <v>29.2086</v>
      </c>
      <c r="JN51">
        <v>30</v>
      </c>
      <c r="JO51">
        <v>29.4045</v>
      </c>
      <c r="JP51">
        <v>29.3933</v>
      </c>
      <c r="JQ51">
        <v>23.0114</v>
      </c>
      <c r="JR51">
        <v>21.6814</v>
      </c>
      <c r="JS51">
        <v>100</v>
      </c>
      <c r="JT51">
        <v>30.211</v>
      </c>
      <c r="JU51">
        <v>420</v>
      </c>
      <c r="JV51">
        <v>23.2943</v>
      </c>
      <c r="JW51">
        <v>101.939</v>
      </c>
      <c r="JX51">
        <v>91.4029</v>
      </c>
    </row>
    <row r="52" spans="1:284">
      <c r="A52">
        <v>34</v>
      </c>
      <c r="B52">
        <v>1758413033.5</v>
      </c>
      <c r="C52">
        <v>330.5</v>
      </c>
      <c r="D52" t="s">
        <v>496</v>
      </c>
      <c r="E52" t="s">
        <v>497</v>
      </c>
      <c r="F52">
        <v>5</v>
      </c>
      <c r="G52" t="s">
        <v>491</v>
      </c>
      <c r="H52" t="s">
        <v>421</v>
      </c>
      <c r="I52">
        <v>1758413025.333333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(DN52+(U52+2*0.95*5.67E-8*(((DN52+$B$9)+273)^4-(DN52+273)^4)-44100*J52)/(1.84*29.3*R52+8*0.95*5.67E-8*(DN52+273)^3))</f>
        <v>0</v>
      </c>
      <c r="W52">
        <f>($C$9*DO52+$D$9*DP52+$E$9*V52)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2*0.95*5.67E-8*(((DN52+$B$9)+273)^4-(W52+273)^4)</f>
        <v>0</v>
      </c>
      <c r="AF52">
        <f>U52+AE52+AC52+AD52</f>
        <v>0</v>
      </c>
      <c r="AG52">
        <v>0</v>
      </c>
      <c r="AH52">
        <v>0</v>
      </c>
      <c r="AI52">
        <f>IF(AG52*$H$15&gt;=AK52,1.0,(AK52/(AK52-AG52*$H$15)))</f>
        <v>0</v>
      </c>
      <c r="AJ52">
        <f>(AI52-1)*100</f>
        <v>0</v>
      </c>
      <c r="AK52">
        <f>MAX(0,($B$15+$C$15*DS52)/(1+$D$15*DS52)*DL52/(DN52+273)*$E$15)</f>
        <v>0</v>
      </c>
      <c r="AL52" t="s">
        <v>422</v>
      </c>
      <c r="AM52" t="s">
        <v>422</v>
      </c>
      <c r="AN52">
        <v>0</v>
      </c>
      <c r="AO52">
        <v>0</v>
      </c>
      <c r="AP52">
        <f>1-AN52/AO52</f>
        <v>0</v>
      </c>
      <c r="AQ52">
        <v>0</v>
      </c>
      <c r="AR52" t="s">
        <v>422</v>
      </c>
      <c r="AS52" t="s">
        <v>422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422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$B$13*DT52+$C$13*DU52+$F$13*EF52*(1-EI52)</f>
        <v>0</v>
      </c>
      <c r="CW52">
        <f>CV52*CX52</f>
        <v>0</v>
      </c>
      <c r="CX52">
        <f>($B$13*$D$11+$C$13*$D$11+$F$13*((ES52+EK52)/MAX(ES52+EK52+ET52, 0.1)*$I$11+ET52/MAX(ES52+EK52+ET52, 0.1)*$J$11))/($B$13+$C$13+$F$13)</f>
        <v>0</v>
      </c>
      <c r="CY52">
        <f>($B$13*$K$11+$C$13*$K$11+$F$13*((ES52+EK52)/MAX(ES52+EK52+ET52, 0.1)*$P$11+ET52/MAX(ES52+EK52+ET52, 0.1)*$Q$11))/($B$13+$C$13+$F$13)</f>
        <v>0</v>
      </c>
      <c r="CZ52">
        <v>2.18</v>
      </c>
      <c r="DA52">
        <v>0.5</v>
      </c>
      <c r="DB52" t="s">
        <v>423</v>
      </c>
      <c r="DC52">
        <v>2</v>
      </c>
      <c r="DD52">
        <v>1758413025.333333</v>
      </c>
      <c r="DE52">
        <v>421.7045555555556</v>
      </c>
      <c r="DF52">
        <v>419.9782222222223</v>
      </c>
      <c r="DG52">
        <v>23.50463333333333</v>
      </c>
      <c r="DH52">
        <v>23.30650740740741</v>
      </c>
      <c r="DI52">
        <v>422.3661481481481</v>
      </c>
      <c r="DJ52">
        <v>23.19734814814815</v>
      </c>
      <c r="DK52">
        <v>499.9962962962963</v>
      </c>
      <c r="DL52">
        <v>90.17125555555558</v>
      </c>
      <c r="DM52">
        <v>0.06927815185185186</v>
      </c>
      <c r="DN52">
        <v>29.87691111111111</v>
      </c>
      <c r="DO52">
        <v>30.00580740740741</v>
      </c>
      <c r="DP52">
        <v>999.9000000000001</v>
      </c>
      <c r="DQ52">
        <v>0</v>
      </c>
      <c r="DR52">
        <v>0</v>
      </c>
      <c r="DS52">
        <v>9998.798148148147</v>
      </c>
      <c r="DT52">
        <v>0</v>
      </c>
      <c r="DU52">
        <v>3.09642</v>
      </c>
      <c r="DV52">
        <v>1.726332962962963</v>
      </c>
      <c r="DW52">
        <v>431.8552222222222</v>
      </c>
      <c r="DX52">
        <v>430.0001111111112</v>
      </c>
      <c r="DY52">
        <v>0.1981254074074074</v>
      </c>
      <c r="DZ52">
        <v>419.9782222222223</v>
      </c>
      <c r="EA52">
        <v>23.30650740740741</v>
      </c>
      <c r="EB52">
        <v>2.119442222222222</v>
      </c>
      <c r="EC52">
        <v>2.101576296296296</v>
      </c>
      <c r="ED52">
        <v>18.36606296296296</v>
      </c>
      <c r="EE52">
        <v>18.23113333333333</v>
      </c>
      <c r="EF52">
        <v>0.005000780000000001</v>
      </c>
      <c r="EG52">
        <v>0</v>
      </c>
      <c r="EH52">
        <v>0</v>
      </c>
      <c r="EI52">
        <v>0</v>
      </c>
      <c r="EJ52">
        <v>210.0592592592593</v>
      </c>
      <c r="EK52">
        <v>0.005000780000000001</v>
      </c>
      <c r="EL52">
        <v>-20.87407407407407</v>
      </c>
      <c r="EM52">
        <v>-0.9370370370370371</v>
      </c>
      <c r="EN52">
        <v>34.82611111111111</v>
      </c>
      <c r="EO52">
        <v>38.72659259259259</v>
      </c>
      <c r="EP52">
        <v>37.2497037037037</v>
      </c>
      <c r="EQ52">
        <v>38.67333333333332</v>
      </c>
      <c r="ER52">
        <v>37.75896296296296</v>
      </c>
      <c r="ES52">
        <v>0</v>
      </c>
      <c r="ET52">
        <v>0</v>
      </c>
      <c r="EU52">
        <v>0</v>
      </c>
      <c r="EV52">
        <v>1758413033.4</v>
      </c>
      <c r="EW52">
        <v>0</v>
      </c>
      <c r="EX52">
        <v>209.532</v>
      </c>
      <c r="EY52">
        <v>3.838461618429044</v>
      </c>
      <c r="EZ52">
        <v>-4.307692509713315</v>
      </c>
      <c r="FA52">
        <v>-21.308</v>
      </c>
      <c r="FB52">
        <v>15</v>
      </c>
      <c r="FC52">
        <v>0</v>
      </c>
      <c r="FD52" t="s">
        <v>424</v>
      </c>
      <c r="FE52">
        <v>1746989605.5</v>
      </c>
      <c r="FF52">
        <v>1746989593.5</v>
      </c>
      <c r="FG52">
        <v>0</v>
      </c>
      <c r="FH52">
        <v>-0.274</v>
      </c>
      <c r="FI52">
        <v>-0.002</v>
      </c>
      <c r="FJ52">
        <v>2.549</v>
      </c>
      <c r="FK52">
        <v>0.129</v>
      </c>
      <c r="FL52">
        <v>420</v>
      </c>
      <c r="FM52">
        <v>17</v>
      </c>
      <c r="FN52">
        <v>0.02</v>
      </c>
      <c r="FO52">
        <v>0.04</v>
      </c>
      <c r="FP52">
        <v>1.7226755</v>
      </c>
      <c r="FQ52">
        <v>0.02151242026266147</v>
      </c>
      <c r="FR52">
        <v>0.02808457102663311</v>
      </c>
      <c r="FS52">
        <v>1</v>
      </c>
      <c r="FT52">
        <v>210.2647058823529</v>
      </c>
      <c r="FU52">
        <v>4.003055703477661</v>
      </c>
      <c r="FV52">
        <v>7.408059297856198</v>
      </c>
      <c r="FW52">
        <v>0</v>
      </c>
      <c r="FX52">
        <v>0.19844385</v>
      </c>
      <c r="FY52">
        <v>-0.007001380863039969</v>
      </c>
      <c r="FZ52">
        <v>0.001101547219823101</v>
      </c>
      <c r="GA52">
        <v>1</v>
      </c>
      <c r="GB52">
        <v>2</v>
      </c>
      <c r="GC52">
        <v>3</v>
      </c>
      <c r="GD52" t="s">
        <v>425</v>
      </c>
      <c r="GE52">
        <v>3.10307</v>
      </c>
      <c r="GF52">
        <v>2.72753</v>
      </c>
      <c r="GG52">
        <v>0.0879944</v>
      </c>
      <c r="GH52">
        <v>0.08765969999999999</v>
      </c>
      <c r="GI52">
        <v>0.105801</v>
      </c>
      <c r="GJ52">
        <v>0.106591</v>
      </c>
      <c r="GK52">
        <v>23833.9</v>
      </c>
      <c r="GL52">
        <v>21651.6</v>
      </c>
      <c r="GM52">
        <v>26698.5</v>
      </c>
      <c r="GN52">
        <v>23954.8</v>
      </c>
      <c r="GO52">
        <v>38202.4</v>
      </c>
      <c r="GP52">
        <v>31638.9</v>
      </c>
      <c r="GQ52">
        <v>46624.9</v>
      </c>
      <c r="GR52">
        <v>37902</v>
      </c>
      <c r="GS52">
        <v>1.86385</v>
      </c>
      <c r="GT52">
        <v>1.85965</v>
      </c>
      <c r="GU52">
        <v>0.0800826</v>
      </c>
      <c r="GV52">
        <v>0</v>
      </c>
      <c r="GW52">
        <v>28.7124</v>
      </c>
      <c r="GX52">
        <v>999.9</v>
      </c>
      <c r="GY52">
        <v>54.9</v>
      </c>
      <c r="GZ52">
        <v>31.4</v>
      </c>
      <c r="HA52">
        <v>28.1002</v>
      </c>
      <c r="HB52">
        <v>60.87</v>
      </c>
      <c r="HC52">
        <v>26.4543</v>
      </c>
      <c r="HD52">
        <v>1</v>
      </c>
      <c r="HE52">
        <v>0.152538</v>
      </c>
      <c r="HF52">
        <v>-1.07218</v>
      </c>
      <c r="HG52">
        <v>20.2973</v>
      </c>
      <c r="HH52">
        <v>5.21729</v>
      </c>
      <c r="HI52">
        <v>11.98</v>
      </c>
      <c r="HJ52">
        <v>4.96535</v>
      </c>
      <c r="HK52">
        <v>3.27595</v>
      </c>
      <c r="HL52">
        <v>9999</v>
      </c>
      <c r="HM52">
        <v>9999</v>
      </c>
      <c r="HN52">
        <v>9999</v>
      </c>
      <c r="HO52">
        <v>999.9</v>
      </c>
      <c r="HP52">
        <v>1.86386</v>
      </c>
      <c r="HQ52">
        <v>1.86005</v>
      </c>
      <c r="HR52">
        <v>1.85837</v>
      </c>
      <c r="HS52">
        <v>1.85974</v>
      </c>
      <c r="HT52">
        <v>1.85979</v>
      </c>
      <c r="HU52">
        <v>1.85837</v>
      </c>
      <c r="HV52">
        <v>1.85745</v>
      </c>
      <c r="HW52">
        <v>1.85238</v>
      </c>
      <c r="HX52">
        <v>0</v>
      </c>
      <c r="HY52">
        <v>0</v>
      </c>
      <c r="HZ52">
        <v>0</v>
      </c>
      <c r="IA52">
        <v>0</v>
      </c>
      <c r="IB52" t="s">
        <v>426</v>
      </c>
      <c r="IC52" t="s">
        <v>427</v>
      </c>
      <c r="ID52" t="s">
        <v>428</v>
      </c>
      <c r="IE52" t="s">
        <v>428</v>
      </c>
      <c r="IF52" t="s">
        <v>428</v>
      </c>
      <c r="IG52" t="s">
        <v>428</v>
      </c>
      <c r="IH52">
        <v>0</v>
      </c>
      <c r="II52">
        <v>100</v>
      </c>
      <c r="IJ52">
        <v>100</v>
      </c>
      <c r="IK52">
        <v>-0.662</v>
      </c>
      <c r="IL52">
        <v>0.3072</v>
      </c>
      <c r="IM52">
        <v>-0.6605319167387009</v>
      </c>
      <c r="IN52">
        <v>-0.0004737513092168879</v>
      </c>
      <c r="IO52">
        <v>1.233974951706583E-06</v>
      </c>
      <c r="IP52">
        <v>-2.791035861235605E-10</v>
      </c>
      <c r="IQ52">
        <v>0.04306461537617447</v>
      </c>
      <c r="IR52">
        <v>-0.002560808816659483</v>
      </c>
      <c r="IS52">
        <v>0.0007441110143227328</v>
      </c>
      <c r="IT52">
        <v>-6.151772081818622E-06</v>
      </c>
      <c r="IU52">
        <v>2</v>
      </c>
      <c r="IV52">
        <v>1988</v>
      </c>
      <c r="IW52">
        <v>1</v>
      </c>
      <c r="IX52">
        <v>28</v>
      </c>
      <c r="IY52">
        <v>190390.5</v>
      </c>
      <c r="IZ52">
        <v>190390.7</v>
      </c>
      <c r="JA52">
        <v>1.14502</v>
      </c>
      <c r="JB52">
        <v>2.59766</v>
      </c>
      <c r="JC52">
        <v>1.49658</v>
      </c>
      <c r="JD52">
        <v>2.34985</v>
      </c>
      <c r="JE52">
        <v>1.54785</v>
      </c>
      <c r="JF52">
        <v>2.38037</v>
      </c>
      <c r="JG52">
        <v>36.0816</v>
      </c>
      <c r="JH52">
        <v>24.105</v>
      </c>
      <c r="JI52">
        <v>18</v>
      </c>
      <c r="JJ52">
        <v>481.409</v>
      </c>
      <c r="JK52">
        <v>493.234</v>
      </c>
      <c r="JL52">
        <v>30.2109</v>
      </c>
      <c r="JM52">
        <v>29.2086</v>
      </c>
      <c r="JN52">
        <v>30</v>
      </c>
      <c r="JO52">
        <v>29.4045</v>
      </c>
      <c r="JP52">
        <v>29.3933</v>
      </c>
      <c r="JQ52">
        <v>23.014</v>
      </c>
      <c r="JR52">
        <v>21.6814</v>
      </c>
      <c r="JS52">
        <v>100</v>
      </c>
      <c r="JT52">
        <v>30.211</v>
      </c>
      <c r="JU52">
        <v>420</v>
      </c>
      <c r="JV52">
        <v>23.2943</v>
      </c>
      <c r="JW52">
        <v>101.939</v>
      </c>
      <c r="JX52">
        <v>91.4028</v>
      </c>
    </row>
    <row r="53" spans="1:284">
      <c r="A53">
        <v>35</v>
      </c>
      <c r="B53">
        <v>1758413035.5</v>
      </c>
      <c r="C53">
        <v>332.5</v>
      </c>
      <c r="D53" t="s">
        <v>498</v>
      </c>
      <c r="E53" t="s">
        <v>499</v>
      </c>
      <c r="F53">
        <v>5</v>
      </c>
      <c r="G53" t="s">
        <v>491</v>
      </c>
      <c r="H53" t="s">
        <v>421</v>
      </c>
      <c r="I53">
        <v>1758413027.326923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(DN53+(U53+2*0.95*5.67E-8*(((DN53+$B$9)+273)^4-(DN53+273)^4)-44100*J53)/(1.84*29.3*R53+8*0.95*5.67E-8*(DN53+273)^3))</f>
        <v>0</v>
      </c>
      <c r="W53">
        <f>($C$9*DO53+$D$9*DP53+$E$9*V53)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2*0.95*5.67E-8*(((DN53+$B$9)+273)^4-(W53+273)^4)</f>
        <v>0</v>
      </c>
      <c r="AF53">
        <f>U53+AE53+AC53+AD53</f>
        <v>0</v>
      </c>
      <c r="AG53">
        <v>0</v>
      </c>
      <c r="AH53">
        <v>0</v>
      </c>
      <c r="AI53">
        <f>IF(AG53*$H$15&gt;=AK53,1.0,(AK53/(AK53-AG53*$H$15)))</f>
        <v>0</v>
      </c>
      <c r="AJ53">
        <f>(AI53-1)*100</f>
        <v>0</v>
      </c>
      <c r="AK53">
        <f>MAX(0,($B$15+$C$15*DS53)/(1+$D$15*DS53)*DL53/(DN53+273)*$E$15)</f>
        <v>0</v>
      </c>
      <c r="AL53" t="s">
        <v>422</v>
      </c>
      <c r="AM53" t="s">
        <v>422</v>
      </c>
      <c r="AN53">
        <v>0</v>
      </c>
      <c r="AO53">
        <v>0</v>
      </c>
      <c r="AP53">
        <f>1-AN53/AO53</f>
        <v>0</v>
      </c>
      <c r="AQ53">
        <v>0</v>
      </c>
      <c r="AR53" t="s">
        <v>422</v>
      </c>
      <c r="AS53" t="s">
        <v>422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422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$B$13*DT53+$C$13*DU53+$F$13*EF53*(1-EI53)</f>
        <v>0</v>
      </c>
      <c r="CW53">
        <f>CV53*CX53</f>
        <v>0</v>
      </c>
      <c r="CX53">
        <f>($B$13*$D$11+$C$13*$D$11+$F$13*((ES53+EK53)/MAX(ES53+EK53+ET53, 0.1)*$I$11+ET53/MAX(ES53+EK53+ET53, 0.1)*$J$11))/($B$13+$C$13+$F$13)</f>
        <v>0</v>
      </c>
      <c r="CY53">
        <f>($B$13*$K$11+$C$13*$K$11+$F$13*((ES53+EK53)/MAX(ES53+EK53+ET53, 0.1)*$P$11+ET53/MAX(ES53+EK53+ET53, 0.1)*$Q$11))/($B$13+$C$13+$F$13)</f>
        <v>0</v>
      </c>
      <c r="CZ53">
        <v>2.18</v>
      </c>
      <c r="DA53">
        <v>0.5</v>
      </c>
      <c r="DB53" t="s">
        <v>423</v>
      </c>
      <c r="DC53">
        <v>2</v>
      </c>
      <c r="DD53">
        <v>1758413027.326923</v>
      </c>
      <c r="DE53">
        <v>421.7025384615384</v>
      </c>
      <c r="DF53">
        <v>419.9788846153846</v>
      </c>
      <c r="DG53">
        <v>23.50417307692308</v>
      </c>
      <c r="DH53">
        <v>23.30611538461539</v>
      </c>
      <c r="DI53">
        <v>422.3641538461539</v>
      </c>
      <c r="DJ53">
        <v>23.19689230769231</v>
      </c>
      <c r="DK53">
        <v>500.0065384615385</v>
      </c>
      <c r="DL53">
        <v>90.1711</v>
      </c>
      <c r="DM53">
        <v>0.06927263846153844</v>
      </c>
      <c r="DN53">
        <v>29.87731153846153</v>
      </c>
      <c r="DO53">
        <v>30.00849615384616</v>
      </c>
      <c r="DP53">
        <v>999.9000000000001</v>
      </c>
      <c r="DQ53">
        <v>0</v>
      </c>
      <c r="DR53">
        <v>0</v>
      </c>
      <c r="DS53">
        <v>10000.74923076923</v>
      </c>
      <c r="DT53">
        <v>0</v>
      </c>
      <c r="DU53">
        <v>3.09642</v>
      </c>
      <c r="DV53">
        <v>1.723701538461538</v>
      </c>
      <c r="DW53">
        <v>431.853</v>
      </c>
      <c r="DX53">
        <v>430.0005769230769</v>
      </c>
      <c r="DY53">
        <v>0.198051</v>
      </c>
      <c r="DZ53">
        <v>419.9788846153846</v>
      </c>
      <c r="EA53">
        <v>23.30611538461539</v>
      </c>
      <c r="EB53">
        <v>2.119396153846154</v>
      </c>
      <c r="EC53">
        <v>2.101537692307692</v>
      </c>
      <c r="ED53">
        <v>18.36572307692308</v>
      </c>
      <c r="EE53">
        <v>18.23083846153846</v>
      </c>
      <c r="EF53">
        <v>0.005000780000000001</v>
      </c>
      <c r="EG53">
        <v>0</v>
      </c>
      <c r="EH53">
        <v>0</v>
      </c>
      <c r="EI53">
        <v>0</v>
      </c>
      <c r="EJ53">
        <v>210.8807692307692</v>
      </c>
      <c r="EK53">
        <v>0.005000780000000001</v>
      </c>
      <c r="EL53">
        <v>-21.2</v>
      </c>
      <c r="EM53">
        <v>-0.8423076923076921</v>
      </c>
      <c r="EN53">
        <v>34.82665384615385</v>
      </c>
      <c r="EO53">
        <v>38.78103846153846</v>
      </c>
      <c r="EP53">
        <v>37.26176923076923</v>
      </c>
      <c r="EQ53">
        <v>38.73773076923077</v>
      </c>
      <c r="ER53">
        <v>37.80265384615385</v>
      </c>
      <c r="ES53">
        <v>0</v>
      </c>
      <c r="ET53">
        <v>0</v>
      </c>
      <c r="EU53">
        <v>0</v>
      </c>
      <c r="EV53">
        <v>1758413035.2</v>
      </c>
      <c r="EW53">
        <v>0</v>
      </c>
      <c r="EX53">
        <v>209.7230769230769</v>
      </c>
      <c r="EY53">
        <v>6.48205116303106</v>
      </c>
      <c r="EZ53">
        <v>6.188034119319072</v>
      </c>
      <c r="FA53">
        <v>-21.50769230769231</v>
      </c>
      <c r="FB53">
        <v>15</v>
      </c>
      <c r="FC53">
        <v>0</v>
      </c>
      <c r="FD53" t="s">
        <v>424</v>
      </c>
      <c r="FE53">
        <v>1746989605.5</v>
      </c>
      <c r="FF53">
        <v>1746989593.5</v>
      </c>
      <c r="FG53">
        <v>0</v>
      </c>
      <c r="FH53">
        <v>-0.274</v>
      </c>
      <c r="FI53">
        <v>-0.002</v>
      </c>
      <c r="FJ53">
        <v>2.549</v>
      </c>
      <c r="FK53">
        <v>0.129</v>
      </c>
      <c r="FL53">
        <v>420</v>
      </c>
      <c r="FM53">
        <v>17</v>
      </c>
      <c r="FN53">
        <v>0.02</v>
      </c>
      <c r="FO53">
        <v>0.04</v>
      </c>
      <c r="FP53">
        <v>1.726105609756098</v>
      </c>
      <c r="FQ53">
        <v>0.03016662020906144</v>
      </c>
      <c r="FR53">
        <v>0.02799992195535991</v>
      </c>
      <c r="FS53">
        <v>1</v>
      </c>
      <c r="FT53">
        <v>210.6294117647058</v>
      </c>
      <c r="FU53">
        <v>-6.245989445318415</v>
      </c>
      <c r="FV53">
        <v>7.224245509628743</v>
      </c>
      <c r="FW53">
        <v>0</v>
      </c>
      <c r="FX53">
        <v>0.1983220487804878</v>
      </c>
      <c r="FY53">
        <v>-0.006585658536584876</v>
      </c>
      <c r="FZ53">
        <v>0.00108277572281297</v>
      </c>
      <c r="GA53">
        <v>1</v>
      </c>
      <c r="GB53">
        <v>2</v>
      </c>
      <c r="GC53">
        <v>3</v>
      </c>
      <c r="GD53" t="s">
        <v>425</v>
      </c>
      <c r="GE53">
        <v>3.10314</v>
      </c>
      <c r="GF53">
        <v>2.72744</v>
      </c>
      <c r="GG53">
        <v>0.08799609999999999</v>
      </c>
      <c r="GH53">
        <v>0.0876644</v>
      </c>
      <c r="GI53">
        <v>0.105802</v>
      </c>
      <c r="GJ53">
        <v>0.10659</v>
      </c>
      <c r="GK53">
        <v>23833.8</v>
      </c>
      <c r="GL53">
        <v>21651.3</v>
      </c>
      <c r="GM53">
        <v>26698.5</v>
      </c>
      <c r="GN53">
        <v>23954.7</v>
      </c>
      <c r="GO53">
        <v>38202.4</v>
      </c>
      <c r="GP53">
        <v>31638.9</v>
      </c>
      <c r="GQ53">
        <v>46625</v>
      </c>
      <c r="GR53">
        <v>37902</v>
      </c>
      <c r="GS53">
        <v>1.86413</v>
      </c>
      <c r="GT53">
        <v>1.85952</v>
      </c>
      <c r="GU53">
        <v>0.08028</v>
      </c>
      <c r="GV53">
        <v>0</v>
      </c>
      <c r="GW53">
        <v>28.7136</v>
      </c>
      <c r="GX53">
        <v>999.9</v>
      </c>
      <c r="GY53">
        <v>54.9</v>
      </c>
      <c r="GZ53">
        <v>31.4</v>
      </c>
      <c r="HA53">
        <v>28.0974</v>
      </c>
      <c r="HB53">
        <v>60.91</v>
      </c>
      <c r="HC53">
        <v>26.5545</v>
      </c>
      <c r="HD53">
        <v>1</v>
      </c>
      <c r="HE53">
        <v>0.15251</v>
      </c>
      <c r="HF53">
        <v>-1.06987</v>
      </c>
      <c r="HG53">
        <v>20.2973</v>
      </c>
      <c r="HH53">
        <v>5.21729</v>
      </c>
      <c r="HI53">
        <v>11.98</v>
      </c>
      <c r="HJ53">
        <v>4.96525</v>
      </c>
      <c r="HK53">
        <v>3.27598</v>
      </c>
      <c r="HL53">
        <v>9999</v>
      </c>
      <c r="HM53">
        <v>9999</v>
      </c>
      <c r="HN53">
        <v>9999</v>
      </c>
      <c r="HO53">
        <v>999.9</v>
      </c>
      <c r="HP53">
        <v>1.86386</v>
      </c>
      <c r="HQ53">
        <v>1.86005</v>
      </c>
      <c r="HR53">
        <v>1.85837</v>
      </c>
      <c r="HS53">
        <v>1.85974</v>
      </c>
      <c r="HT53">
        <v>1.85978</v>
      </c>
      <c r="HU53">
        <v>1.85837</v>
      </c>
      <c r="HV53">
        <v>1.85745</v>
      </c>
      <c r="HW53">
        <v>1.85234</v>
      </c>
      <c r="HX53">
        <v>0</v>
      </c>
      <c r="HY53">
        <v>0</v>
      </c>
      <c r="HZ53">
        <v>0</v>
      </c>
      <c r="IA53">
        <v>0</v>
      </c>
      <c r="IB53" t="s">
        <v>426</v>
      </c>
      <c r="IC53" t="s">
        <v>427</v>
      </c>
      <c r="ID53" t="s">
        <v>428</v>
      </c>
      <c r="IE53" t="s">
        <v>428</v>
      </c>
      <c r="IF53" t="s">
        <v>428</v>
      </c>
      <c r="IG53" t="s">
        <v>428</v>
      </c>
      <c r="IH53">
        <v>0</v>
      </c>
      <c r="II53">
        <v>100</v>
      </c>
      <c r="IJ53">
        <v>100</v>
      </c>
      <c r="IK53">
        <v>-0.662</v>
      </c>
      <c r="IL53">
        <v>0.3072</v>
      </c>
      <c r="IM53">
        <v>-0.6605319167387009</v>
      </c>
      <c r="IN53">
        <v>-0.0004737513092168879</v>
      </c>
      <c r="IO53">
        <v>1.233974951706583E-06</v>
      </c>
      <c r="IP53">
        <v>-2.791035861235605E-10</v>
      </c>
      <c r="IQ53">
        <v>0.04306461537617447</v>
      </c>
      <c r="IR53">
        <v>-0.002560808816659483</v>
      </c>
      <c r="IS53">
        <v>0.0007441110143227328</v>
      </c>
      <c r="IT53">
        <v>-6.151772081818622E-06</v>
      </c>
      <c r="IU53">
        <v>2</v>
      </c>
      <c r="IV53">
        <v>1988</v>
      </c>
      <c r="IW53">
        <v>1</v>
      </c>
      <c r="IX53">
        <v>28</v>
      </c>
      <c r="IY53">
        <v>190390.5</v>
      </c>
      <c r="IZ53">
        <v>190390.7</v>
      </c>
      <c r="JA53">
        <v>1.14502</v>
      </c>
      <c r="JB53">
        <v>2.60254</v>
      </c>
      <c r="JC53">
        <v>1.49658</v>
      </c>
      <c r="JD53">
        <v>2.34741</v>
      </c>
      <c r="JE53">
        <v>1.54907</v>
      </c>
      <c r="JF53">
        <v>2.39136</v>
      </c>
      <c r="JG53">
        <v>36.0816</v>
      </c>
      <c r="JH53">
        <v>24.0963</v>
      </c>
      <c r="JI53">
        <v>18</v>
      </c>
      <c r="JJ53">
        <v>481.57</v>
      </c>
      <c r="JK53">
        <v>493.151</v>
      </c>
      <c r="JL53">
        <v>30.2084</v>
      </c>
      <c r="JM53">
        <v>29.2086</v>
      </c>
      <c r="JN53">
        <v>30</v>
      </c>
      <c r="JO53">
        <v>29.4045</v>
      </c>
      <c r="JP53">
        <v>29.3933</v>
      </c>
      <c r="JQ53">
        <v>23.0127</v>
      </c>
      <c r="JR53">
        <v>21.6814</v>
      </c>
      <c r="JS53">
        <v>100</v>
      </c>
      <c r="JT53">
        <v>30.2025</v>
      </c>
      <c r="JU53">
        <v>420</v>
      </c>
      <c r="JV53">
        <v>23.2943</v>
      </c>
      <c r="JW53">
        <v>101.939</v>
      </c>
      <c r="JX53">
        <v>91.40260000000001</v>
      </c>
    </row>
    <row r="54" spans="1:284">
      <c r="A54">
        <v>36</v>
      </c>
      <c r="B54">
        <v>1758413037.5</v>
      </c>
      <c r="C54">
        <v>334.5</v>
      </c>
      <c r="D54" t="s">
        <v>500</v>
      </c>
      <c r="E54" t="s">
        <v>501</v>
      </c>
      <c r="F54">
        <v>5</v>
      </c>
      <c r="G54" t="s">
        <v>491</v>
      </c>
      <c r="H54" t="s">
        <v>421</v>
      </c>
      <c r="I54">
        <v>1758413029.4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(DN54+(U54+2*0.95*5.67E-8*(((DN54+$B$9)+273)^4-(DN54+273)^4)-44100*J54)/(1.84*29.3*R54+8*0.95*5.67E-8*(DN54+273)^3))</f>
        <v>0</v>
      </c>
      <c r="W54">
        <f>($C$9*DO54+$D$9*DP54+$E$9*V54)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2*0.95*5.67E-8*(((DN54+$B$9)+273)^4-(W54+273)^4)</f>
        <v>0</v>
      </c>
      <c r="AF54">
        <f>U54+AE54+AC54+AD54</f>
        <v>0</v>
      </c>
      <c r="AG54">
        <v>0</v>
      </c>
      <c r="AH54">
        <v>0</v>
      </c>
      <c r="AI54">
        <f>IF(AG54*$H$15&gt;=AK54,1.0,(AK54/(AK54-AG54*$H$15)))</f>
        <v>0</v>
      </c>
      <c r="AJ54">
        <f>(AI54-1)*100</f>
        <v>0</v>
      </c>
      <c r="AK54">
        <f>MAX(0,($B$15+$C$15*DS54)/(1+$D$15*DS54)*DL54/(DN54+273)*$E$15)</f>
        <v>0</v>
      </c>
      <c r="AL54" t="s">
        <v>422</v>
      </c>
      <c r="AM54" t="s">
        <v>422</v>
      </c>
      <c r="AN54">
        <v>0</v>
      </c>
      <c r="AO54">
        <v>0</v>
      </c>
      <c r="AP54">
        <f>1-AN54/AO54</f>
        <v>0</v>
      </c>
      <c r="AQ54">
        <v>0</v>
      </c>
      <c r="AR54" t="s">
        <v>422</v>
      </c>
      <c r="AS54" t="s">
        <v>422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422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$B$13*DT54+$C$13*DU54+$F$13*EF54*(1-EI54)</f>
        <v>0</v>
      </c>
      <c r="CW54">
        <f>CV54*CX54</f>
        <v>0</v>
      </c>
      <c r="CX54">
        <f>($B$13*$D$11+$C$13*$D$11+$F$13*((ES54+EK54)/MAX(ES54+EK54+ET54, 0.1)*$I$11+ET54/MAX(ES54+EK54+ET54, 0.1)*$J$11))/($B$13+$C$13+$F$13)</f>
        <v>0</v>
      </c>
      <c r="CY54">
        <f>($B$13*$K$11+$C$13*$K$11+$F$13*((ES54+EK54)/MAX(ES54+EK54+ET54, 0.1)*$P$11+ET54/MAX(ES54+EK54+ET54, 0.1)*$Q$11))/($B$13+$C$13+$F$13)</f>
        <v>0</v>
      </c>
      <c r="CZ54">
        <v>2.18</v>
      </c>
      <c r="DA54">
        <v>0.5</v>
      </c>
      <c r="DB54" t="s">
        <v>423</v>
      </c>
      <c r="DC54">
        <v>2</v>
      </c>
      <c r="DD54">
        <v>1758413029.4</v>
      </c>
      <c r="DE54">
        <v>421.70632</v>
      </c>
      <c r="DF54">
        <v>419.97896</v>
      </c>
      <c r="DG54">
        <v>23.503644</v>
      </c>
      <c r="DH54">
        <v>23.3057</v>
      </c>
      <c r="DI54">
        <v>422.36788</v>
      </c>
      <c r="DJ54">
        <v>23.196372</v>
      </c>
      <c r="DK54">
        <v>500.0289600000001</v>
      </c>
      <c r="DL54">
        <v>90.17112400000001</v>
      </c>
      <c r="DM54">
        <v>0.069247536</v>
      </c>
      <c r="DN54">
        <v>29.87742</v>
      </c>
      <c r="DO54">
        <v>30.009836</v>
      </c>
      <c r="DP54">
        <v>999.9</v>
      </c>
      <c r="DQ54">
        <v>0</v>
      </c>
      <c r="DR54">
        <v>0</v>
      </c>
      <c r="DS54">
        <v>10002.7552</v>
      </c>
      <c r="DT54">
        <v>0</v>
      </c>
      <c r="DU54">
        <v>3.09642</v>
      </c>
      <c r="DV54">
        <v>1.7273636</v>
      </c>
      <c r="DW54">
        <v>431.8566</v>
      </c>
      <c r="DX54">
        <v>430.0005199999999</v>
      </c>
      <c r="DY54">
        <v>0.1979404</v>
      </c>
      <c r="DZ54">
        <v>419.97896</v>
      </c>
      <c r="EA54">
        <v>23.3057</v>
      </c>
      <c r="EB54">
        <v>2.1193488</v>
      </c>
      <c r="EC54">
        <v>2.1015004</v>
      </c>
      <c r="ED54">
        <v>18.365364</v>
      </c>
      <c r="EE54">
        <v>18.230556</v>
      </c>
      <c r="EF54">
        <v>0.00500078</v>
      </c>
      <c r="EG54">
        <v>0</v>
      </c>
      <c r="EH54">
        <v>0</v>
      </c>
      <c r="EI54">
        <v>0</v>
      </c>
      <c r="EJ54">
        <v>211.284</v>
      </c>
      <c r="EK54">
        <v>0.00500078</v>
      </c>
      <c r="EL54">
        <v>-20.124</v>
      </c>
      <c r="EM54">
        <v>-0.62</v>
      </c>
      <c r="EN54">
        <v>34.8522</v>
      </c>
      <c r="EO54">
        <v>38.83723999999999</v>
      </c>
      <c r="EP54">
        <v>37.35223999999999</v>
      </c>
      <c r="EQ54">
        <v>38.80472</v>
      </c>
      <c r="ER54">
        <v>37.85227999999999</v>
      </c>
      <c r="ES54">
        <v>0</v>
      </c>
      <c r="ET54">
        <v>0</v>
      </c>
      <c r="EU54">
        <v>0</v>
      </c>
      <c r="EV54">
        <v>1758413037.6</v>
      </c>
      <c r="EW54">
        <v>0</v>
      </c>
      <c r="EX54">
        <v>210.3346153846154</v>
      </c>
      <c r="EY54">
        <v>12.03076913496289</v>
      </c>
      <c r="EZ54">
        <v>10.48547001624876</v>
      </c>
      <c r="FA54">
        <v>-20.41923076923077</v>
      </c>
      <c r="FB54">
        <v>15</v>
      </c>
      <c r="FC54">
        <v>0</v>
      </c>
      <c r="FD54" t="s">
        <v>424</v>
      </c>
      <c r="FE54">
        <v>1746989605.5</v>
      </c>
      <c r="FF54">
        <v>1746989593.5</v>
      </c>
      <c r="FG54">
        <v>0</v>
      </c>
      <c r="FH54">
        <v>-0.274</v>
      </c>
      <c r="FI54">
        <v>-0.002</v>
      </c>
      <c r="FJ54">
        <v>2.549</v>
      </c>
      <c r="FK54">
        <v>0.129</v>
      </c>
      <c r="FL54">
        <v>420</v>
      </c>
      <c r="FM54">
        <v>17</v>
      </c>
      <c r="FN54">
        <v>0.02</v>
      </c>
      <c r="FO54">
        <v>0.04</v>
      </c>
      <c r="FP54">
        <v>1.7320935</v>
      </c>
      <c r="FQ54">
        <v>-0.02548075046904192</v>
      </c>
      <c r="FR54">
        <v>0.02200608626607647</v>
      </c>
      <c r="FS54">
        <v>1</v>
      </c>
      <c r="FT54">
        <v>210.3794117647059</v>
      </c>
      <c r="FU54">
        <v>-4.111535508629116</v>
      </c>
      <c r="FV54">
        <v>6.710123143069413</v>
      </c>
      <c r="FW54">
        <v>0</v>
      </c>
      <c r="FX54">
        <v>0.197954375</v>
      </c>
      <c r="FY54">
        <v>-0.005950840525328668</v>
      </c>
      <c r="FZ54">
        <v>0.00104882900626127</v>
      </c>
      <c r="GA54">
        <v>1</v>
      </c>
      <c r="GB54">
        <v>2</v>
      </c>
      <c r="GC54">
        <v>3</v>
      </c>
      <c r="GD54" t="s">
        <v>425</v>
      </c>
      <c r="GE54">
        <v>3.10324</v>
      </c>
      <c r="GF54">
        <v>2.72724</v>
      </c>
      <c r="GG54">
        <v>0.08799800000000001</v>
      </c>
      <c r="GH54">
        <v>0.0876644</v>
      </c>
      <c r="GI54">
        <v>0.1058</v>
      </c>
      <c r="GJ54">
        <v>0.106594</v>
      </c>
      <c r="GK54">
        <v>23833.7</v>
      </c>
      <c r="GL54">
        <v>21651.3</v>
      </c>
      <c r="GM54">
        <v>26698.5</v>
      </c>
      <c r="GN54">
        <v>23954.7</v>
      </c>
      <c r="GO54">
        <v>38202.5</v>
      </c>
      <c r="GP54">
        <v>31638.7</v>
      </c>
      <c r="GQ54">
        <v>46624.9</v>
      </c>
      <c r="GR54">
        <v>37902</v>
      </c>
      <c r="GS54">
        <v>1.86432</v>
      </c>
      <c r="GT54">
        <v>1.8594</v>
      </c>
      <c r="GU54">
        <v>0.0797547</v>
      </c>
      <c r="GV54">
        <v>0</v>
      </c>
      <c r="GW54">
        <v>28.7148</v>
      </c>
      <c r="GX54">
        <v>999.9</v>
      </c>
      <c r="GY54">
        <v>54.9</v>
      </c>
      <c r="GZ54">
        <v>31.4</v>
      </c>
      <c r="HA54">
        <v>28.0998</v>
      </c>
      <c r="HB54">
        <v>61.04</v>
      </c>
      <c r="HC54">
        <v>26.4022</v>
      </c>
      <c r="HD54">
        <v>1</v>
      </c>
      <c r="HE54">
        <v>0.152485</v>
      </c>
      <c r="HF54">
        <v>-1.0633</v>
      </c>
      <c r="HG54">
        <v>20.2974</v>
      </c>
      <c r="HH54">
        <v>5.21729</v>
      </c>
      <c r="HI54">
        <v>11.98</v>
      </c>
      <c r="HJ54">
        <v>4.9651</v>
      </c>
      <c r="HK54">
        <v>3.27593</v>
      </c>
      <c r="HL54">
        <v>9999</v>
      </c>
      <c r="HM54">
        <v>9999</v>
      </c>
      <c r="HN54">
        <v>9999</v>
      </c>
      <c r="HO54">
        <v>999.9</v>
      </c>
      <c r="HP54">
        <v>1.86386</v>
      </c>
      <c r="HQ54">
        <v>1.86005</v>
      </c>
      <c r="HR54">
        <v>1.85836</v>
      </c>
      <c r="HS54">
        <v>1.85974</v>
      </c>
      <c r="HT54">
        <v>1.85978</v>
      </c>
      <c r="HU54">
        <v>1.85837</v>
      </c>
      <c r="HV54">
        <v>1.85745</v>
      </c>
      <c r="HW54">
        <v>1.85232</v>
      </c>
      <c r="HX54">
        <v>0</v>
      </c>
      <c r="HY54">
        <v>0</v>
      </c>
      <c r="HZ54">
        <v>0</v>
      </c>
      <c r="IA54">
        <v>0</v>
      </c>
      <c r="IB54" t="s">
        <v>426</v>
      </c>
      <c r="IC54" t="s">
        <v>427</v>
      </c>
      <c r="ID54" t="s">
        <v>428</v>
      </c>
      <c r="IE54" t="s">
        <v>428</v>
      </c>
      <c r="IF54" t="s">
        <v>428</v>
      </c>
      <c r="IG54" t="s">
        <v>428</v>
      </c>
      <c r="IH54">
        <v>0</v>
      </c>
      <c r="II54">
        <v>100</v>
      </c>
      <c r="IJ54">
        <v>100</v>
      </c>
      <c r="IK54">
        <v>-0.661</v>
      </c>
      <c r="IL54">
        <v>0.3072</v>
      </c>
      <c r="IM54">
        <v>-0.6605319167387009</v>
      </c>
      <c r="IN54">
        <v>-0.0004737513092168879</v>
      </c>
      <c r="IO54">
        <v>1.233974951706583E-06</v>
      </c>
      <c r="IP54">
        <v>-2.791035861235605E-10</v>
      </c>
      <c r="IQ54">
        <v>0.04306461537617447</v>
      </c>
      <c r="IR54">
        <v>-0.002560808816659483</v>
      </c>
      <c r="IS54">
        <v>0.0007441110143227328</v>
      </c>
      <c r="IT54">
        <v>-6.151772081818622E-06</v>
      </c>
      <c r="IU54">
        <v>2</v>
      </c>
      <c r="IV54">
        <v>1988</v>
      </c>
      <c r="IW54">
        <v>1</v>
      </c>
      <c r="IX54">
        <v>28</v>
      </c>
      <c r="IY54">
        <v>190390.5</v>
      </c>
      <c r="IZ54">
        <v>190390.7</v>
      </c>
      <c r="JA54">
        <v>1.14502</v>
      </c>
      <c r="JB54">
        <v>2.60376</v>
      </c>
      <c r="JC54">
        <v>1.49658</v>
      </c>
      <c r="JD54">
        <v>2.34863</v>
      </c>
      <c r="JE54">
        <v>1.54907</v>
      </c>
      <c r="JF54">
        <v>2.44385</v>
      </c>
      <c r="JG54">
        <v>36.0816</v>
      </c>
      <c r="JH54">
        <v>24.105</v>
      </c>
      <c r="JI54">
        <v>18</v>
      </c>
      <c r="JJ54">
        <v>481.686</v>
      </c>
      <c r="JK54">
        <v>493.068</v>
      </c>
      <c r="JL54">
        <v>30.2052</v>
      </c>
      <c r="JM54">
        <v>29.2086</v>
      </c>
      <c r="JN54">
        <v>30</v>
      </c>
      <c r="JO54">
        <v>29.4045</v>
      </c>
      <c r="JP54">
        <v>29.3933</v>
      </c>
      <c r="JQ54">
        <v>23.0152</v>
      </c>
      <c r="JR54">
        <v>21.6814</v>
      </c>
      <c r="JS54">
        <v>100</v>
      </c>
      <c r="JT54">
        <v>30.2025</v>
      </c>
      <c r="JU54">
        <v>420</v>
      </c>
      <c r="JV54">
        <v>23.2943</v>
      </c>
      <c r="JW54">
        <v>101.939</v>
      </c>
      <c r="JX54">
        <v>91.4025</v>
      </c>
    </row>
    <row r="55" spans="1:284">
      <c r="A55">
        <v>37</v>
      </c>
      <c r="B55">
        <v>1758413039.5</v>
      </c>
      <c r="C55">
        <v>336.5</v>
      </c>
      <c r="D55" t="s">
        <v>502</v>
      </c>
      <c r="E55" t="s">
        <v>503</v>
      </c>
      <c r="F55">
        <v>5</v>
      </c>
      <c r="G55" t="s">
        <v>491</v>
      </c>
      <c r="H55" t="s">
        <v>421</v>
      </c>
      <c r="I55">
        <v>1758413031.5625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(DN55+(U55+2*0.95*5.67E-8*(((DN55+$B$9)+273)^4-(DN55+273)^4)-44100*J55)/(1.84*29.3*R55+8*0.95*5.67E-8*(DN55+273)^3))</f>
        <v>0</v>
      </c>
      <c r="W55">
        <f>($C$9*DO55+$D$9*DP55+$E$9*V55)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2*0.95*5.67E-8*(((DN55+$B$9)+273)^4-(W55+273)^4)</f>
        <v>0</v>
      </c>
      <c r="AF55">
        <f>U55+AE55+AC55+AD55</f>
        <v>0</v>
      </c>
      <c r="AG55">
        <v>0</v>
      </c>
      <c r="AH55">
        <v>0</v>
      </c>
      <c r="AI55">
        <f>IF(AG55*$H$15&gt;=AK55,1.0,(AK55/(AK55-AG55*$H$15)))</f>
        <v>0</v>
      </c>
      <c r="AJ55">
        <f>(AI55-1)*100</f>
        <v>0</v>
      </c>
      <c r="AK55">
        <f>MAX(0,($B$15+$C$15*DS55)/(1+$D$15*DS55)*DL55/(DN55+273)*$E$15)</f>
        <v>0</v>
      </c>
      <c r="AL55" t="s">
        <v>422</v>
      </c>
      <c r="AM55" t="s">
        <v>422</v>
      </c>
      <c r="AN55">
        <v>0</v>
      </c>
      <c r="AO55">
        <v>0</v>
      </c>
      <c r="AP55">
        <f>1-AN55/AO55</f>
        <v>0</v>
      </c>
      <c r="AQ55">
        <v>0</v>
      </c>
      <c r="AR55" t="s">
        <v>422</v>
      </c>
      <c r="AS55" t="s">
        <v>422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422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$B$13*DT55+$C$13*DU55+$F$13*EF55*(1-EI55)</f>
        <v>0</v>
      </c>
      <c r="CW55">
        <f>CV55*CX55</f>
        <v>0</v>
      </c>
      <c r="CX55">
        <f>($B$13*$D$11+$C$13*$D$11+$F$13*((ES55+EK55)/MAX(ES55+EK55+ET55, 0.1)*$I$11+ET55/MAX(ES55+EK55+ET55, 0.1)*$J$11))/($B$13+$C$13+$F$13)</f>
        <v>0</v>
      </c>
      <c r="CY55">
        <f>($B$13*$K$11+$C$13*$K$11+$F$13*((ES55+EK55)/MAX(ES55+EK55+ET55, 0.1)*$P$11+ET55/MAX(ES55+EK55+ET55, 0.1)*$Q$11))/($B$13+$C$13+$F$13)</f>
        <v>0</v>
      </c>
      <c r="CZ55">
        <v>2.18</v>
      </c>
      <c r="DA55">
        <v>0.5</v>
      </c>
      <c r="DB55" t="s">
        <v>423</v>
      </c>
      <c r="DC55">
        <v>2</v>
      </c>
      <c r="DD55">
        <v>1758413031.5625</v>
      </c>
      <c r="DE55">
        <v>421.7142083333333</v>
      </c>
      <c r="DF55">
        <v>419.980875</v>
      </c>
      <c r="DG55">
        <v>23.502925</v>
      </c>
      <c r="DH55">
        <v>23.30543333333334</v>
      </c>
      <c r="DI55">
        <v>422.3758333333333</v>
      </c>
      <c r="DJ55">
        <v>23.19566666666666</v>
      </c>
      <c r="DK55">
        <v>500.0280416666666</v>
      </c>
      <c r="DL55">
        <v>90.17124166666667</v>
      </c>
      <c r="DM55">
        <v>0.0692694125</v>
      </c>
      <c r="DN55">
        <v>29.87739166666667</v>
      </c>
      <c r="DO55">
        <v>30.0106875</v>
      </c>
      <c r="DP55">
        <v>999.9</v>
      </c>
      <c r="DQ55">
        <v>0</v>
      </c>
      <c r="DR55">
        <v>0</v>
      </c>
      <c r="DS55">
        <v>9997.918750000001</v>
      </c>
      <c r="DT55">
        <v>0</v>
      </c>
      <c r="DU55">
        <v>3.09642</v>
      </c>
      <c r="DV55">
        <v>1.733356666666667</v>
      </c>
      <c r="DW55">
        <v>431.8644166666666</v>
      </c>
      <c r="DX55">
        <v>430.0022916666667</v>
      </c>
      <c r="DY55">
        <v>0.1974840416666667</v>
      </c>
      <c r="DZ55">
        <v>419.980875</v>
      </c>
      <c r="EA55">
        <v>23.30543333333334</v>
      </c>
      <c r="EB55">
        <v>2.119286666666667</v>
      </c>
      <c r="EC55">
        <v>2.101479583333334</v>
      </c>
      <c r="ED55">
        <v>18.36489583333334</v>
      </c>
      <c r="EE55">
        <v>18.2304</v>
      </c>
      <c r="EF55">
        <v>0.00500078</v>
      </c>
      <c r="EG55">
        <v>0</v>
      </c>
      <c r="EH55">
        <v>0</v>
      </c>
      <c r="EI55">
        <v>0</v>
      </c>
      <c r="EJ55">
        <v>212.5916666666667</v>
      </c>
      <c r="EK55">
        <v>0.00500078</v>
      </c>
      <c r="EL55">
        <v>-21.07916666666667</v>
      </c>
      <c r="EM55">
        <v>-0.6124999999999999</v>
      </c>
      <c r="EN55">
        <v>34.87991666666667</v>
      </c>
      <c r="EO55">
        <v>38.895625</v>
      </c>
      <c r="EP55">
        <v>37.40079166666666</v>
      </c>
      <c r="EQ55">
        <v>38.87733333333333</v>
      </c>
      <c r="ER55">
        <v>37.895625</v>
      </c>
      <c r="ES55">
        <v>0</v>
      </c>
      <c r="ET55">
        <v>0</v>
      </c>
      <c r="EU55">
        <v>0</v>
      </c>
      <c r="EV55">
        <v>1758413039.4</v>
      </c>
      <c r="EW55">
        <v>0</v>
      </c>
      <c r="EX55">
        <v>210.544</v>
      </c>
      <c r="EY55">
        <v>-9.784615645088092</v>
      </c>
      <c r="EZ55">
        <v>18.61538479017783</v>
      </c>
      <c r="FA55">
        <v>-20.604</v>
      </c>
      <c r="FB55">
        <v>15</v>
      </c>
      <c r="FC55">
        <v>0</v>
      </c>
      <c r="FD55" t="s">
        <v>424</v>
      </c>
      <c r="FE55">
        <v>1746989605.5</v>
      </c>
      <c r="FF55">
        <v>1746989593.5</v>
      </c>
      <c r="FG55">
        <v>0</v>
      </c>
      <c r="FH55">
        <v>-0.274</v>
      </c>
      <c r="FI55">
        <v>-0.002</v>
      </c>
      <c r="FJ55">
        <v>2.549</v>
      </c>
      <c r="FK55">
        <v>0.129</v>
      </c>
      <c r="FL55">
        <v>420</v>
      </c>
      <c r="FM55">
        <v>17</v>
      </c>
      <c r="FN55">
        <v>0.02</v>
      </c>
      <c r="FO55">
        <v>0.04</v>
      </c>
      <c r="FP55">
        <v>1.731955609756098</v>
      </c>
      <c r="FQ55">
        <v>0.05933770034843354</v>
      </c>
      <c r="FR55">
        <v>0.02074111529432753</v>
      </c>
      <c r="FS55">
        <v>1</v>
      </c>
      <c r="FT55">
        <v>210.1911764705882</v>
      </c>
      <c r="FU55">
        <v>7.949579837497124</v>
      </c>
      <c r="FV55">
        <v>6.547220678724444</v>
      </c>
      <c r="FW55">
        <v>0</v>
      </c>
      <c r="FX55">
        <v>0.1977117317073171</v>
      </c>
      <c r="FY55">
        <v>-0.007411693379790805</v>
      </c>
      <c r="FZ55">
        <v>0.001184290155291969</v>
      </c>
      <c r="GA55">
        <v>1</v>
      </c>
      <c r="GB55">
        <v>2</v>
      </c>
      <c r="GC55">
        <v>3</v>
      </c>
      <c r="GD55" t="s">
        <v>425</v>
      </c>
      <c r="GE55">
        <v>3.10319</v>
      </c>
      <c r="GF55">
        <v>2.72725</v>
      </c>
      <c r="GG55">
        <v>0.08799949999999999</v>
      </c>
      <c r="GH55">
        <v>0.087669</v>
      </c>
      <c r="GI55">
        <v>0.105797</v>
      </c>
      <c r="GJ55">
        <v>0.106593</v>
      </c>
      <c r="GK55">
        <v>23833.8</v>
      </c>
      <c r="GL55">
        <v>21651.2</v>
      </c>
      <c r="GM55">
        <v>26698.5</v>
      </c>
      <c r="GN55">
        <v>23954.7</v>
      </c>
      <c r="GO55">
        <v>38202.5</v>
      </c>
      <c r="GP55">
        <v>31638.7</v>
      </c>
      <c r="GQ55">
        <v>46624.8</v>
      </c>
      <c r="GR55">
        <v>37901.9</v>
      </c>
      <c r="GS55">
        <v>1.86392</v>
      </c>
      <c r="GT55">
        <v>1.85963</v>
      </c>
      <c r="GU55">
        <v>0.0799522</v>
      </c>
      <c r="GV55">
        <v>0</v>
      </c>
      <c r="GW55">
        <v>28.7149</v>
      </c>
      <c r="GX55">
        <v>999.9</v>
      </c>
      <c r="GY55">
        <v>54.9</v>
      </c>
      <c r="GZ55">
        <v>31.4</v>
      </c>
      <c r="HA55">
        <v>28.0998</v>
      </c>
      <c r="HB55">
        <v>61.32</v>
      </c>
      <c r="HC55">
        <v>26.3181</v>
      </c>
      <c r="HD55">
        <v>1</v>
      </c>
      <c r="HE55">
        <v>0.152462</v>
      </c>
      <c r="HF55">
        <v>-1.06327</v>
      </c>
      <c r="HG55">
        <v>20.2974</v>
      </c>
      <c r="HH55">
        <v>5.21729</v>
      </c>
      <c r="HI55">
        <v>11.9798</v>
      </c>
      <c r="HJ55">
        <v>4.96525</v>
      </c>
      <c r="HK55">
        <v>3.27593</v>
      </c>
      <c r="HL55">
        <v>9999</v>
      </c>
      <c r="HM55">
        <v>9999</v>
      </c>
      <c r="HN55">
        <v>9999</v>
      </c>
      <c r="HO55">
        <v>999.9</v>
      </c>
      <c r="HP55">
        <v>1.86386</v>
      </c>
      <c r="HQ55">
        <v>1.86005</v>
      </c>
      <c r="HR55">
        <v>1.85836</v>
      </c>
      <c r="HS55">
        <v>1.85974</v>
      </c>
      <c r="HT55">
        <v>1.85979</v>
      </c>
      <c r="HU55">
        <v>1.85836</v>
      </c>
      <c r="HV55">
        <v>1.85745</v>
      </c>
      <c r="HW55">
        <v>1.85232</v>
      </c>
      <c r="HX55">
        <v>0</v>
      </c>
      <c r="HY55">
        <v>0</v>
      </c>
      <c r="HZ55">
        <v>0</v>
      </c>
      <c r="IA55">
        <v>0</v>
      </c>
      <c r="IB55" t="s">
        <v>426</v>
      </c>
      <c r="IC55" t="s">
        <v>427</v>
      </c>
      <c r="ID55" t="s">
        <v>428</v>
      </c>
      <c r="IE55" t="s">
        <v>428</v>
      </c>
      <c r="IF55" t="s">
        <v>428</v>
      </c>
      <c r="IG55" t="s">
        <v>428</v>
      </c>
      <c r="IH55">
        <v>0</v>
      </c>
      <c r="II55">
        <v>100</v>
      </c>
      <c r="IJ55">
        <v>100</v>
      </c>
      <c r="IK55">
        <v>-0.662</v>
      </c>
      <c r="IL55">
        <v>0.3071</v>
      </c>
      <c r="IM55">
        <v>-0.6605319167387009</v>
      </c>
      <c r="IN55">
        <v>-0.0004737513092168879</v>
      </c>
      <c r="IO55">
        <v>1.233974951706583E-06</v>
      </c>
      <c r="IP55">
        <v>-2.791035861235605E-10</v>
      </c>
      <c r="IQ55">
        <v>0.04306461537617447</v>
      </c>
      <c r="IR55">
        <v>-0.002560808816659483</v>
      </c>
      <c r="IS55">
        <v>0.0007441110143227328</v>
      </c>
      <c r="IT55">
        <v>-6.151772081818622E-06</v>
      </c>
      <c r="IU55">
        <v>2</v>
      </c>
      <c r="IV55">
        <v>1988</v>
      </c>
      <c r="IW55">
        <v>1</v>
      </c>
      <c r="IX55">
        <v>28</v>
      </c>
      <c r="IY55">
        <v>190390.6</v>
      </c>
      <c r="IZ55">
        <v>190390.8</v>
      </c>
      <c r="JA55">
        <v>1.14502</v>
      </c>
      <c r="JB55">
        <v>2.59888</v>
      </c>
      <c r="JC55">
        <v>1.49658</v>
      </c>
      <c r="JD55">
        <v>2.34741</v>
      </c>
      <c r="JE55">
        <v>1.54907</v>
      </c>
      <c r="JF55">
        <v>2.45972</v>
      </c>
      <c r="JG55">
        <v>36.0816</v>
      </c>
      <c r="JH55">
        <v>24.105</v>
      </c>
      <c r="JI55">
        <v>18</v>
      </c>
      <c r="JJ55">
        <v>481.453</v>
      </c>
      <c r="JK55">
        <v>493.217</v>
      </c>
      <c r="JL55">
        <v>30.2015</v>
      </c>
      <c r="JM55">
        <v>29.2073</v>
      </c>
      <c r="JN55">
        <v>29.9999</v>
      </c>
      <c r="JO55">
        <v>29.4045</v>
      </c>
      <c r="JP55">
        <v>29.3933</v>
      </c>
      <c r="JQ55">
        <v>23.0116</v>
      </c>
      <c r="JR55">
        <v>21.6814</v>
      </c>
      <c r="JS55">
        <v>100</v>
      </c>
      <c r="JT55">
        <v>30.1844</v>
      </c>
      <c r="JU55">
        <v>420</v>
      </c>
      <c r="JV55">
        <v>23.2943</v>
      </c>
      <c r="JW55">
        <v>101.939</v>
      </c>
      <c r="JX55">
        <v>91.4024</v>
      </c>
    </row>
    <row r="56" spans="1:284">
      <c r="A56">
        <v>38</v>
      </c>
      <c r="B56">
        <v>1758413041.5</v>
      </c>
      <c r="C56">
        <v>338.5</v>
      </c>
      <c r="D56" t="s">
        <v>504</v>
      </c>
      <c r="E56" t="s">
        <v>505</v>
      </c>
      <c r="F56">
        <v>5</v>
      </c>
      <c r="G56" t="s">
        <v>491</v>
      </c>
      <c r="H56" t="s">
        <v>421</v>
      </c>
      <c r="I56">
        <v>1758413033.826087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(DN56+(U56+2*0.95*5.67E-8*(((DN56+$B$9)+273)^4-(DN56+273)^4)-44100*J56)/(1.84*29.3*R56+8*0.95*5.67E-8*(DN56+273)^3))</f>
        <v>0</v>
      </c>
      <c r="W56">
        <f>($C$9*DO56+$D$9*DP56+$E$9*V56)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2*0.95*5.67E-8*(((DN56+$B$9)+273)^4-(W56+273)^4)</f>
        <v>0</v>
      </c>
      <c r="AF56">
        <f>U56+AE56+AC56+AD56</f>
        <v>0</v>
      </c>
      <c r="AG56">
        <v>0</v>
      </c>
      <c r="AH56">
        <v>0</v>
      </c>
      <c r="AI56">
        <f>IF(AG56*$H$15&gt;=AK56,1.0,(AK56/(AK56-AG56*$H$15)))</f>
        <v>0</v>
      </c>
      <c r="AJ56">
        <f>(AI56-1)*100</f>
        <v>0</v>
      </c>
      <c r="AK56">
        <f>MAX(0,($B$15+$C$15*DS56)/(1+$D$15*DS56)*DL56/(DN56+273)*$E$15)</f>
        <v>0</v>
      </c>
      <c r="AL56" t="s">
        <v>422</v>
      </c>
      <c r="AM56" t="s">
        <v>422</v>
      </c>
      <c r="AN56">
        <v>0</v>
      </c>
      <c r="AO56">
        <v>0</v>
      </c>
      <c r="AP56">
        <f>1-AN56/AO56</f>
        <v>0</v>
      </c>
      <c r="AQ56">
        <v>0</v>
      </c>
      <c r="AR56" t="s">
        <v>422</v>
      </c>
      <c r="AS56" t="s">
        <v>422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422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$B$13*DT56+$C$13*DU56+$F$13*EF56*(1-EI56)</f>
        <v>0</v>
      </c>
      <c r="CW56">
        <f>CV56*CX56</f>
        <v>0</v>
      </c>
      <c r="CX56">
        <f>($B$13*$D$11+$C$13*$D$11+$F$13*((ES56+EK56)/MAX(ES56+EK56+ET56, 0.1)*$I$11+ET56/MAX(ES56+EK56+ET56, 0.1)*$J$11))/($B$13+$C$13+$F$13)</f>
        <v>0</v>
      </c>
      <c r="CY56">
        <f>($B$13*$K$11+$C$13*$K$11+$F$13*((ES56+EK56)/MAX(ES56+EK56+ET56, 0.1)*$P$11+ET56/MAX(ES56+EK56+ET56, 0.1)*$Q$11))/($B$13+$C$13+$F$13)</f>
        <v>0</v>
      </c>
      <c r="CZ56">
        <v>2.18</v>
      </c>
      <c r="DA56">
        <v>0.5</v>
      </c>
      <c r="DB56" t="s">
        <v>423</v>
      </c>
      <c r="DC56">
        <v>2</v>
      </c>
      <c r="DD56">
        <v>1758413033.826087</v>
      </c>
      <c r="DE56">
        <v>421.7160434782608</v>
      </c>
      <c r="DF56">
        <v>419.9887391304348</v>
      </c>
      <c r="DG56">
        <v>23.5020652173913</v>
      </c>
      <c r="DH56">
        <v>23.30502608695652</v>
      </c>
      <c r="DI56">
        <v>422.3775652173913</v>
      </c>
      <c r="DJ56">
        <v>23.19482608695652</v>
      </c>
      <c r="DK56">
        <v>499.9912608695652</v>
      </c>
      <c r="DL56">
        <v>90.17135217391305</v>
      </c>
      <c r="DM56">
        <v>0.06929219999999998</v>
      </c>
      <c r="DN56">
        <v>29.87739565217391</v>
      </c>
      <c r="DO56">
        <v>30.01297826086957</v>
      </c>
      <c r="DP56">
        <v>999.9000000000003</v>
      </c>
      <c r="DQ56">
        <v>0</v>
      </c>
      <c r="DR56">
        <v>0</v>
      </c>
      <c r="DS56">
        <v>9997.179130434783</v>
      </c>
      <c r="DT56">
        <v>0</v>
      </c>
      <c r="DU56">
        <v>3.09642</v>
      </c>
      <c r="DV56">
        <v>1.727264347826087</v>
      </c>
      <c r="DW56">
        <v>431.8658695652175</v>
      </c>
      <c r="DX56">
        <v>430.0101304347825</v>
      </c>
      <c r="DY56">
        <v>0.1970337391304348</v>
      </c>
      <c r="DZ56">
        <v>419.9887391304348</v>
      </c>
      <c r="EA56">
        <v>23.30502608695652</v>
      </c>
      <c r="EB56">
        <v>2.119211739130435</v>
      </c>
      <c r="EC56">
        <v>2.101445652173913</v>
      </c>
      <c r="ED56">
        <v>18.36433043478261</v>
      </c>
      <c r="EE56">
        <v>18.23014347826087</v>
      </c>
      <c r="EF56">
        <v>0.005000779999999999</v>
      </c>
      <c r="EG56">
        <v>0</v>
      </c>
      <c r="EH56">
        <v>0</v>
      </c>
      <c r="EI56">
        <v>0</v>
      </c>
      <c r="EJ56">
        <v>212.0086956521739</v>
      </c>
      <c r="EK56">
        <v>0.005000779999999999</v>
      </c>
      <c r="EL56">
        <v>-19.41304347826087</v>
      </c>
      <c r="EM56">
        <v>-0.2652173913043478</v>
      </c>
      <c r="EN56">
        <v>34.90456521739132</v>
      </c>
      <c r="EO56">
        <v>38.95634782608696</v>
      </c>
      <c r="EP56">
        <v>37.37747826086957</v>
      </c>
      <c r="EQ56">
        <v>38.95626086956522</v>
      </c>
      <c r="ER56">
        <v>37.92643478260869</v>
      </c>
      <c r="ES56">
        <v>0</v>
      </c>
      <c r="ET56">
        <v>0</v>
      </c>
      <c r="EU56">
        <v>0</v>
      </c>
      <c r="EV56">
        <v>1758413041.2</v>
      </c>
      <c r="EW56">
        <v>0</v>
      </c>
      <c r="EX56">
        <v>210.2769230769231</v>
      </c>
      <c r="EY56">
        <v>14.05128190693138</v>
      </c>
      <c r="EZ56">
        <v>3.876923143970848</v>
      </c>
      <c r="FA56">
        <v>-20.06923076923077</v>
      </c>
      <c r="FB56">
        <v>15</v>
      </c>
      <c r="FC56">
        <v>0</v>
      </c>
      <c r="FD56" t="s">
        <v>424</v>
      </c>
      <c r="FE56">
        <v>1746989605.5</v>
      </c>
      <c r="FF56">
        <v>1746989593.5</v>
      </c>
      <c r="FG56">
        <v>0</v>
      </c>
      <c r="FH56">
        <v>-0.274</v>
      </c>
      <c r="FI56">
        <v>-0.002</v>
      </c>
      <c r="FJ56">
        <v>2.549</v>
      </c>
      <c r="FK56">
        <v>0.129</v>
      </c>
      <c r="FL56">
        <v>420</v>
      </c>
      <c r="FM56">
        <v>17</v>
      </c>
      <c r="FN56">
        <v>0.02</v>
      </c>
      <c r="FO56">
        <v>0.04</v>
      </c>
      <c r="FP56">
        <v>1.7253565</v>
      </c>
      <c r="FQ56">
        <v>0.0388624390243892</v>
      </c>
      <c r="FR56">
        <v>0.02688518314518238</v>
      </c>
      <c r="FS56">
        <v>1</v>
      </c>
      <c r="FT56">
        <v>210.0617647058824</v>
      </c>
      <c r="FU56">
        <v>10.29640936448408</v>
      </c>
      <c r="FV56">
        <v>6.433369563816203</v>
      </c>
      <c r="FW56">
        <v>0</v>
      </c>
      <c r="FX56">
        <v>0.197435175</v>
      </c>
      <c r="FY56">
        <v>-0.01103532833020707</v>
      </c>
      <c r="FZ56">
        <v>0.001345876199497932</v>
      </c>
      <c r="GA56">
        <v>1</v>
      </c>
      <c r="GB56">
        <v>2</v>
      </c>
      <c r="GC56">
        <v>3</v>
      </c>
      <c r="GD56" t="s">
        <v>425</v>
      </c>
      <c r="GE56">
        <v>3.10302</v>
      </c>
      <c r="GF56">
        <v>2.72735</v>
      </c>
      <c r="GG56">
        <v>0.08799700000000001</v>
      </c>
      <c r="GH56">
        <v>0.08768140000000001</v>
      </c>
      <c r="GI56">
        <v>0.105792</v>
      </c>
      <c r="GJ56">
        <v>0.106583</v>
      </c>
      <c r="GK56">
        <v>23833.8</v>
      </c>
      <c r="GL56">
        <v>21650.9</v>
      </c>
      <c r="GM56">
        <v>26698.5</v>
      </c>
      <c r="GN56">
        <v>23954.7</v>
      </c>
      <c r="GO56">
        <v>38202.5</v>
      </c>
      <c r="GP56">
        <v>31638.9</v>
      </c>
      <c r="GQ56">
        <v>46624.6</v>
      </c>
      <c r="GR56">
        <v>37901.7</v>
      </c>
      <c r="GS56">
        <v>1.86378</v>
      </c>
      <c r="GT56">
        <v>1.85977</v>
      </c>
      <c r="GU56">
        <v>0.0799187</v>
      </c>
      <c r="GV56">
        <v>0</v>
      </c>
      <c r="GW56">
        <v>28.7149</v>
      </c>
      <c r="GX56">
        <v>999.9</v>
      </c>
      <c r="GY56">
        <v>54.9</v>
      </c>
      <c r="GZ56">
        <v>31.4</v>
      </c>
      <c r="HA56">
        <v>28.1027</v>
      </c>
      <c r="HB56">
        <v>61.12</v>
      </c>
      <c r="HC56">
        <v>26.4022</v>
      </c>
      <c r="HD56">
        <v>1</v>
      </c>
      <c r="HE56">
        <v>0.152439</v>
      </c>
      <c r="HF56">
        <v>-1.03423</v>
      </c>
      <c r="HG56">
        <v>20.2975</v>
      </c>
      <c r="HH56">
        <v>5.21729</v>
      </c>
      <c r="HI56">
        <v>11.9798</v>
      </c>
      <c r="HJ56">
        <v>4.9654</v>
      </c>
      <c r="HK56">
        <v>3.27598</v>
      </c>
      <c r="HL56">
        <v>9999</v>
      </c>
      <c r="HM56">
        <v>9999</v>
      </c>
      <c r="HN56">
        <v>9999</v>
      </c>
      <c r="HO56">
        <v>999.9</v>
      </c>
      <c r="HP56">
        <v>1.86386</v>
      </c>
      <c r="HQ56">
        <v>1.86005</v>
      </c>
      <c r="HR56">
        <v>1.85837</v>
      </c>
      <c r="HS56">
        <v>1.85974</v>
      </c>
      <c r="HT56">
        <v>1.85979</v>
      </c>
      <c r="HU56">
        <v>1.85837</v>
      </c>
      <c r="HV56">
        <v>1.85745</v>
      </c>
      <c r="HW56">
        <v>1.85232</v>
      </c>
      <c r="HX56">
        <v>0</v>
      </c>
      <c r="HY56">
        <v>0</v>
      </c>
      <c r="HZ56">
        <v>0</v>
      </c>
      <c r="IA56">
        <v>0</v>
      </c>
      <c r="IB56" t="s">
        <v>426</v>
      </c>
      <c r="IC56" t="s">
        <v>427</v>
      </c>
      <c r="ID56" t="s">
        <v>428</v>
      </c>
      <c r="IE56" t="s">
        <v>428</v>
      </c>
      <c r="IF56" t="s">
        <v>428</v>
      </c>
      <c r="IG56" t="s">
        <v>428</v>
      </c>
      <c r="IH56">
        <v>0</v>
      </c>
      <c r="II56">
        <v>100</v>
      </c>
      <c r="IJ56">
        <v>100</v>
      </c>
      <c r="IK56">
        <v>-0.661</v>
      </c>
      <c r="IL56">
        <v>0.3071</v>
      </c>
      <c r="IM56">
        <v>-0.6605319167387009</v>
      </c>
      <c r="IN56">
        <v>-0.0004737513092168879</v>
      </c>
      <c r="IO56">
        <v>1.233974951706583E-06</v>
      </c>
      <c r="IP56">
        <v>-2.791035861235605E-10</v>
      </c>
      <c r="IQ56">
        <v>0.04306461537617447</v>
      </c>
      <c r="IR56">
        <v>-0.002560808816659483</v>
      </c>
      <c r="IS56">
        <v>0.0007441110143227328</v>
      </c>
      <c r="IT56">
        <v>-6.151772081818622E-06</v>
      </c>
      <c r="IU56">
        <v>2</v>
      </c>
      <c r="IV56">
        <v>1988</v>
      </c>
      <c r="IW56">
        <v>1</v>
      </c>
      <c r="IX56">
        <v>28</v>
      </c>
      <c r="IY56">
        <v>190390.6</v>
      </c>
      <c r="IZ56">
        <v>190390.8</v>
      </c>
      <c r="JA56">
        <v>1.14502</v>
      </c>
      <c r="JB56">
        <v>2.59766</v>
      </c>
      <c r="JC56">
        <v>1.49658</v>
      </c>
      <c r="JD56">
        <v>2.34741</v>
      </c>
      <c r="JE56">
        <v>1.54907</v>
      </c>
      <c r="JF56">
        <v>2.41211</v>
      </c>
      <c r="JG56">
        <v>36.0816</v>
      </c>
      <c r="JH56">
        <v>24.1138</v>
      </c>
      <c r="JI56">
        <v>18</v>
      </c>
      <c r="JJ56">
        <v>481.365</v>
      </c>
      <c r="JK56">
        <v>493.312</v>
      </c>
      <c r="JL56">
        <v>30.1973</v>
      </c>
      <c r="JM56">
        <v>29.2061</v>
      </c>
      <c r="JN56">
        <v>29.9999</v>
      </c>
      <c r="JO56">
        <v>29.4045</v>
      </c>
      <c r="JP56">
        <v>29.3927</v>
      </c>
      <c r="JQ56">
        <v>23.0129</v>
      </c>
      <c r="JR56">
        <v>21.6814</v>
      </c>
      <c r="JS56">
        <v>100</v>
      </c>
      <c r="JT56">
        <v>30.1844</v>
      </c>
      <c r="JU56">
        <v>420</v>
      </c>
      <c r="JV56">
        <v>23.2943</v>
      </c>
      <c r="JW56">
        <v>101.939</v>
      </c>
      <c r="JX56">
        <v>91.4021</v>
      </c>
    </row>
    <row r="57" spans="1:284">
      <c r="A57">
        <v>39</v>
      </c>
      <c r="B57">
        <v>1758413043.5</v>
      </c>
      <c r="C57">
        <v>340.5</v>
      </c>
      <c r="D57" t="s">
        <v>506</v>
      </c>
      <c r="E57" t="s">
        <v>507</v>
      </c>
      <c r="F57">
        <v>5</v>
      </c>
      <c r="G57" t="s">
        <v>491</v>
      </c>
      <c r="H57" t="s">
        <v>421</v>
      </c>
      <c r="I57">
        <v>1758413035.5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(DN57+(U57+2*0.95*5.67E-8*(((DN57+$B$9)+273)^4-(DN57+273)^4)-44100*J57)/(1.84*29.3*R57+8*0.95*5.67E-8*(DN57+273)^3))</f>
        <v>0</v>
      </c>
      <c r="W57">
        <f>($C$9*DO57+$D$9*DP57+$E$9*V57)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2*0.95*5.67E-8*(((DN57+$B$9)+273)^4-(W57+273)^4)</f>
        <v>0</v>
      </c>
      <c r="AF57">
        <f>U57+AE57+AC57+AD57</f>
        <v>0</v>
      </c>
      <c r="AG57">
        <v>0</v>
      </c>
      <c r="AH57">
        <v>0</v>
      </c>
      <c r="AI57">
        <f>IF(AG57*$H$15&gt;=AK57,1.0,(AK57/(AK57-AG57*$H$15)))</f>
        <v>0</v>
      </c>
      <c r="AJ57">
        <f>(AI57-1)*100</f>
        <v>0</v>
      </c>
      <c r="AK57">
        <f>MAX(0,($B$15+$C$15*DS57)/(1+$D$15*DS57)*DL57/(DN57+273)*$E$15)</f>
        <v>0</v>
      </c>
      <c r="AL57" t="s">
        <v>422</v>
      </c>
      <c r="AM57" t="s">
        <v>422</v>
      </c>
      <c r="AN57">
        <v>0</v>
      </c>
      <c r="AO57">
        <v>0</v>
      </c>
      <c r="AP57">
        <f>1-AN57/AO57</f>
        <v>0</v>
      </c>
      <c r="AQ57">
        <v>0</v>
      </c>
      <c r="AR57" t="s">
        <v>422</v>
      </c>
      <c r="AS57" t="s">
        <v>422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422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$B$13*DT57+$C$13*DU57+$F$13*EF57*(1-EI57)</f>
        <v>0</v>
      </c>
      <c r="CW57">
        <f>CV57*CX57</f>
        <v>0</v>
      </c>
      <c r="CX57">
        <f>($B$13*$D$11+$C$13*$D$11+$F$13*((ES57+EK57)/MAX(ES57+EK57+ET57, 0.1)*$I$11+ET57/MAX(ES57+EK57+ET57, 0.1)*$J$11))/($B$13+$C$13+$F$13)</f>
        <v>0</v>
      </c>
      <c r="CY57">
        <f>($B$13*$K$11+$C$13*$K$11+$F$13*((ES57+EK57)/MAX(ES57+EK57+ET57, 0.1)*$P$11+ET57/MAX(ES57+EK57+ET57, 0.1)*$Q$11))/($B$13+$C$13+$F$13)</f>
        <v>0</v>
      </c>
      <c r="CZ57">
        <v>2.18</v>
      </c>
      <c r="DA57">
        <v>0.5</v>
      </c>
      <c r="DB57" t="s">
        <v>423</v>
      </c>
      <c r="DC57">
        <v>2</v>
      </c>
      <c r="DD57">
        <v>1758413035.5</v>
      </c>
      <c r="DE57">
        <v>421.7134166666667</v>
      </c>
      <c r="DF57">
        <v>419.99075</v>
      </c>
      <c r="DG57">
        <v>23.5013875</v>
      </c>
      <c r="DH57">
        <v>23.30444166666667</v>
      </c>
      <c r="DI57">
        <v>422.374875</v>
      </c>
      <c r="DJ57">
        <v>23.19416666666666</v>
      </c>
      <c r="DK57">
        <v>499.9842916666666</v>
      </c>
      <c r="DL57">
        <v>90.17145000000001</v>
      </c>
      <c r="DM57">
        <v>0.06927125833333332</v>
      </c>
      <c r="DN57">
        <v>29.8776375</v>
      </c>
      <c r="DO57">
        <v>30.01421666666667</v>
      </c>
      <c r="DP57">
        <v>999.9</v>
      </c>
      <c r="DQ57">
        <v>0</v>
      </c>
      <c r="DR57">
        <v>0</v>
      </c>
      <c r="DS57">
        <v>9999.847916666668</v>
      </c>
      <c r="DT57">
        <v>0</v>
      </c>
      <c r="DU57">
        <v>3.09642</v>
      </c>
      <c r="DV57">
        <v>1.722542916666667</v>
      </c>
      <c r="DW57">
        <v>431.8628333333334</v>
      </c>
      <c r="DX57">
        <v>430.0119583333333</v>
      </c>
      <c r="DY57">
        <v>0.19694225</v>
      </c>
      <c r="DZ57">
        <v>419.99075</v>
      </c>
      <c r="EA57">
        <v>23.30444166666667</v>
      </c>
      <c r="EB57">
        <v>2.119153333333333</v>
      </c>
      <c r="EC57">
        <v>2.101395</v>
      </c>
      <c r="ED57">
        <v>18.3638875</v>
      </c>
      <c r="EE57">
        <v>18.2297625</v>
      </c>
      <c r="EF57">
        <v>0.00500078</v>
      </c>
      <c r="EG57">
        <v>0</v>
      </c>
      <c r="EH57">
        <v>0</v>
      </c>
      <c r="EI57">
        <v>0</v>
      </c>
      <c r="EJ57">
        <v>212.3958333333333</v>
      </c>
      <c r="EK57">
        <v>0.00500078</v>
      </c>
      <c r="EL57">
        <v>-19.75</v>
      </c>
      <c r="EM57">
        <v>-0.3666666666666666</v>
      </c>
      <c r="EN57">
        <v>34.90333333333333</v>
      </c>
      <c r="EO57">
        <v>39.002375</v>
      </c>
      <c r="EP57">
        <v>37.37470833333333</v>
      </c>
      <c r="EQ57">
        <v>38.99970833333333</v>
      </c>
      <c r="ER57">
        <v>37.94766666666666</v>
      </c>
      <c r="ES57">
        <v>0</v>
      </c>
      <c r="ET57">
        <v>0</v>
      </c>
      <c r="EU57">
        <v>0</v>
      </c>
      <c r="EV57">
        <v>1758413043.6</v>
      </c>
      <c r="EW57">
        <v>0</v>
      </c>
      <c r="EX57">
        <v>210.7346153846154</v>
      </c>
      <c r="EY57">
        <v>7.340170758506375</v>
      </c>
      <c r="EZ57">
        <v>-11.29914528681416</v>
      </c>
      <c r="FA57">
        <v>-19.96538461538461</v>
      </c>
      <c r="FB57">
        <v>15</v>
      </c>
      <c r="FC57">
        <v>0</v>
      </c>
      <c r="FD57" t="s">
        <v>424</v>
      </c>
      <c r="FE57">
        <v>1746989605.5</v>
      </c>
      <c r="FF57">
        <v>1746989593.5</v>
      </c>
      <c r="FG57">
        <v>0</v>
      </c>
      <c r="FH57">
        <v>-0.274</v>
      </c>
      <c r="FI57">
        <v>-0.002</v>
      </c>
      <c r="FJ57">
        <v>2.549</v>
      </c>
      <c r="FK57">
        <v>0.129</v>
      </c>
      <c r="FL57">
        <v>420</v>
      </c>
      <c r="FM57">
        <v>17</v>
      </c>
      <c r="FN57">
        <v>0.02</v>
      </c>
      <c r="FO57">
        <v>0.04</v>
      </c>
      <c r="FP57">
        <v>1.721263658536585</v>
      </c>
      <c r="FQ57">
        <v>-0.06077665505226328</v>
      </c>
      <c r="FR57">
        <v>0.03207461626530126</v>
      </c>
      <c r="FS57">
        <v>1</v>
      </c>
      <c r="FT57">
        <v>210.7411764705882</v>
      </c>
      <c r="FU57">
        <v>12.07333828020202</v>
      </c>
      <c r="FV57">
        <v>6.675244769561939</v>
      </c>
      <c r="FW57">
        <v>0</v>
      </c>
      <c r="FX57">
        <v>0.1974133414634146</v>
      </c>
      <c r="FY57">
        <v>-0.009901212543553882</v>
      </c>
      <c r="FZ57">
        <v>0.001332288487944729</v>
      </c>
      <c r="GA57">
        <v>1</v>
      </c>
      <c r="GB57">
        <v>2</v>
      </c>
      <c r="GC57">
        <v>3</v>
      </c>
      <c r="GD57" t="s">
        <v>425</v>
      </c>
      <c r="GE57">
        <v>3.10311</v>
      </c>
      <c r="GF57">
        <v>2.72735</v>
      </c>
      <c r="GG57">
        <v>0.0879964</v>
      </c>
      <c r="GH57">
        <v>0.087662</v>
      </c>
      <c r="GI57">
        <v>0.105792</v>
      </c>
      <c r="GJ57">
        <v>0.106576</v>
      </c>
      <c r="GK57">
        <v>23833.7</v>
      </c>
      <c r="GL57">
        <v>21651.4</v>
      </c>
      <c r="GM57">
        <v>26698.4</v>
      </c>
      <c r="GN57">
        <v>23954.6</v>
      </c>
      <c r="GO57">
        <v>38202.7</v>
      </c>
      <c r="GP57">
        <v>31639.1</v>
      </c>
      <c r="GQ57">
        <v>46624.8</v>
      </c>
      <c r="GR57">
        <v>37901.6</v>
      </c>
      <c r="GS57">
        <v>1.8642</v>
      </c>
      <c r="GT57">
        <v>1.85942</v>
      </c>
      <c r="GU57">
        <v>0.0799187</v>
      </c>
      <c r="GV57">
        <v>0</v>
      </c>
      <c r="GW57">
        <v>28.7149</v>
      </c>
      <c r="GX57">
        <v>999.9</v>
      </c>
      <c r="GY57">
        <v>54.9</v>
      </c>
      <c r="GZ57">
        <v>31.4</v>
      </c>
      <c r="HA57">
        <v>28.1009</v>
      </c>
      <c r="HB57">
        <v>60.98</v>
      </c>
      <c r="HC57">
        <v>26.5304</v>
      </c>
      <c r="HD57">
        <v>1</v>
      </c>
      <c r="HE57">
        <v>0.152149</v>
      </c>
      <c r="HF57">
        <v>-1.02589</v>
      </c>
      <c r="HG57">
        <v>20.2976</v>
      </c>
      <c r="HH57">
        <v>5.21744</v>
      </c>
      <c r="HI57">
        <v>11.98</v>
      </c>
      <c r="HJ57">
        <v>4.96525</v>
      </c>
      <c r="HK57">
        <v>3.276</v>
      </c>
      <c r="HL57">
        <v>9999</v>
      </c>
      <c r="HM57">
        <v>9999</v>
      </c>
      <c r="HN57">
        <v>9999</v>
      </c>
      <c r="HO57">
        <v>999.9</v>
      </c>
      <c r="HP57">
        <v>1.86386</v>
      </c>
      <c r="HQ57">
        <v>1.86006</v>
      </c>
      <c r="HR57">
        <v>1.85837</v>
      </c>
      <c r="HS57">
        <v>1.85974</v>
      </c>
      <c r="HT57">
        <v>1.8598</v>
      </c>
      <c r="HU57">
        <v>1.85837</v>
      </c>
      <c r="HV57">
        <v>1.85745</v>
      </c>
      <c r="HW57">
        <v>1.85234</v>
      </c>
      <c r="HX57">
        <v>0</v>
      </c>
      <c r="HY57">
        <v>0</v>
      </c>
      <c r="HZ57">
        <v>0</v>
      </c>
      <c r="IA57">
        <v>0</v>
      </c>
      <c r="IB57" t="s">
        <v>426</v>
      </c>
      <c r="IC57" t="s">
        <v>427</v>
      </c>
      <c r="ID57" t="s">
        <v>428</v>
      </c>
      <c r="IE57" t="s">
        <v>428</v>
      </c>
      <c r="IF57" t="s">
        <v>428</v>
      </c>
      <c r="IG57" t="s">
        <v>428</v>
      </c>
      <c r="IH57">
        <v>0</v>
      </c>
      <c r="II57">
        <v>100</v>
      </c>
      <c r="IJ57">
        <v>100</v>
      </c>
      <c r="IK57">
        <v>-0.662</v>
      </c>
      <c r="IL57">
        <v>0.3072</v>
      </c>
      <c r="IM57">
        <v>-0.6605319167387009</v>
      </c>
      <c r="IN57">
        <v>-0.0004737513092168879</v>
      </c>
      <c r="IO57">
        <v>1.233974951706583E-06</v>
      </c>
      <c r="IP57">
        <v>-2.791035861235605E-10</v>
      </c>
      <c r="IQ57">
        <v>0.04306461537617447</v>
      </c>
      <c r="IR57">
        <v>-0.002560808816659483</v>
      </c>
      <c r="IS57">
        <v>0.0007441110143227328</v>
      </c>
      <c r="IT57">
        <v>-6.151772081818622E-06</v>
      </c>
      <c r="IU57">
        <v>2</v>
      </c>
      <c r="IV57">
        <v>1988</v>
      </c>
      <c r="IW57">
        <v>1</v>
      </c>
      <c r="IX57">
        <v>28</v>
      </c>
      <c r="IY57">
        <v>190390.6</v>
      </c>
      <c r="IZ57">
        <v>190390.8</v>
      </c>
      <c r="JA57">
        <v>1.14502</v>
      </c>
      <c r="JB57">
        <v>2.60742</v>
      </c>
      <c r="JC57">
        <v>1.49658</v>
      </c>
      <c r="JD57">
        <v>2.34741</v>
      </c>
      <c r="JE57">
        <v>1.54907</v>
      </c>
      <c r="JF57">
        <v>2.36572</v>
      </c>
      <c r="JG57">
        <v>36.0816</v>
      </c>
      <c r="JH57">
        <v>24.0875</v>
      </c>
      <c r="JI57">
        <v>18</v>
      </c>
      <c r="JJ57">
        <v>481.613</v>
      </c>
      <c r="JK57">
        <v>493.07</v>
      </c>
      <c r="JL57">
        <v>30.1896</v>
      </c>
      <c r="JM57">
        <v>29.2061</v>
      </c>
      <c r="JN57">
        <v>29.9999</v>
      </c>
      <c r="JO57">
        <v>29.4045</v>
      </c>
      <c r="JP57">
        <v>29.3914</v>
      </c>
      <c r="JQ57">
        <v>23.0159</v>
      </c>
      <c r="JR57">
        <v>21.6814</v>
      </c>
      <c r="JS57">
        <v>100</v>
      </c>
      <c r="JT57">
        <v>30.1844</v>
      </c>
      <c r="JU57">
        <v>420</v>
      </c>
      <c r="JV57">
        <v>23.2943</v>
      </c>
      <c r="JW57">
        <v>101.939</v>
      </c>
      <c r="JX57">
        <v>91.4019</v>
      </c>
    </row>
    <row r="58" spans="1:284">
      <c r="A58">
        <v>40</v>
      </c>
      <c r="B58">
        <v>1758413045.5</v>
      </c>
      <c r="C58">
        <v>342.5</v>
      </c>
      <c r="D58" t="s">
        <v>508</v>
      </c>
      <c r="E58" t="s">
        <v>509</v>
      </c>
      <c r="F58">
        <v>5</v>
      </c>
      <c r="G58" t="s">
        <v>491</v>
      </c>
      <c r="H58" t="s">
        <v>421</v>
      </c>
      <c r="I58">
        <v>1758413037.5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(DN58+(U58+2*0.95*5.67E-8*(((DN58+$B$9)+273)^4-(DN58+273)^4)-44100*J58)/(1.84*29.3*R58+8*0.95*5.67E-8*(DN58+273)^3))</f>
        <v>0</v>
      </c>
      <c r="W58">
        <f>($C$9*DO58+$D$9*DP58+$E$9*V58)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2*0.95*5.67E-8*(((DN58+$B$9)+273)^4-(W58+273)^4)</f>
        <v>0</v>
      </c>
      <c r="AF58">
        <f>U58+AE58+AC58+AD58</f>
        <v>0</v>
      </c>
      <c r="AG58">
        <v>0</v>
      </c>
      <c r="AH58">
        <v>0</v>
      </c>
      <c r="AI58">
        <f>IF(AG58*$H$15&gt;=AK58,1.0,(AK58/(AK58-AG58*$H$15)))</f>
        <v>0</v>
      </c>
      <c r="AJ58">
        <f>(AI58-1)*100</f>
        <v>0</v>
      </c>
      <c r="AK58">
        <f>MAX(0,($B$15+$C$15*DS58)/(1+$D$15*DS58)*DL58/(DN58+273)*$E$15)</f>
        <v>0</v>
      </c>
      <c r="AL58" t="s">
        <v>422</v>
      </c>
      <c r="AM58" t="s">
        <v>422</v>
      </c>
      <c r="AN58">
        <v>0</v>
      </c>
      <c r="AO58">
        <v>0</v>
      </c>
      <c r="AP58">
        <f>1-AN58/AO58</f>
        <v>0</v>
      </c>
      <c r="AQ58">
        <v>0</v>
      </c>
      <c r="AR58" t="s">
        <v>422</v>
      </c>
      <c r="AS58" t="s">
        <v>422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422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$B$13*DT58+$C$13*DU58+$F$13*EF58*(1-EI58)</f>
        <v>0</v>
      </c>
      <c r="CW58">
        <f>CV58*CX58</f>
        <v>0</v>
      </c>
      <c r="CX58">
        <f>($B$13*$D$11+$C$13*$D$11+$F$13*((ES58+EK58)/MAX(ES58+EK58+ET58, 0.1)*$I$11+ET58/MAX(ES58+EK58+ET58, 0.1)*$J$11))/($B$13+$C$13+$F$13)</f>
        <v>0</v>
      </c>
      <c r="CY58">
        <f>($B$13*$K$11+$C$13*$K$11+$F$13*((ES58+EK58)/MAX(ES58+EK58+ET58, 0.1)*$P$11+ET58/MAX(ES58+EK58+ET58, 0.1)*$Q$11))/($B$13+$C$13+$F$13)</f>
        <v>0</v>
      </c>
      <c r="CZ58">
        <v>2.18</v>
      </c>
      <c r="DA58">
        <v>0.5</v>
      </c>
      <c r="DB58" t="s">
        <v>423</v>
      </c>
      <c r="DC58">
        <v>2</v>
      </c>
      <c r="DD58">
        <v>1758413037.5</v>
      </c>
      <c r="DE58">
        <v>421.7097916666667</v>
      </c>
      <c r="DF58">
        <v>419.979625</v>
      </c>
      <c r="DG58">
        <v>23.50078333333333</v>
      </c>
      <c r="DH58">
        <v>23.30379166666667</v>
      </c>
      <c r="DI58">
        <v>422.3712916666667</v>
      </c>
      <c r="DJ58">
        <v>23.19357916666667</v>
      </c>
      <c r="DK58">
        <v>500.0081250000001</v>
      </c>
      <c r="DL58">
        <v>90.17154583333333</v>
      </c>
      <c r="DM58">
        <v>0.06922760416666666</v>
      </c>
      <c r="DN58">
        <v>29.8782</v>
      </c>
      <c r="DO58">
        <v>30.01463333333333</v>
      </c>
      <c r="DP58">
        <v>999.9</v>
      </c>
      <c r="DQ58">
        <v>0</v>
      </c>
      <c r="DR58">
        <v>0</v>
      </c>
      <c r="DS58">
        <v>10002.63208333333</v>
      </c>
      <c r="DT58">
        <v>0</v>
      </c>
      <c r="DU58">
        <v>3.09642</v>
      </c>
      <c r="DV58">
        <v>1.730056666666667</v>
      </c>
      <c r="DW58">
        <v>431.8588333333334</v>
      </c>
      <c r="DX58">
        <v>430.00025</v>
      </c>
      <c r="DY58">
        <v>0.1969880416666667</v>
      </c>
      <c r="DZ58">
        <v>419.979625</v>
      </c>
      <c r="EA58">
        <v>23.30379166666667</v>
      </c>
      <c r="EB58">
        <v>2.11910125</v>
      </c>
      <c r="EC58">
        <v>2.10133875</v>
      </c>
      <c r="ED58">
        <v>18.36349583333334</v>
      </c>
      <c r="EE58">
        <v>18.2293375</v>
      </c>
      <c r="EF58">
        <v>0.00500078</v>
      </c>
      <c r="EG58">
        <v>0</v>
      </c>
      <c r="EH58">
        <v>0</v>
      </c>
      <c r="EI58">
        <v>0</v>
      </c>
      <c r="EJ58">
        <v>212.0083333333333</v>
      </c>
      <c r="EK58">
        <v>0.00500078</v>
      </c>
      <c r="EL58">
        <v>-19.92916666666666</v>
      </c>
      <c r="EM58">
        <v>-0.4083333333333332</v>
      </c>
      <c r="EN58">
        <v>34.92154166666666</v>
      </c>
      <c r="EO58">
        <v>39.05970833333333</v>
      </c>
      <c r="EP58">
        <v>37.504875</v>
      </c>
      <c r="EQ58">
        <v>39.05966666666666</v>
      </c>
      <c r="ER58">
        <v>37.98933333333333</v>
      </c>
      <c r="ES58">
        <v>0</v>
      </c>
      <c r="ET58">
        <v>0</v>
      </c>
      <c r="EU58">
        <v>0</v>
      </c>
      <c r="EV58">
        <v>1758413045.4</v>
      </c>
      <c r="EW58">
        <v>0</v>
      </c>
      <c r="EX58">
        <v>210.456</v>
      </c>
      <c r="EY58">
        <v>-8.776923327638906</v>
      </c>
      <c r="EZ58">
        <v>23.57692314851904</v>
      </c>
      <c r="FA58">
        <v>-20.3</v>
      </c>
      <c r="FB58">
        <v>15</v>
      </c>
      <c r="FC58">
        <v>0</v>
      </c>
      <c r="FD58" t="s">
        <v>424</v>
      </c>
      <c r="FE58">
        <v>1746989605.5</v>
      </c>
      <c r="FF58">
        <v>1746989593.5</v>
      </c>
      <c r="FG58">
        <v>0</v>
      </c>
      <c r="FH58">
        <v>-0.274</v>
      </c>
      <c r="FI58">
        <v>-0.002</v>
      </c>
      <c r="FJ58">
        <v>2.549</v>
      </c>
      <c r="FK58">
        <v>0.129</v>
      </c>
      <c r="FL58">
        <v>420</v>
      </c>
      <c r="FM58">
        <v>17</v>
      </c>
      <c r="FN58">
        <v>0.02</v>
      </c>
      <c r="FO58">
        <v>0.04</v>
      </c>
      <c r="FP58">
        <v>1.727636</v>
      </c>
      <c r="FQ58">
        <v>0.02363234521575787</v>
      </c>
      <c r="FR58">
        <v>0.03704319173613418</v>
      </c>
      <c r="FS58">
        <v>1</v>
      </c>
      <c r="FT58">
        <v>210.6294117647059</v>
      </c>
      <c r="FU58">
        <v>-5.720397370120511</v>
      </c>
      <c r="FV58">
        <v>6.61573567167769</v>
      </c>
      <c r="FW58">
        <v>0</v>
      </c>
      <c r="FX58">
        <v>0.197395</v>
      </c>
      <c r="FY58">
        <v>-0.003919947467166992</v>
      </c>
      <c r="FZ58">
        <v>0.001359652510754126</v>
      </c>
      <c r="GA58">
        <v>1</v>
      </c>
      <c r="GB58">
        <v>2</v>
      </c>
      <c r="GC58">
        <v>3</v>
      </c>
      <c r="GD58" t="s">
        <v>425</v>
      </c>
      <c r="GE58">
        <v>3.10311</v>
      </c>
      <c r="GF58">
        <v>2.72738</v>
      </c>
      <c r="GG58">
        <v>0.08799899999999999</v>
      </c>
      <c r="GH58">
        <v>0.0876622</v>
      </c>
      <c r="GI58">
        <v>0.105794</v>
      </c>
      <c r="GJ58">
        <v>0.106576</v>
      </c>
      <c r="GK58">
        <v>23833.8</v>
      </c>
      <c r="GL58">
        <v>21651.4</v>
      </c>
      <c r="GM58">
        <v>26698.5</v>
      </c>
      <c r="GN58">
        <v>23954.7</v>
      </c>
      <c r="GO58">
        <v>38202.8</v>
      </c>
      <c r="GP58">
        <v>31639.2</v>
      </c>
      <c r="GQ58">
        <v>46625</v>
      </c>
      <c r="GR58">
        <v>37901.8</v>
      </c>
      <c r="GS58">
        <v>1.86408</v>
      </c>
      <c r="GT58">
        <v>1.85955</v>
      </c>
      <c r="GU58">
        <v>0.0798702</v>
      </c>
      <c r="GV58">
        <v>0</v>
      </c>
      <c r="GW58">
        <v>28.7149</v>
      </c>
      <c r="GX58">
        <v>999.9</v>
      </c>
      <c r="GY58">
        <v>54.9</v>
      </c>
      <c r="GZ58">
        <v>31.4</v>
      </c>
      <c r="HA58">
        <v>28.1013</v>
      </c>
      <c r="HB58">
        <v>61.17</v>
      </c>
      <c r="HC58">
        <v>26.4223</v>
      </c>
      <c r="HD58">
        <v>1</v>
      </c>
      <c r="HE58">
        <v>0.151921</v>
      </c>
      <c r="HF58">
        <v>-1.02084</v>
      </c>
      <c r="HG58">
        <v>20.2977</v>
      </c>
      <c r="HH58">
        <v>5.21744</v>
      </c>
      <c r="HI58">
        <v>11.98</v>
      </c>
      <c r="HJ58">
        <v>4.96515</v>
      </c>
      <c r="HK58">
        <v>3.276</v>
      </c>
      <c r="HL58">
        <v>9999</v>
      </c>
      <c r="HM58">
        <v>9999</v>
      </c>
      <c r="HN58">
        <v>9999</v>
      </c>
      <c r="HO58">
        <v>999.9</v>
      </c>
      <c r="HP58">
        <v>1.86386</v>
      </c>
      <c r="HQ58">
        <v>1.86006</v>
      </c>
      <c r="HR58">
        <v>1.85837</v>
      </c>
      <c r="HS58">
        <v>1.85974</v>
      </c>
      <c r="HT58">
        <v>1.8598</v>
      </c>
      <c r="HU58">
        <v>1.85837</v>
      </c>
      <c r="HV58">
        <v>1.85745</v>
      </c>
      <c r="HW58">
        <v>1.85236</v>
      </c>
      <c r="HX58">
        <v>0</v>
      </c>
      <c r="HY58">
        <v>0</v>
      </c>
      <c r="HZ58">
        <v>0</v>
      </c>
      <c r="IA58">
        <v>0</v>
      </c>
      <c r="IB58" t="s">
        <v>426</v>
      </c>
      <c r="IC58" t="s">
        <v>427</v>
      </c>
      <c r="ID58" t="s">
        <v>428</v>
      </c>
      <c r="IE58" t="s">
        <v>428</v>
      </c>
      <c r="IF58" t="s">
        <v>428</v>
      </c>
      <c r="IG58" t="s">
        <v>428</v>
      </c>
      <c r="IH58">
        <v>0</v>
      </c>
      <c r="II58">
        <v>100</v>
      </c>
      <c r="IJ58">
        <v>100</v>
      </c>
      <c r="IK58">
        <v>-0.661</v>
      </c>
      <c r="IL58">
        <v>0.3072</v>
      </c>
      <c r="IM58">
        <v>-0.6605319167387009</v>
      </c>
      <c r="IN58">
        <v>-0.0004737513092168879</v>
      </c>
      <c r="IO58">
        <v>1.233974951706583E-06</v>
      </c>
      <c r="IP58">
        <v>-2.791035861235605E-10</v>
      </c>
      <c r="IQ58">
        <v>0.04306461537617447</v>
      </c>
      <c r="IR58">
        <v>-0.002560808816659483</v>
      </c>
      <c r="IS58">
        <v>0.0007441110143227328</v>
      </c>
      <c r="IT58">
        <v>-6.151772081818622E-06</v>
      </c>
      <c r="IU58">
        <v>2</v>
      </c>
      <c r="IV58">
        <v>1988</v>
      </c>
      <c r="IW58">
        <v>1</v>
      </c>
      <c r="IX58">
        <v>28</v>
      </c>
      <c r="IY58">
        <v>190390.7</v>
      </c>
      <c r="IZ58">
        <v>190390.9</v>
      </c>
      <c r="JA58">
        <v>1.14502</v>
      </c>
      <c r="JB58">
        <v>2.6001</v>
      </c>
      <c r="JC58">
        <v>1.49658</v>
      </c>
      <c r="JD58">
        <v>2.34741</v>
      </c>
      <c r="JE58">
        <v>1.54907</v>
      </c>
      <c r="JF58">
        <v>2.44751</v>
      </c>
      <c r="JG58">
        <v>36.0816</v>
      </c>
      <c r="JH58">
        <v>24.105</v>
      </c>
      <c r="JI58">
        <v>18</v>
      </c>
      <c r="JJ58">
        <v>481.54</v>
      </c>
      <c r="JK58">
        <v>493.147</v>
      </c>
      <c r="JL58">
        <v>30.1828</v>
      </c>
      <c r="JM58">
        <v>29.2061</v>
      </c>
      <c r="JN58">
        <v>30</v>
      </c>
      <c r="JO58">
        <v>29.4045</v>
      </c>
      <c r="JP58">
        <v>29.3908</v>
      </c>
      <c r="JQ58">
        <v>23.014</v>
      </c>
      <c r="JR58">
        <v>21.6814</v>
      </c>
      <c r="JS58">
        <v>100</v>
      </c>
      <c r="JT58">
        <v>30.1671</v>
      </c>
      <c r="JU58">
        <v>420</v>
      </c>
      <c r="JV58">
        <v>23.2943</v>
      </c>
      <c r="JW58">
        <v>101.939</v>
      </c>
      <c r="JX58">
        <v>91.4023</v>
      </c>
    </row>
    <row r="59" spans="1:284">
      <c r="A59">
        <v>41</v>
      </c>
      <c r="B59">
        <v>1758413047.5</v>
      </c>
      <c r="C59">
        <v>344.5</v>
      </c>
      <c r="D59" t="s">
        <v>510</v>
      </c>
      <c r="E59" t="s">
        <v>511</v>
      </c>
      <c r="F59">
        <v>5</v>
      </c>
      <c r="G59" t="s">
        <v>491</v>
      </c>
      <c r="H59" t="s">
        <v>421</v>
      </c>
      <c r="I59">
        <v>1758413039.5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(DN59+(U59+2*0.95*5.67E-8*(((DN59+$B$9)+273)^4-(DN59+273)^4)-44100*J59)/(1.84*29.3*R59+8*0.95*5.67E-8*(DN59+273)^3))</f>
        <v>0</v>
      </c>
      <c r="W59">
        <f>($C$9*DO59+$D$9*DP59+$E$9*V59)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2*0.95*5.67E-8*(((DN59+$B$9)+273)^4-(W59+273)^4)</f>
        <v>0</v>
      </c>
      <c r="AF59">
        <f>U59+AE59+AC59+AD59</f>
        <v>0</v>
      </c>
      <c r="AG59">
        <v>0</v>
      </c>
      <c r="AH59">
        <v>0</v>
      </c>
      <c r="AI59">
        <f>IF(AG59*$H$15&gt;=AK59,1.0,(AK59/(AK59-AG59*$H$15)))</f>
        <v>0</v>
      </c>
      <c r="AJ59">
        <f>(AI59-1)*100</f>
        <v>0</v>
      </c>
      <c r="AK59">
        <f>MAX(0,($B$15+$C$15*DS59)/(1+$D$15*DS59)*DL59/(DN59+273)*$E$15)</f>
        <v>0</v>
      </c>
      <c r="AL59" t="s">
        <v>422</v>
      </c>
      <c r="AM59" t="s">
        <v>422</v>
      </c>
      <c r="AN59">
        <v>0</v>
      </c>
      <c r="AO59">
        <v>0</v>
      </c>
      <c r="AP59">
        <f>1-AN59/AO59</f>
        <v>0</v>
      </c>
      <c r="AQ59">
        <v>0</v>
      </c>
      <c r="AR59" t="s">
        <v>422</v>
      </c>
      <c r="AS59" t="s">
        <v>422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422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$B$13*DT59+$C$13*DU59+$F$13*EF59*(1-EI59)</f>
        <v>0</v>
      </c>
      <c r="CW59">
        <f>CV59*CX59</f>
        <v>0</v>
      </c>
      <c r="CX59">
        <f>($B$13*$D$11+$C$13*$D$11+$F$13*((ES59+EK59)/MAX(ES59+EK59+ET59, 0.1)*$I$11+ET59/MAX(ES59+EK59+ET59, 0.1)*$J$11))/($B$13+$C$13+$F$13)</f>
        <v>0</v>
      </c>
      <c r="CY59">
        <f>($B$13*$K$11+$C$13*$K$11+$F$13*((ES59+EK59)/MAX(ES59+EK59+ET59, 0.1)*$P$11+ET59/MAX(ES59+EK59+ET59, 0.1)*$Q$11))/($B$13+$C$13+$F$13)</f>
        <v>0</v>
      </c>
      <c r="CZ59">
        <v>2.18</v>
      </c>
      <c r="DA59">
        <v>0.5</v>
      </c>
      <c r="DB59" t="s">
        <v>423</v>
      </c>
      <c r="DC59">
        <v>2</v>
      </c>
      <c r="DD59">
        <v>1758413039.5</v>
      </c>
      <c r="DE59">
        <v>421.7103333333333</v>
      </c>
      <c r="DF59">
        <v>419.9761666666666</v>
      </c>
      <c r="DG59">
        <v>23.50039583333333</v>
      </c>
      <c r="DH59">
        <v>23.30303333333333</v>
      </c>
      <c r="DI59">
        <v>422.371875</v>
      </c>
      <c r="DJ59">
        <v>23.1932</v>
      </c>
      <c r="DK59">
        <v>500.0106666666666</v>
      </c>
      <c r="DL59">
        <v>90.17170833333334</v>
      </c>
      <c r="DM59">
        <v>0.06919660833333334</v>
      </c>
      <c r="DN59">
        <v>29.87873333333333</v>
      </c>
      <c r="DO59">
        <v>30.01537916666667</v>
      </c>
      <c r="DP59">
        <v>999.9</v>
      </c>
      <c r="DQ59">
        <v>0</v>
      </c>
      <c r="DR59">
        <v>0</v>
      </c>
      <c r="DS59">
        <v>10006.06541666667</v>
      </c>
      <c r="DT59">
        <v>0</v>
      </c>
      <c r="DU59">
        <v>3.09642</v>
      </c>
      <c r="DV59">
        <v>1.734044166666666</v>
      </c>
      <c r="DW59">
        <v>431.85925</v>
      </c>
      <c r="DX59">
        <v>429.9964583333334</v>
      </c>
      <c r="DY59">
        <v>0.197358</v>
      </c>
      <c r="DZ59">
        <v>419.9761666666666</v>
      </c>
      <c r="EA59">
        <v>23.30303333333333</v>
      </c>
      <c r="EB59">
        <v>2.11907</v>
      </c>
      <c r="EC59">
        <v>2.101274166666667</v>
      </c>
      <c r="ED59">
        <v>18.3632625</v>
      </c>
      <c r="EE59">
        <v>18.22884583333333</v>
      </c>
      <c r="EF59">
        <v>0.00500078</v>
      </c>
      <c r="EG59">
        <v>0</v>
      </c>
      <c r="EH59">
        <v>0</v>
      </c>
      <c r="EI59">
        <v>0</v>
      </c>
      <c r="EJ59">
        <v>212.4541666666667</v>
      </c>
      <c r="EK59">
        <v>0.00500078</v>
      </c>
      <c r="EL59">
        <v>-19.775</v>
      </c>
      <c r="EM59">
        <v>-0.5625</v>
      </c>
      <c r="EN59">
        <v>34.932</v>
      </c>
      <c r="EO59">
        <v>39.11175</v>
      </c>
      <c r="EP59">
        <v>37.58558333333333</v>
      </c>
      <c r="EQ59">
        <v>39.11175</v>
      </c>
      <c r="ER59">
        <v>38.03358333333333</v>
      </c>
      <c r="ES59">
        <v>0</v>
      </c>
      <c r="ET59">
        <v>0</v>
      </c>
      <c r="EU59">
        <v>0</v>
      </c>
      <c r="EV59">
        <v>1758413047.2</v>
      </c>
      <c r="EW59">
        <v>0</v>
      </c>
      <c r="EX59">
        <v>210.7384615384615</v>
      </c>
      <c r="EY59">
        <v>9.018803010795226</v>
      </c>
      <c r="EZ59">
        <v>-10.83076918533226</v>
      </c>
      <c r="FA59">
        <v>-19.36923076923077</v>
      </c>
      <c r="FB59">
        <v>15</v>
      </c>
      <c r="FC59">
        <v>0</v>
      </c>
      <c r="FD59" t="s">
        <v>424</v>
      </c>
      <c r="FE59">
        <v>1746989605.5</v>
      </c>
      <c r="FF59">
        <v>1746989593.5</v>
      </c>
      <c r="FG59">
        <v>0</v>
      </c>
      <c r="FH59">
        <v>-0.274</v>
      </c>
      <c r="FI59">
        <v>-0.002</v>
      </c>
      <c r="FJ59">
        <v>2.549</v>
      </c>
      <c r="FK59">
        <v>0.129</v>
      </c>
      <c r="FL59">
        <v>420</v>
      </c>
      <c r="FM59">
        <v>17</v>
      </c>
      <c r="FN59">
        <v>0.02</v>
      </c>
      <c r="FO59">
        <v>0.04</v>
      </c>
      <c r="FP59">
        <v>1.73014512195122</v>
      </c>
      <c r="FQ59">
        <v>0.0504760975609735</v>
      </c>
      <c r="FR59">
        <v>0.03752195527186919</v>
      </c>
      <c r="FS59">
        <v>1</v>
      </c>
      <c r="FT59">
        <v>210.4264705882353</v>
      </c>
      <c r="FU59">
        <v>6.58365150849578</v>
      </c>
      <c r="FV59">
        <v>6.778482774170278</v>
      </c>
      <c r="FW59">
        <v>0</v>
      </c>
      <c r="FX59">
        <v>0.1974571951219512</v>
      </c>
      <c r="FY59">
        <v>0.0007824878048786198</v>
      </c>
      <c r="FZ59">
        <v>0.001398119769103023</v>
      </c>
      <c r="GA59">
        <v>1</v>
      </c>
      <c r="GB59">
        <v>2</v>
      </c>
      <c r="GC59">
        <v>3</v>
      </c>
      <c r="GD59" t="s">
        <v>425</v>
      </c>
      <c r="GE59">
        <v>3.10321</v>
      </c>
      <c r="GF59">
        <v>2.72749</v>
      </c>
      <c r="GG59">
        <v>0.08800230000000001</v>
      </c>
      <c r="GH59">
        <v>0.087673</v>
      </c>
      <c r="GI59">
        <v>0.105793</v>
      </c>
      <c r="GJ59">
        <v>0.106576</v>
      </c>
      <c r="GK59">
        <v>23833.8</v>
      </c>
      <c r="GL59">
        <v>21651.1</v>
      </c>
      <c r="GM59">
        <v>26698.7</v>
      </c>
      <c r="GN59">
        <v>23954.6</v>
      </c>
      <c r="GO59">
        <v>38202.7</v>
      </c>
      <c r="GP59">
        <v>31639.2</v>
      </c>
      <c r="GQ59">
        <v>46624.9</v>
      </c>
      <c r="GR59">
        <v>37901.8</v>
      </c>
      <c r="GS59">
        <v>1.8642</v>
      </c>
      <c r="GT59">
        <v>1.85947</v>
      </c>
      <c r="GU59">
        <v>0.0792779</v>
      </c>
      <c r="GV59">
        <v>0</v>
      </c>
      <c r="GW59">
        <v>28.7149</v>
      </c>
      <c r="GX59">
        <v>999.9</v>
      </c>
      <c r="GY59">
        <v>54.9</v>
      </c>
      <c r="GZ59">
        <v>31.4</v>
      </c>
      <c r="HA59">
        <v>28.0979</v>
      </c>
      <c r="HB59">
        <v>60.88</v>
      </c>
      <c r="HC59">
        <v>26.278</v>
      </c>
      <c r="HD59">
        <v>1</v>
      </c>
      <c r="HE59">
        <v>0.152073</v>
      </c>
      <c r="HF59">
        <v>-1.00416</v>
      </c>
      <c r="HG59">
        <v>20.2979</v>
      </c>
      <c r="HH59">
        <v>5.21729</v>
      </c>
      <c r="HI59">
        <v>11.98</v>
      </c>
      <c r="HJ59">
        <v>4.9653</v>
      </c>
      <c r="HK59">
        <v>3.276</v>
      </c>
      <c r="HL59">
        <v>9999</v>
      </c>
      <c r="HM59">
        <v>9999</v>
      </c>
      <c r="HN59">
        <v>9999</v>
      </c>
      <c r="HO59">
        <v>999.9</v>
      </c>
      <c r="HP59">
        <v>1.86386</v>
      </c>
      <c r="HQ59">
        <v>1.86005</v>
      </c>
      <c r="HR59">
        <v>1.85837</v>
      </c>
      <c r="HS59">
        <v>1.85974</v>
      </c>
      <c r="HT59">
        <v>1.8598</v>
      </c>
      <c r="HU59">
        <v>1.85837</v>
      </c>
      <c r="HV59">
        <v>1.85745</v>
      </c>
      <c r="HW59">
        <v>1.85235</v>
      </c>
      <c r="HX59">
        <v>0</v>
      </c>
      <c r="HY59">
        <v>0</v>
      </c>
      <c r="HZ59">
        <v>0</v>
      </c>
      <c r="IA59">
        <v>0</v>
      </c>
      <c r="IB59" t="s">
        <v>426</v>
      </c>
      <c r="IC59" t="s">
        <v>427</v>
      </c>
      <c r="ID59" t="s">
        <v>428</v>
      </c>
      <c r="IE59" t="s">
        <v>428</v>
      </c>
      <c r="IF59" t="s">
        <v>428</v>
      </c>
      <c r="IG59" t="s">
        <v>428</v>
      </c>
      <c r="IH59">
        <v>0</v>
      </c>
      <c r="II59">
        <v>100</v>
      </c>
      <c r="IJ59">
        <v>100</v>
      </c>
      <c r="IK59">
        <v>-0.661</v>
      </c>
      <c r="IL59">
        <v>0.3072</v>
      </c>
      <c r="IM59">
        <v>-0.6605319167387009</v>
      </c>
      <c r="IN59">
        <v>-0.0004737513092168879</v>
      </c>
      <c r="IO59">
        <v>1.233974951706583E-06</v>
      </c>
      <c r="IP59">
        <v>-2.791035861235605E-10</v>
      </c>
      <c r="IQ59">
        <v>0.04306461537617447</v>
      </c>
      <c r="IR59">
        <v>-0.002560808816659483</v>
      </c>
      <c r="IS59">
        <v>0.0007441110143227328</v>
      </c>
      <c r="IT59">
        <v>-6.151772081818622E-06</v>
      </c>
      <c r="IU59">
        <v>2</v>
      </c>
      <c r="IV59">
        <v>1988</v>
      </c>
      <c r="IW59">
        <v>1</v>
      </c>
      <c r="IX59">
        <v>28</v>
      </c>
      <c r="IY59">
        <v>190390.7</v>
      </c>
      <c r="IZ59">
        <v>190390.9</v>
      </c>
      <c r="JA59">
        <v>1.14502</v>
      </c>
      <c r="JB59">
        <v>2.58911</v>
      </c>
      <c r="JC59">
        <v>1.49658</v>
      </c>
      <c r="JD59">
        <v>2.34741</v>
      </c>
      <c r="JE59">
        <v>1.54907</v>
      </c>
      <c r="JF59">
        <v>2.45728</v>
      </c>
      <c r="JG59">
        <v>36.0816</v>
      </c>
      <c r="JH59">
        <v>24.1138</v>
      </c>
      <c r="JI59">
        <v>18</v>
      </c>
      <c r="JJ59">
        <v>481.613</v>
      </c>
      <c r="JK59">
        <v>493.097</v>
      </c>
      <c r="JL59">
        <v>30.1755</v>
      </c>
      <c r="JM59">
        <v>29.2061</v>
      </c>
      <c r="JN59">
        <v>30.0001</v>
      </c>
      <c r="JO59">
        <v>29.4045</v>
      </c>
      <c r="JP59">
        <v>29.3908</v>
      </c>
      <c r="JQ59">
        <v>23.0147</v>
      </c>
      <c r="JR59">
        <v>21.6814</v>
      </c>
      <c r="JS59">
        <v>100</v>
      </c>
      <c r="JT59">
        <v>30.1671</v>
      </c>
      <c r="JU59">
        <v>420</v>
      </c>
      <c r="JV59">
        <v>23.2943</v>
      </c>
      <c r="JW59">
        <v>101.939</v>
      </c>
      <c r="JX59">
        <v>91.40219999999999</v>
      </c>
    </row>
    <row r="60" spans="1:284">
      <c r="A60">
        <v>42</v>
      </c>
      <c r="B60">
        <v>1758413049.5</v>
      </c>
      <c r="C60">
        <v>346.5</v>
      </c>
      <c r="D60" t="s">
        <v>512</v>
      </c>
      <c r="E60" t="s">
        <v>513</v>
      </c>
      <c r="F60">
        <v>5</v>
      </c>
      <c r="G60" t="s">
        <v>491</v>
      </c>
      <c r="H60" t="s">
        <v>421</v>
      </c>
      <c r="I60">
        <v>1758413041.5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(DN60+(U60+2*0.95*5.67E-8*(((DN60+$B$9)+273)^4-(DN60+273)^4)-44100*J60)/(1.84*29.3*R60+8*0.95*5.67E-8*(DN60+273)^3))</f>
        <v>0</v>
      </c>
      <c r="W60">
        <f>($C$9*DO60+$D$9*DP60+$E$9*V60)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2*0.95*5.67E-8*(((DN60+$B$9)+273)^4-(W60+273)^4)</f>
        <v>0</v>
      </c>
      <c r="AF60">
        <f>U60+AE60+AC60+AD60</f>
        <v>0</v>
      </c>
      <c r="AG60">
        <v>0</v>
      </c>
      <c r="AH60">
        <v>0</v>
      </c>
      <c r="AI60">
        <f>IF(AG60*$H$15&gt;=AK60,1.0,(AK60/(AK60-AG60*$H$15)))</f>
        <v>0</v>
      </c>
      <c r="AJ60">
        <f>(AI60-1)*100</f>
        <v>0</v>
      </c>
      <c r="AK60">
        <f>MAX(0,($B$15+$C$15*DS60)/(1+$D$15*DS60)*DL60/(DN60+273)*$E$15)</f>
        <v>0</v>
      </c>
      <c r="AL60" t="s">
        <v>422</v>
      </c>
      <c r="AM60" t="s">
        <v>422</v>
      </c>
      <c r="AN60">
        <v>0</v>
      </c>
      <c r="AO60">
        <v>0</v>
      </c>
      <c r="AP60">
        <f>1-AN60/AO60</f>
        <v>0</v>
      </c>
      <c r="AQ60">
        <v>0</v>
      </c>
      <c r="AR60" t="s">
        <v>422</v>
      </c>
      <c r="AS60" t="s">
        <v>422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422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$B$13*DT60+$C$13*DU60+$F$13*EF60*(1-EI60)</f>
        <v>0</v>
      </c>
      <c r="CW60">
        <f>CV60*CX60</f>
        <v>0</v>
      </c>
      <c r="CX60">
        <f>($B$13*$D$11+$C$13*$D$11+$F$13*((ES60+EK60)/MAX(ES60+EK60+ET60, 0.1)*$I$11+ET60/MAX(ES60+EK60+ET60, 0.1)*$J$11))/($B$13+$C$13+$F$13)</f>
        <v>0</v>
      </c>
      <c r="CY60">
        <f>($B$13*$K$11+$C$13*$K$11+$F$13*((ES60+EK60)/MAX(ES60+EK60+ET60, 0.1)*$P$11+ET60/MAX(ES60+EK60+ET60, 0.1)*$Q$11))/($B$13+$C$13+$F$13)</f>
        <v>0</v>
      </c>
      <c r="CZ60">
        <v>2.18</v>
      </c>
      <c r="DA60">
        <v>0.5</v>
      </c>
      <c r="DB60" t="s">
        <v>423</v>
      </c>
      <c r="DC60">
        <v>2</v>
      </c>
      <c r="DD60">
        <v>1758413041.5</v>
      </c>
      <c r="DE60">
        <v>421.7176249999999</v>
      </c>
      <c r="DF60">
        <v>419.9785416666667</v>
      </c>
      <c r="DG60">
        <v>23.49989166666667</v>
      </c>
      <c r="DH60">
        <v>23.30218333333334</v>
      </c>
      <c r="DI60">
        <v>422.3791666666666</v>
      </c>
      <c r="DJ60">
        <v>23.1927125</v>
      </c>
      <c r="DK60">
        <v>500.0300833333333</v>
      </c>
      <c r="DL60">
        <v>90.17194166666668</v>
      </c>
      <c r="DM60">
        <v>0.06918588333333332</v>
      </c>
      <c r="DN60">
        <v>29.87904166666667</v>
      </c>
      <c r="DO60">
        <v>30.0153625</v>
      </c>
      <c r="DP60">
        <v>999.9</v>
      </c>
      <c r="DQ60">
        <v>0</v>
      </c>
      <c r="DR60">
        <v>0</v>
      </c>
      <c r="DS60">
        <v>10007.91041666667</v>
      </c>
      <c r="DT60">
        <v>0</v>
      </c>
      <c r="DU60">
        <v>3.09642</v>
      </c>
      <c r="DV60">
        <v>1.739012083333333</v>
      </c>
      <c r="DW60">
        <v>431.8664999999999</v>
      </c>
      <c r="DX60">
        <v>429.9984583333333</v>
      </c>
      <c r="DY60">
        <v>0.1977035</v>
      </c>
      <c r="DZ60">
        <v>419.9785416666667</v>
      </c>
      <c r="EA60">
        <v>23.30218333333334</v>
      </c>
      <c r="EB60">
        <v>2.119030416666666</v>
      </c>
      <c r="EC60">
        <v>2.101202916666666</v>
      </c>
      <c r="ED60">
        <v>18.36296666666667</v>
      </c>
      <c r="EE60">
        <v>18.22830833333333</v>
      </c>
      <c r="EF60">
        <v>0.00500078</v>
      </c>
      <c r="EG60">
        <v>0</v>
      </c>
      <c r="EH60">
        <v>0</v>
      </c>
      <c r="EI60">
        <v>0</v>
      </c>
      <c r="EJ60">
        <v>213.6125</v>
      </c>
      <c r="EK60">
        <v>0.00500078</v>
      </c>
      <c r="EL60">
        <v>-19.675</v>
      </c>
      <c r="EM60">
        <v>-0.3958333333333333</v>
      </c>
      <c r="EN60">
        <v>34.945</v>
      </c>
      <c r="EO60">
        <v>39.16645833333333</v>
      </c>
      <c r="EP60">
        <v>37.60125</v>
      </c>
      <c r="EQ60">
        <v>39.16645833333333</v>
      </c>
      <c r="ER60">
        <v>38.05445833333334</v>
      </c>
      <c r="ES60">
        <v>0</v>
      </c>
      <c r="ET60">
        <v>0</v>
      </c>
      <c r="EU60">
        <v>0</v>
      </c>
      <c r="EV60">
        <v>1758413049.6</v>
      </c>
      <c r="EW60">
        <v>0</v>
      </c>
      <c r="EX60">
        <v>212.1423076923077</v>
      </c>
      <c r="EY60">
        <v>10.07521342081667</v>
      </c>
      <c r="EZ60">
        <v>1.712820611134904</v>
      </c>
      <c r="FA60">
        <v>-19.80384615384615</v>
      </c>
      <c r="FB60">
        <v>15</v>
      </c>
      <c r="FC60">
        <v>0</v>
      </c>
      <c r="FD60" t="s">
        <v>424</v>
      </c>
      <c r="FE60">
        <v>1746989605.5</v>
      </c>
      <c r="FF60">
        <v>1746989593.5</v>
      </c>
      <c r="FG60">
        <v>0</v>
      </c>
      <c r="FH60">
        <v>-0.274</v>
      </c>
      <c r="FI60">
        <v>-0.002</v>
      </c>
      <c r="FJ60">
        <v>2.549</v>
      </c>
      <c r="FK60">
        <v>0.129</v>
      </c>
      <c r="FL60">
        <v>420</v>
      </c>
      <c r="FM60">
        <v>17</v>
      </c>
      <c r="FN60">
        <v>0.02</v>
      </c>
      <c r="FO60">
        <v>0.04</v>
      </c>
      <c r="FP60">
        <v>1.734249</v>
      </c>
      <c r="FQ60">
        <v>0.09291399624764776</v>
      </c>
      <c r="FR60">
        <v>0.03981327930477468</v>
      </c>
      <c r="FS60">
        <v>1</v>
      </c>
      <c r="FT60">
        <v>211.4617647058824</v>
      </c>
      <c r="FU60">
        <v>16.04736429679485</v>
      </c>
      <c r="FV60">
        <v>7.488972862340468</v>
      </c>
      <c r="FW60">
        <v>0</v>
      </c>
      <c r="FX60">
        <v>0.197534525</v>
      </c>
      <c r="FY60">
        <v>0.00981378236397722</v>
      </c>
      <c r="FZ60">
        <v>0.001536765743168098</v>
      </c>
      <c r="GA60">
        <v>1</v>
      </c>
      <c r="GB60">
        <v>2</v>
      </c>
      <c r="GC60">
        <v>3</v>
      </c>
      <c r="GD60" t="s">
        <v>425</v>
      </c>
      <c r="GE60">
        <v>3.10323</v>
      </c>
      <c r="GF60">
        <v>2.72751</v>
      </c>
      <c r="GG60">
        <v>0.0880039</v>
      </c>
      <c r="GH60">
        <v>0.0876649</v>
      </c>
      <c r="GI60">
        <v>0.105788</v>
      </c>
      <c r="GJ60">
        <v>0.106573</v>
      </c>
      <c r="GK60">
        <v>23833.7</v>
      </c>
      <c r="GL60">
        <v>21651.1</v>
      </c>
      <c r="GM60">
        <v>26698.6</v>
      </c>
      <c r="GN60">
        <v>23954.4</v>
      </c>
      <c r="GO60">
        <v>38202.9</v>
      </c>
      <c r="GP60">
        <v>31639.1</v>
      </c>
      <c r="GQ60">
        <v>46624.9</v>
      </c>
      <c r="GR60">
        <v>37901.6</v>
      </c>
      <c r="GS60">
        <v>1.8644</v>
      </c>
      <c r="GT60">
        <v>1.85952</v>
      </c>
      <c r="GU60">
        <v>0.0793003</v>
      </c>
      <c r="GV60">
        <v>0</v>
      </c>
      <c r="GW60">
        <v>28.716</v>
      </c>
      <c r="GX60">
        <v>999.9</v>
      </c>
      <c r="GY60">
        <v>54.9</v>
      </c>
      <c r="GZ60">
        <v>31.4</v>
      </c>
      <c r="HA60">
        <v>28.0975</v>
      </c>
      <c r="HB60">
        <v>60.77</v>
      </c>
      <c r="HC60">
        <v>26.4303</v>
      </c>
      <c r="HD60">
        <v>1</v>
      </c>
      <c r="HE60">
        <v>0.152157</v>
      </c>
      <c r="HF60">
        <v>-1.01375</v>
      </c>
      <c r="HG60">
        <v>20.2978</v>
      </c>
      <c r="HH60">
        <v>5.21729</v>
      </c>
      <c r="HI60">
        <v>11.98</v>
      </c>
      <c r="HJ60">
        <v>4.96525</v>
      </c>
      <c r="HK60">
        <v>3.27598</v>
      </c>
      <c r="HL60">
        <v>9999</v>
      </c>
      <c r="HM60">
        <v>9999</v>
      </c>
      <c r="HN60">
        <v>9999</v>
      </c>
      <c r="HO60">
        <v>999.9</v>
      </c>
      <c r="HP60">
        <v>1.86386</v>
      </c>
      <c r="HQ60">
        <v>1.86005</v>
      </c>
      <c r="HR60">
        <v>1.85837</v>
      </c>
      <c r="HS60">
        <v>1.85974</v>
      </c>
      <c r="HT60">
        <v>1.8598</v>
      </c>
      <c r="HU60">
        <v>1.85837</v>
      </c>
      <c r="HV60">
        <v>1.85745</v>
      </c>
      <c r="HW60">
        <v>1.85234</v>
      </c>
      <c r="HX60">
        <v>0</v>
      </c>
      <c r="HY60">
        <v>0</v>
      </c>
      <c r="HZ60">
        <v>0</v>
      </c>
      <c r="IA60">
        <v>0</v>
      </c>
      <c r="IB60" t="s">
        <v>426</v>
      </c>
      <c r="IC60" t="s">
        <v>427</v>
      </c>
      <c r="ID60" t="s">
        <v>428</v>
      </c>
      <c r="IE60" t="s">
        <v>428</v>
      </c>
      <c r="IF60" t="s">
        <v>428</v>
      </c>
      <c r="IG60" t="s">
        <v>428</v>
      </c>
      <c r="IH60">
        <v>0</v>
      </c>
      <c r="II60">
        <v>100</v>
      </c>
      <c r="IJ60">
        <v>100</v>
      </c>
      <c r="IK60">
        <v>-0.661</v>
      </c>
      <c r="IL60">
        <v>0.3071</v>
      </c>
      <c r="IM60">
        <v>-0.6605319167387009</v>
      </c>
      <c r="IN60">
        <v>-0.0004737513092168879</v>
      </c>
      <c r="IO60">
        <v>1.233974951706583E-06</v>
      </c>
      <c r="IP60">
        <v>-2.791035861235605E-10</v>
      </c>
      <c r="IQ60">
        <v>0.04306461537617447</v>
      </c>
      <c r="IR60">
        <v>-0.002560808816659483</v>
      </c>
      <c r="IS60">
        <v>0.0007441110143227328</v>
      </c>
      <c r="IT60">
        <v>-6.151772081818622E-06</v>
      </c>
      <c r="IU60">
        <v>2</v>
      </c>
      <c r="IV60">
        <v>1988</v>
      </c>
      <c r="IW60">
        <v>1</v>
      </c>
      <c r="IX60">
        <v>28</v>
      </c>
      <c r="IY60">
        <v>190390.7</v>
      </c>
      <c r="IZ60">
        <v>190390.9</v>
      </c>
      <c r="JA60">
        <v>1.14502</v>
      </c>
      <c r="JB60">
        <v>2.59644</v>
      </c>
      <c r="JC60">
        <v>1.49658</v>
      </c>
      <c r="JD60">
        <v>2.34741</v>
      </c>
      <c r="JE60">
        <v>1.54907</v>
      </c>
      <c r="JF60">
        <v>2.36816</v>
      </c>
      <c r="JG60">
        <v>36.0816</v>
      </c>
      <c r="JH60">
        <v>24.105</v>
      </c>
      <c r="JI60">
        <v>18</v>
      </c>
      <c r="JJ60">
        <v>481.73</v>
      </c>
      <c r="JK60">
        <v>493.13</v>
      </c>
      <c r="JL60">
        <v>30.1681</v>
      </c>
      <c r="JM60">
        <v>29.2061</v>
      </c>
      <c r="JN60">
        <v>30.0002</v>
      </c>
      <c r="JO60">
        <v>29.4045</v>
      </c>
      <c r="JP60">
        <v>29.3908</v>
      </c>
      <c r="JQ60">
        <v>23.016</v>
      </c>
      <c r="JR60">
        <v>21.6814</v>
      </c>
      <c r="JS60">
        <v>100</v>
      </c>
      <c r="JT60">
        <v>30.1567</v>
      </c>
      <c r="JU60">
        <v>420</v>
      </c>
      <c r="JV60">
        <v>23.2943</v>
      </c>
      <c r="JW60">
        <v>101.939</v>
      </c>
      <c r="JX60">
        <v>91.4016</v>
      </c>
    </row>
    <row r="61" spans="1:284">
      <c r="A61">
        <v>43</v>
      </c>
      <c r="B61">
        <v>1758413051.5</v>
      </c>
      <c r="C61">
        <v>348.5</v>
      </c>
      <c r="D61" t="s">
        <v>514</v>
      </c>
      <c r="E61" t="s">
        <v>515</v>
      </c>
      <c r="F61">
        <v>5</v>
      </c>
      <c r="G61" t="s">
        <v>491</v>
      </c>
      <c r="H61" t="s">
        <v>421</v>
      </c>
      <c r="I61">
        <v>1758413043.5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(DN61+(U61+2*0.95*5.67E-8*(((DN61+$B$9)+273)^4-(DN61+273)^4)-44100*J61)/(1.84*29.3*R61+8*0.95*5.67E-8*(DN61+273)^3))</f>
        <v>0</v>
      </c>
      <c r="W61">
        <f>($C$9*DO61+$D$9*DP61+$E$9*V61)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2*0.95*5.67E-8*(((DN61+$B$9)+273)^4-(W61+273)^4)</f>
        <v>0</v>
      </c>
      <c r="AF61">
        <f>U61+AE61+AC61+AD61</f>
        <v>0</v>
      </c>
      <c r="AG61">
        <v>0</v>
      </c>
      <c r="AH61">
        <v>0</v>
      </c>
      <c r="AI61">
        <f>IF(AG61*$H$15&gt;=AK61,1.0,(AK61/(AK61-AG61*$H$15)))</f>
        <v>0</v>
      </c>
      <c r="AJ61">
        <f>(AI61-1)*100</f>
        <v>0</v>
      </c>
      <c r="AK61">
        <f>MAX(0,($B$15+$C$15*DS61)/(1+$D$15*DS61)*DL61/(DN61+273)*$E$15)</f>
        <v>0</v>
      </c>
      <c r="AL61" t="s">
        <v>422</v>
      </c>
      <c r="AM61" t="s">
        <v>422</v>
      </c>
      <c r="AN61">
        <v>0</v>
      </c>
      <c r="AO61">
        <v>0</v>
      </c>
      <c r="AP61">
        <f>1-AN61/AO61</f>
        <v>0</v>
      </c>
      <c r="AQ61">
        <v>0</v>
      </c>
      <c r="AR61" t="s">
        <v>422</v>
      </c>
      <c r="AS61" t="s">
        <v>422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422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$B$13*DT61+$C$13*DU61+$F$13*EF61*(1-EI61)</f>
        <v>0</v>
      </c>
      <c r="CW61">
        <f>CV61*CX61</f>
        <v>0</v>
      </c>
      <c r="CX61">
        <f>($B$13*$D$11+$C$13*$D$11+$F$13*((ES61+EK61)/MAX(ES61+EK61+ET61, 0.1)*$I$11+ET61/MAX(ES61+EK61+ET61, 0.1)*$J$11))/($B$13+$C$13+$F$13)</f>
        <v>0</v>
      </c>
      <c r="CY61">
        <f>($B$13*$K$11+$C$13*$K$11+$F$13*((ES61+EK61)/MAX(ES61+EK61+ET61, 0.1)*$P$11+ET61/MAX(ES61+EK61+ET61, 0.1)*$Q$11))/($B$13+$C$13+$F$13)</f>
        <v>0</v>
      </c>
      <c r="CZ61">
        <v>2.18</v>
      </c>
      <c r="DA61">
        <v>0.5</v>
      </c>
      <c r="DB61" t="s">
        <v>423</v>
      </c>
      <c r="DC61">
        <v>2</v>
      </c>
      <c r="DD61">
        <v>1758413043.5</v>
      </c>
      <c r="DE61">
        <v>421.72325</v>
      </c>
      <c r="DF61">
        <v>419.9795</v>
      </c>
      <c r="DG61">
        <v>23.49915833333334</v>
      </c>
      <c r="DH61">
        <v>23.3013375</v>
      </c>
      <c r="DI61">
        <v>422.3847916666667</v>
      </c>
      <c r="DJ61">
        <v>23.192</v>
      </c>
      <c r="DK61">
        <v>500.0346666666667</v>
      </c>
      <c r="DL61">
        <v>90.17205</v>
      </c>
      <c r="DM61">
        <v>0.06920940833333333</v>
      </c>
      <c r="DN61">
        <v>29.87914166666667</v>
      </c>
      <c r="DO61">
        <v>30.01426666666667</v>
      </c>
      <c r="DP61">
        <v>999.9</v>
      </c>
      <c r="DQ61">
        <v>0</v>
      </c>
      <c r="DR61">
        <v>0</v>
      </c>
      <c r="DS61">
        <v>10005.46125</v>
      </c>
      <c r="DT61">
        <v>0</v>
      </c>
      <c r="DU61">
        <v>3.09642</v>
      </c>
      <c r="DV61">
        <v>1.743701666666667</v>
      </c>
      <c r="DW61">
        <v>431.8719166666667</v>
      </c>
      <c r="DX61">
        <v>429.9990416666666</v>
      </c>
      <c r="DY61">
        <v>0.1978180416666667</v>
      </c>
      <c r="DZ61">
        <v>419.9795</v>
      </c>
      <c r="EA61">
        <v>23.3013375</v>
      </c>
      <c r="EB61">
        <v>2.1189675</v>
      </c>
      <c r="EC61">
        <v>2.10112875</v>
      </c>
      <c r="ED61">
        <v>18.36248333333333</v>
      </c>
      <c r="EE61">
        <v>18.22775</v>
      </c>
      <c r="EF61">
        <v>0.00500078</v>
      </c>
      <c r="EG61">
        <v>0</v>
      </c>
      <c r="EH61">
        <v>0</v>
      </c>
      <c r="EI61">
        <v>0</v>
      </c>
      <c r="EJ61">
        <v>213.2541666666667</v>
      </c>
      <c r="EK61">
        <v>0.00500078</v>
      </c>
      <c r="EL61">
        <v>-19.525</v>
      </c>
      <c r="EM61">
        <v>-0.4375</v>
      </c>
      <c r="EN61">
        <v>34.96841666666666</v>
      </c>
      <c r="EO61">
        <v>39.21595833333333</v>
      </c>
      <c r="EP61">
        <v>37.66891666666667</v>
      </c>
      <c r="EQ61">
        <v>39.22629166666667</v>
      </c>
      <c r="ER61">
        <v>38.08566666666667</v>
      </c>
      <c r="ES61">
        <v>0</v>
      </c>
      <c r="ET61">
        <v>0</v>
      </c>
      <c r="EU61">
        <v>0</v>
      </c>
      <c r="EV61">
        <v>1758413051.4</v>
      </c>
      <c r="EW61">
        <v>0</v>
      </c>
      <c r="EX61">
        <v>212.916</v>
      </c>
      <c r="EY61">
        <v>6.169230502785635</v>
      </c>
      <c r="EZ61">
        <v>4.746153866492236</v>
      </c>
      <c r="FA61">
        <v>-20.616</v>
      </c>
      <c r="FB61">
        <v>15</v>
      </c>
      <c r="FC61">
        <v>0</v>
      </c>
      <c r="FD61" t="s">
        <v>424</v>
      </c>
      <c r="FE61">
        <v>1746989605.5</v>
      </c>
      <c r="FF61">
        <v>1746989593.5</v>
      </c>
      <c r="FG61">
        <v>0</v>
      </c>
      <c r="FH61">
        <v>-0.274</v>
      </c>
      <c r="FI61">
        <v>-0.002</v>
      </c>
      <c r="FJ61">
        <v>2.549</v>
      </c>
      <c r="FK61">
        <v>0.129</v>
      </c>
      <c r="FL61">
        <v>420</v>
      </c>
      <c r="FM61">
        <v>17</v>
      </c>
      <c r="FN61">
        <v>0.02</v>
      </c>
      <c r="FO61">
        <v>0.04</v>
      </c>
      <c r="FP61">
        <v>1.739158048780488</v>
      </c>
      <c r="FQ61">
        <v>0.1197528919860626</v>
      </c>
      <c r="FR61">
        <v>0.04077509427660361</v>
      </c>
      <c r="FS61">
        <v>1</v>
      </c>
      <c r="FT61">
        <v>211.7470588235294</v>
      </c>
      <c r="FU61">
        <v>2.716577450260836</v>
      </c>
      <c r="FV61">
        <v>7.232412147211194</v>
      </c>
      <c r="FW61">
        <v>0</v>
      </c>
      <c r="FX61">
        <v>0.1976393414634146</v>
      </c>
      <c r="FY61">
        <v>0.01077735888501769</v>
      </c>
      <c r="FZ61">
        <v>0.00155608698750135</v>
      </c>
      <c r="GA61">
        <v>1</v>
      </c>
      <c r="GB61">
        <v>2</v>
      </c>
      <c r="GC61">
        <v>3</v>
      </c>
      <c r="GD61" t="s">
        <v>425</v>
      </c>
      <c r="GE61">
        <v>3.10308</v>
      </c>
      <c r="GF61">
        <v>2.72739</v>
      </c>
      <c r="GG61">
        <v>0.0880003</v>
      </c>
      <c r="GH61">
        <v>0.0876629</v>
      </c>
      <c r="GI61">
        <v>0.105781</v>
      </c>
      <c r="GJ61">
        <v>0.106567</v>
      </c>
      <c r="GK61">
        <v>23833.7</v>
      </c>
      <c r="GL61">
        <v>21651.1</v>
      </c>
      <c r="GM61">
        <v>26698.5</v>
      </c>
      <c r="GN61">
        <v>23954.4</v>
      </c>
      <c r="GO61">
        <v>38203.2</v>
      </c>
      <c r="GP61">
        <v>31639.1</v>
      </c>
      <c r="GQ61">
        <v>46624.9</v>
      </c>
      <c r="GR61">
        <v>37901.3</v>
      </c>
      <c r="GS61">
        <v>1.86418</v>
      </c>
      <c r="GT61">
        <v>1.85977</v>
      </c>
      <c r="GU61">
        <v>0.0795722</v>
      </c>
      <c r="GV61">
        <v>0</v>
      </c>
      <c r="GW61">
        <v>28.7173</v>
      </c>
      <c r="GX61">
        <v>999.9</v>
      </c>
      <c r="GY61">
        <v>54.9</v>
      </c>
      <c r="GZ61">
        <v>31.4</v>
      </c>
      <c r="HA61">
        <v>28.0978</v>
      </c>
      <c r="HB61">
        <v>61.02</v>
      </c>
      <c r="HC61">
        <v>26.5184</v>
      </c>
      <c r="HD61">
        <v>1</v>
      </c>
      <c r="HE61">
        <v>0.152104</v>
      </c>
      <c r="HF61">
        <v>-1.00904</v>
      </c>
      <c r="HG61">
        <v>20.2978</v>
      </c>
      <c r="HH61">
        <v>5.21729</v>
      </c>
      <c r="HI61">
        <v>11.98</v>
      </c>
      <c r="HJ61">
        <v>4.9652</v>
      </c>
      <c r="HK61">
        <v>3.27598</v>
      </c>
      <c r="HL61">
        <v>9999</v>
      </c>
      <c r="HM61">
        <v>9999</v>
      </c>
      <c r="HN61">
        <v>9999</v>
      </c>
      <c r="HO61">
        <v>999.9</v>
      </c>
      <c r="HP61">
        <v>1.86386</v>
      </c>
      <c r="HQ61">
        <v>1.86005</v>
      </c>
      <c r="HR61">
        <v>1.85837</v>
      </c>
      <c r="HS61">
        <v>1.85974</v>
      </c>
      <c r="HT61">
        <v>1.8598</v>
      </c>
      <c r="HU61">
        <v>1.85837</v>
      </c>
      <c r="HV61">
        <v>1.85745</v>
      </c>
      <c r="HW61">
        <v>1.85236</v>
      </c>
      <c r="HX61">
        <v>0</v>
      </c>
      <c r="HY61">
        <v>0</v>
      </c>
      <c r="HZ61">
        <v>0</v>
      </c>
      <c r="IA61">
        <v>0</v>
      </c>
      <c r="IB61" t="s">
        <v>426</v>
      </c>
      <c r="IC61" t="s">
        <v>427</v>
      </c>
      <c r="ID61" t="s">
        <v>428</v>
      </c>
      <c r="IE61" t="s">
        <v>428</v>
      </c>
      <c r="IF61" t="s">
        <v>428</v>
      </c>
      <c r="IG61" t="s">
        <v>428</v>
      </c>
      <c r="IH61">
        <v>0</v>
      </c>
      <c r="II61">
        <v>100</v>
      </c>
      <c r="IJ61">
        <v>100</v>
      </c>
      <c r="IK61">
        <v>-0.662</v>
      </c>
      <c r="IL61">
        <v>0.3071</v>
      </c>
      <c r="IM61">
        <v>-0.6605319167387009</v>
      </c>
      <c r="IN61">
        <v>-0.0004737513092168879</v>
      </c>
      <c r="IO61">
        <v>1.233974951706583E-06</v>
      </c>
      <c r="IP61">
        <v>-2.791035861235605E-10</v>
      </c>
      <c r="IQ61">
        <v>0.04306461537617447</v>
      </c>
      <c r="IR61">
        <v>-0.002560808816659483</v>
      </c>
      <c r="IS61">
        <v>0.0007441110143227328</v>
      </c>
      <c r="IT61">
        <v>-6.151772081818622E-06</v>
      </c>
      <c r="IU61">
        <v>2</v>
      </c>
      <c r="IV61">
        <v>1988</v>
      </c>
      <c r="IW61">
        <v>1</v>
      </c>
      <c r="IX61">
        <v>28</v>
      </c>
      <c r="IY61">
        <v>190390.8</v>
      </c>
      <c r="IZ61">
        <v>190391</v>
      </c>
      <c r="JA61">
        <v>1.14502</v>
      </c>
      <c r="JB61">
        <v>2.60498</v>
      </c>
      <c r="JC61">
        <v>1.49658</v>
      </c>
      <c r="JD61">
        <v>2.34741</v>
      </c>
      <c r="JE61">
        <v>1.54907</v>
      </c>
      <c r="JF61">
        <v>2.39014</v>
      </c>
      <c r="JG61">
        <v>36.0816</v>
      </c>
      <c r="JH61">
        <v>24.105</v>
      </c>
      <c r="JI61">
        <v>18</v>
      </c>
      <c r="JJ61">
        <v>481.589</v>
      </c>
      <c r="JK61">
        <v>493.296</v>
      </c>
      <c r="JL61">
        <v>30.163</v>
      </c>
      <c r="JM61">
        <v>29.2048</v>
      </c>
      <c r="JN61">
        <v>30.0001</v>
      </c>
      <c r="JO61">
        <v>29.4032</v>
      </c>
      <c r="JP61">
        <v>29.3908</v>
      </c>
      <c r="JQ61">
        <v>23.0174</v>
      </c>
      <c r="JR61">
        <v>21.6814</v>
      </c>
      <c r="JS61">
        <v>100</v>
      </c>
      <c r="JT61">
        <v>30.1567</v>
      </c>
      <c r="JU61">
        <v>420</v>
      </c>
      <c r="JV61">
        <v>23.2943</v>
      </c>
      <c r="JW61">
        <v>101.939</v>
      </c>
      <c r="JX61">
        <v>91.4011</v>
      </c>
    </row>
    <row r="62" spans="1:284">
      <c r="A62">
        <v>44</v>
      </c>
      <c r="B62">
        <v>1758413053.5</v>
      </c>
      <c r="C62">
        <v>350.5</v>
      </c>
      <c r="D62" t="s">
        <v>516</v>
      </c>
      <c r="E62" t="s">
        <v>517</v>
      </c>
      <c r="F62">
        <v>5</v>
      </c>
      <c r="G62" t="s">
        <v>491</v>
      </c>
      <c r="H62" t="s">
        <v>421</v>
      </c>
      <c r="I62">
        <v>1758413045.5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(DN62+(U62+2*0.95*5.67E-8*(((DN62+$B$9)+273)^4-(DN62+273)^4)-44100*J62)/(1.84*29.3*R62+8*0.95*5.67E-8*(DN62+273)^3))</f>
        <v>0</v>
      </c>
      <c r="W62">
        <f>($C$9*DO62+$D$9*DP62+$E$9*V62)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2*0.95*5.67E-8*(((DN62+$B$9)+273)^4-(W62+273)^4)</f>
        <v>0</v>
      </c>
      <c r="AF62">
        <f>U62+AE62+AC62+AD62</f>
        <v>0</v>
      </c>
      <c r="AG62">
        <v>0</v>
      </c>
      <c r="AH62">
        <v>0</v>
      </c>
      <c r="AI62">
        <f>IF(AG62*$H$15&gt;=AK62,1.0,(AK62/(AK62-AG62*$H$15)))</f>
        <v>0</v>
      </c>
      <c r="AJ62">
        <f>(AI62-1)*100</f>
        <v>0</v>
      </c>
      <c r="AK62">
        <f>MAX(0,($B$15+$C$15*DS62)/(1+$D$15*DS62)*DL62/(DN62+273)*$E$15)</f>
        <v>0</v>
      </c>
      <c r="AL62" t="s">
        <v>422</v>
      </c>
      <c r="AM62" t="s">
        <v>422</v>
      </c>
      <c r="AN62">
        <v>0</v>
      </c>
      <c r="AO62">
        <v>0</v>
      </c>
      <c r="AP62">
        <f>1-AN62/AO62</f>
        <v>0</v>
      </c>
      <c r="AQ62">
        <v>0</v>
      </c>
      <c r="AR62" t="s">
        <v>422</v>
      </c>
      <c r="AS62" t="s">
        <v>422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422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$B$13*DT62+$C$13*DU62+$F$13*EF62*(1-EI62)</f>
        <v>0</v>
      </c>
      <c r="CW62">
        <f>CV62*CX62</f>
        <v>0</v>
      </c>
      <c r="CX62">
        <f>($B$13*$D$11+$C$13*$D$11+$F$13*((ES62+EK62)/MAX(ES62+EK62+ET62, 0.1)*$I$11+ET62/MAX(ES62+EK62+ET62, 0.1)*$J$11))/($B$13+$C$13+$F$13)</f>
        <v>0</v>
      </c>
      <c r="CY62">
        <f>($B$13*$K$11+$C$13*$K$11+$F$13*((ES62+EK62)/MAX(ES62+EK62+ET62, 0.1)*$P$11+ET62/MAX(ES62+EK62+ET62, 0.1)*$Q$11))/($B$13+$C$13+$F$13)</f>
        <v>0</v>
      </c>
      <c r="CZ62">
        <v>2.18</v>
      </c>
      <c r="DA62">
        <v>0.5</v>
      </c>
      <c r="DB62" t="s">
        <v>423</v>
      </c>
      <c r="DC62">
        <v>2</v>
      </c>
      <c r="DD62">
        <v>1758413045.5</v>
      </c>
      <c r="DE62">
        <v>421.7239166666666</v>
      </c>
      <c r="DF62">
        <v>419.9810833333333</v>
      </c>
      <c r="DG62">
        <v>23.498275</v>
      </c>
      <c r="DH62">
        <v>23.30019166666667</v>
      </c>
      <c r="DI62">
        <v>422.3854583333334</v>
      </c>
      <c r="DJ62">
        <v>23.19114166666667</v>
      </c>
      <c r="DK62">
        <v>500.0240833333334</v>
      </c>
      <c r="DL62">
        <v>90.1720625</v>
      </c>
      <c r="DM62">
        <v>0.06921904166666666</v>
      </c>
      <c r="DN62">
        <v>29.87929583333333</v>
      </c>
      <c r="DO62">
        <v>30.01342916666667</v>
      </c>
      <c r="DP62">
        <v>999.9</v>
      </c>
      <c r="DQ62">
        <v>0</v>
      </c>
      <c r="DR62">
        <v>0</v>
      </c>
      <c r="DS62">
        <v>10003.8175</v>
      </c>
      <c r="DT62">
        <v>0</v>
      </c>
      <c r="DU62">
        <v>3.09642</v>
      </c>
      <c r="DV62">
        <v>1.742777083333333</v>
      </c>
      <c r="DW62">
        <v>431.8722083333333</v>
      </c>
      <c r="DX62">
        <v>430.0001666666667</v>
      </c>
      <c r="DY62">
        <v>0.1980818333333333</v>
      </c>
      <c r="DZ62">
        <v>419.9810833333333</v>
      </c>
      <c r="EA62">
        <v>23.30019166666667</v>
      </c>
      <c r="EB62">
        <v>2.118888333333333</v>
      </c>
      <c r="EC62">
        <v>2.101025833333333</v>
      </c>
      <c r="ED62">
        <v>18.3618875</v>
      </c>
      <c r="EE62">
        <v>18.22697083333333</v>
      </c>
      <c r="EF62">
        <v>0.00500078</v>
      </c>
      <c r="EG62">
        <v>0</v>
      </c>
      <c r="EH62">
        <v>0</v>
      </c>
      <c r="EI62">
        <v>0</v>
      </c>
      <c r="EJ62">
        <v>213.5708333333333</v>
      </c>
      <c r="EK62">
        <v>0.00500078</v>
      </c>
      <c r="EL62">
        <v>-20.00833333333333</v>
      </c>
      <c r="EM62">
        <v>-0.5583333333333332</v>
      </c>
      <c r="EN62">
        <v>34.98666666666666</v>
      </c>
      <c r="EO62">
        <v>39.26283333333333</v>
      </c>
      <c r="EP62">
        <v>37.57516666666667</v>
      </c>
      <c r="EQ62">
        <v>39.28362499999999</v>
      </c>
      <c r="ER62">
        <v>38.11170833333333</v>
      </c>
      <c r="ES62">
        <v>0</v>
      </c>
      <c r="ET62">
        <v>0</v>
      </c>
      <c r="EU62">
        <v>0</v>
      </c>
      <c r="EV62">
        <v>1758413053.2</v>
      </c>
      <c r="EW62">
        <v>0</v>
      </c>
      <c r="EX62">
        <v>212.05</v>
      </c>
      <c r="EY62">
        <v>13.37093991278345</v>
      </c>
      <c r="EZ62">
        <v>5.688888956308191</v>
      </c>
      <c r="FA62">
        <v>-20.08461538461538</v>
      </c>
      <c r="FB62">
        <v>15</v>
      </c>
      <c r="FC62">
        <v>0</v>
      </c>
      <c r="FD62" t="s">
        <v>424</v>
      </c>
      <c r="FE62">
        <v>1746989605.5</v>
      </c>
      <c r="FF62">
        <v>1746989593.5</v>
      </c>
      <c r="FG62">
        <v>0</v>
      </c>
      <c r="FH62">
        <v>-0.274</v>
      </c>
      <c r="FI62">
        <v>-0.002</v>
      </c>
      <c r="FJ62">
        <v>2.549</v>
      </c>
      <c r="FK62">
        <v>0.129</v>
      </c>
      <c r="FL62">
        <v>420</v>
      </c>
      <c r="FM62">
        <v>17</v>
      </c>
      <c r="FN62">
        <v>0.02</v>
      </c>
      <c r="FO62">
        <v>0.04</v>
      </c>
      <c r="FP62">
        <v>1.74339975</v>
      </c>
      <c r="FQ62">
        <v>0.1090355347091882</v>
      </c>
      <c r="FR62">
        <v>0.04100646878771081</v>
      </c>
      <c r="FS62">
        <v>1</v>
      </c>
      <c r="FT62">
        <v>211.5352941176471</v>
      </c>
      <c r="FU62">
        <v>15.77692875221491</v>
      </c>
      <c r="FV62">
        <v>7.717812946567224</v>
      </c>
      <c r="FW62">
        <v>0</v>
      </c>
      <c r="FX62">
        <v>0.1978711</v>
      </c>
      <c r="FY62">
        <v>0.01006721200750442</v>
      </c>
      <c r="FZ62">
        <v>0.001540074134579241</v>
      </c>
      <c r="GA62">
        <v>1</v>
      </c>
      <c r="GB62">
        <v>2</v>
      </c>
      <c r="GC62">
        <v>3</v>
      </c>
      <c r="GD62" t="s">
        <v>425</v>
      </c>
      <c r="GE62">
        <v>3.10313</v>
      </c>
      <c r="GF62">
        <v>2.72727</v>
      </c>
      <c r="GG62">
        <v>0.0879996</v>
      </c>
      <c r="GH62">
        <v>0.0876675</v>
      </c>
      <c r="GI62">
        <v>0.105777</v>
      </c>
      <c r="GJ62">
        <v>0.106564</v>
      </c>
      <c r="GK62">
        <v>23833.8</v>
      </c>
      <c r="GL62">
        <v>21650.9</v>
      </c>
      <c r="GM62">
        <v>26698.5</v>
      </c>
      <c r="GN62">
        <v>23954.2</v>
      </c>
      <c r="GO62">
        <v>38203.4</v>
      </c>
      <c r="GP62">
        <v>31639.1</v>
      </c>
      <c r="GQ62">
        <v>46624.9</v>
      </c>
      <c r="GR62">
        <v>37901.1</v>
      </c>
      <c r="GS62">
        <v>1.8642</v>
      </c>
      <c r="GT62">
        <v>1.85987</v>
      </c>
      <c r="GU62">
        <v>0.0794865</v>
      </c>
      <c r="GV62">
        <v>0</v>
      </c>
      <c r="GW62">
        <v>28.7173</v>
      </c>
      <c r="GX62">
        <v>999.9</v>
      </c>
      <c r="GY62">
        <v>54.9</v>
      </c>
      <c r="GZ62">
        <v>31.4</v>
      </c>
      <c r="HA62">
        <v>28.1006</v>
      </c>
      <c r="HB62">
        <v>61.27</v>
      </c>
      <c r="HC62">
        <v>26.3021</v>
      </c>
      <c r="HD62">
        <v>1</v>
      </c>
      <c r="HE62">
        <v>0.152073</v>
      </c>
      <c r="HF62">
        <v>-1.01558</v>
      </c>
      <c r="HG62">
        <v>20.2978</v>
      </c>
      <c r="HH62">
        <v>5.21729</v>
      </c>
      <c r="HI62">
        <v>11.98</v>
      </c>
      <c r="HJ62">
        <v>4.9652</v>
      </c>
      <c r="HK62">
        <v>3.276</v>
      </c>
      <c r="HL62">
        <v>9999</v>
      </c>
      <c r="HM62">
        <v>9999</v>
      </c>
      <c r="HN62">
        <v>9999</v>
      </c>
      <c r="HO62">
        <v>999.9</v>
      </c>
      <c r="HP62">
        <v>1.86386</v>
      </c>
      <c r="HQ62">
        <v>1.86005</v>
      </c>
      <c r="HR62">
        <v>1.85837</v>
      </c>
      <c r="HS62">
        <v>1.85974</v>
      </c>
      <c r="HT62">
        <v>1.85982</v>
      </c>
      <c r="HU62">
        <v>1.85837</v>
      </c>
      <c r="HV62">
        <v>1.85745</v>
      </c>
      <c r="HW62">
        <v>1.85237</v>
      </c>
      <c r="HX62">
        <v>0</v>
      </c>
      <c r="HY62">
        <v>0</v>
      </c>
      <c r="HZ62">
        <v>0</v>
      </c>
      <c r="IA62">
        <v>0</v>
      </c>
      <c r="IB62" t="s">
        <v>426</v>
      </c>
      <c r="IC62" t="s">
        <v>427</v>
      </c>
      <c r="ID62" t="s">
        <v>428</v>
      </c>
      <c r="IE62" t="s">
        <v>428</v>
      </c>
      <c r="IF62" t="s">
        <v>428</v>
      </c>
      <c r="IG62" t="s">
        <v>428</v>
      </c>
      <c r="IH62">
        <v>0</v>
      </c>
      <c r="II62">
        <v>100</v>
      </c>
      <c r="IJ62">
        <v>100</v>
      </c>
      <c r="IK62">
        <v>-0.662</v>
      </c>
      <c r="IL62">
        <v>0.3071</v>
      </c>
      <c r="IM62">
        <v>-0.6605319167387009</v>
      </c>
      <c r="IN62">
        <v>-0.0004737513092168879</v>
      </c>
      <c r="IO62">
        <v>1.233974951706583E-06</v>
      </c>
      <c r="IP62">
        <v>-2.791035861235605E-10</v>
      </c>
      <c r="IQ62">
        <v>0.04306461537617447</v>
      </c>
      <c r="IR62">
        <v>-0.002560808816659483</v>
      </c>
      <c r="IS62">
        <v>0.0007441110143227328</v>
      </c>
      <c r="IT62">
        <v>-6.151772081818622E-06</v>
      </c>
      <c r="IU62">
        <v>2</v>
      </c>
      <c r="IV62">
        <v>1988</v>
      </c>
      <c r="IW62">
        <v>1</v>
      </c>
      <c r="IX62">
        <v>28</v>
      </c>
      <c r="IY62">
        <v>190390.8</v>
      </c>
      <c r="IZ62">
        <v>190391</v>
      </c>
      <c r="JA62">
        <v>1.14502</v>
      </c>
      <c r="JB62">
        <v>2.59644</v>
      </c>
      <c r="JC62">
        <v>1.49658</v>
      </c>
      <c r="JD62">
        <v>2.34619</v>
      </c>
      <c r="JE62">
        <v>1.54907</v>
      </c>
      <c r="JF62">
        <v>2.46216</v>
      </c>
      <c r="JG62">
        <v>36.0816</v>
      </c>
      <c r="JH62">
        <v>24.105</v>
      </c>
      <c r="JI62">
        <v>18</v>
      </c>
      <c r="JJ62">
        <v>481.594</v>
      </c>
      <c r="JK62">
        <v>493.362</v>
      </c>
      <c r="JL62">
        <v>30.1569</v>
      </c>
      <c r="JM62">
        <v>29.2036</v>
      </c>
      <c r="JN62">
        <v>30.0001</v>
      </c>
      <c r="JO62">
        <v>29.402</v>
      </c>
      <c r="JP62">
        <v>29.3908</v>
      </c>
      <c r="JQ62">
        <v>23.0157</v>
      </c>
      <c r="JR62">
        <v>21.6814</v>
      </c>
      <c r="JS62">
        <v>100</v>
      </c>
      <c r="JT62">
        <v>30.1567</v>
      </c>
      <c r="JU62">
        <v>420</v>
      </c>
      <c r="JV62">
        <v>23.2943</v>
      </c>
      <c r="JW62">
        <v>101.939</v>
      </c>
      <c r="JX62">
        <v>91.4006</v>
      </c>
    </row>
    <row r="63" spans="1:284">
      <c r="A63">
        <v>45</v>
      </c>
      <c r="B63">
        <v>1758413055.5</v>
      </c>
      <c r="C63">
        <v>352.5</v>
      </c>
      <c r="D63" t="s">
        <v>518</v>
      </c>
      <c r="E63" t="s">
        <v>519</v>
      </c>
      <c r="F63">
        <v>5</v>
      </c>
      <c r="G63" t="s">
        <v>491</v>
      </c>
      <c r="H63" t="s">
        <v>421</v>
      </c>
      <c r="I63">
        <v>1758413047.5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(DN63+(U63+2*0.95*5.67E-8*(((DN63+$B$9)+273)^4-(DN63+273)^4)-44100*J63)/(1.84*29.3*R63+8*0.95*5.67E-8*(DN63+273)^3))</f>
        <v>0</v>
      </c>
      <c r="W63">
        <f>($C$9*DO63+$D$9*DP63+$E$9*V63)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2*0.95*5.67E-8*(((DN63+$B$9)+273)^4-(W63+273)^4)</f>
        <v>0</v>
      </c>
      <c r="AF63">
        <f>U63+AE63+AC63+AD63</f>
        <v>0</v>
      </c>
      <c r="AG63">
        <v>0</v>
      </c>
      <c r="AH63">
        <v>0</v>
      </c>
      <c r="AI63">
        <f>IF(AG63*$H$15&gt;=AK63,1.0,(AK63/(AK63-AG63*$H$15)))</f>
        <v>0</v>
      </c>
      <c r="AJ63">
        <f>(AI63-1)*100</f>
        <v>0</v>
      </c>
      <c r="AK63">
        <f>MAX(0,($B$15+$C$15*DS63)/(1+$D$15*DS63)*DL63/(DN63+273)*$E$15)</f>
        <v>0</v>
      </c>
      <c r="AL63" t="s">
        <v>422</v>
      </c>
      <c r="AM63" t="s">
        <v>422</v>
      </c>
      <c r="AN63">
        <v>0</v>
      </c>
      <c r="AO63">
        <v>0</v>
      </c>
      <c r="AP63">
        <f>1-AN63/AO63</f>
        <v>0</v>
      </c>
      <c r="AQ63">
        <v>0</v>
      </c>
      <c r="AR63" t="s">
        <v>422</v>
      </c>
      <c r="AS63" t="s">
        <v>422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422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$B$13*DT63+$C$13*DU63+$F$13*EF63*(1-EI63)</f>
        <v>0</v>
      </c>
      <c r="CW63">
        <f>CV63*CX63</f>
        <v>0</v>
      </c>
      <c r="CX63">
        <f>($B$13*$D$11+$C$13*$D$11+$F$13*((ES63+EK63)/MAX(ES63+EK63+ET63, 0.1)*$I$11+ET63/MAX(ES63+EK63+ET63, 0.1)*$J$11))/($B$13+$C$13+$F$13)</f>
        <v>0</v>
      </c>
      <c r="CY63">
        <f>($B$13*$K$11+$C$13*$K$11+$F$13*((ES63+EK63)/MAX(ES63+EK63+ET63, 0.1)*$P$11+ET63/MAX(ES63+EK63+ET63, 0.1)*$Q$11))/($B$13+$C$13+$F$13)</f>
        <v>0</v>
      </c>
      <c r="CZ63">
        <v>2.18</v>
      </c>
      <c r="DA63">
        <v>0.5</v>
      </c>
      <c r="DB63" t="s">
        <v>423</v>
      </c>
      <c r="DC63">
        <v>2</v>
      </c>
      <c r="DD63">
        <v>1758413047.5</v>
      </c>
      <c r="DE63">
        <v>421.7225416666667</v>
      </c>
      <c r="DF63">
        <v>419.9841249999999</v>
      </c>
      <c r="DG63">
        <v>23.49733333333333</v>
      </c>
      <c r="DH63">
        <v>23.29891666666667</v>
      </c>
      <c r="DI63">
        <v>422.3840416666667</v>
      </c>
      <c r="DJ63">
        <v>23.19022083333333</v>
      </c>
      <c r="DK63">
        <v>500.0070833333334</v>
      </c>
      <c r="DL63">
        <v>90.17204166666666</v>
      </c>
      <c r="DM63">
        <v>0.06919183750000001</v>
      </c>
      <c r="DN63">
        <v>29.87952083333333</v>
      </c>
      <c r="DO63">
        <v>30.0131125</v>
      </c>
      <c r="DP63">
        <v>999.9</v>
      </c>
      <c r="DQ63">
        <v>0</v>
      </c>
      <c r="DR63">
        <v>0</v>
      </c>
      <c r="DS63">
        <v>10008.19375</v>
      </c>
      <c r="DT63">
        <v>0</v>
      </c>
      <c r="DU63">
        <v>3.09642</v>
      </c>
      <c r="DV63">
        <v>1.738324583333333</v>
      </c>
      <c r="DW63">
        <v>431.870375</v>
      </c>
      <c r="DX63">
        <v>430.0027499999999</v>
      </c>
      <c r="DY63">
        <v>0.1984174583333334</v>
      </c>
      <c r="DZ63">
        <v>419.9841249999999</v>
      </c>
      <c r="EA63">
        <v>23.29891666666667</v>
      </c>
      <c r="EB63">
        <v>2.118802916666667</v>
      </c>
      <c r="EC63">
        <v>2.10091</v>
      </c>
      <c r="ED63">
        <v>18.36124583333333</v>
      </c>
      <c r="EE63">
        <v>18.22609166666667</v>
      </c>
      <c r="EF63">
        <v>0.00500078</v>
      </c>
      <c r="EG63">
        <v>0</v>
      </c>
      <c r="EH63">
        <v>0</v>
      </c>
      <c r="EI63">
        <v>0</v>
      </c>
      <c r="EJ63">
        <v>213.225</v>
      </c>
      <c r="EK63">
        <v>0.00500078</v>
      </c>
      <c r="EL63">
        <v>-20.275</v>
      </c>
      <c r="EM63">
        <v>-0.5</v>
      </c>
      <c r="EN63">
        <v>35.00495833333333</v>
      </c>
      <c r="EO63">
        <v>39.30445833333334</v>
      </c>
      <c r="EP63">
        <v>37.60641666666667</v>
      </c>
      <c r="EQ63">
        <v>39.33308333333333</v>
      </c>
      <c r="ER63">
        <v>38.12208333333333</v>
      </c>
      <c r="ES63">
        <v>0</v>
      </c>
      <c r="ET63">
        <v>0</v>
      </c>
      <c r="EU63">
        <v>0</v>
      </c>
      <c r="EV63">
        <v>1758413055.6</v>
      </c>
      <c r="EW63">
        <v>0</v>
      </c>
      <c r="EX63">
        <v>211.6807692307693</v>
      </c>
      <c r="EY63">
        <v>-12.66666671034865</v>
      </c>
      <c r="EZ63">
        <v>5.162393100737696</v>
      </c>
      <c r="FA63">
        <v>-20.12307692307692</v>
      </c>
      <c r="FB63">
        <v>15</v>
      </c>
      <c r="FC63">
        <v>0</v>
      </c>
      <c r="FD63" t="s">
        <v>424</v>
      </c>
      <c r="FE63">
        <v>1746989605.5</v>
      </c>
      <c r="FF63">
        <v>1746989593.5</v>
      </c>
      <c r="FG63">
        <v>0</v>
      </c>
      <c r="FH63">
        <v>-0.274</v>
      </c>
      <c r="FI63">
        <v>-0.002</v>
      </c>
      <c r="FJ63">
        <v>2.549</v>
      </c>
      <c r="FK63">
        <v>0.129</v>
      </c>
      <c r="FL63">
        <v>420</v>
      </c>
      <c r="FM63">
        <v>17</v>
      </c>
      <c r="FN63">
        <v>0.02</v>
      </c>
      <c r="FO63">
        <v>0.04</v>
      </c>
      <c r="FP63">
        <v>1.742575609756098</v>
      </c>
      <c r="FQ63">
        <v>0.1036958885017428</v>
      </c>
      <c r="FR63">
        <v>0.0404741975047386</v>
      </c>
      <c r="FS63">
        <v>1</v>
      </c>
      <c r="FT63">
        <v>211.8705882352941</v>
      </c>
      <c r="FU63">
        <v>0.08250556695739229</v>
      </c>
      <c r="FV63">
        <v>7.536637158174673</v>
      </c>
      <c r="FW63">
        <v>1</v>
      </c>
      <c r="FX63">
        <v>0.1978811951219512</v>
      </c>
      <c r="FY63">
        <v>0.008982961672473838</v>
      </c>
      <c r="FZ63">
        <v>0.001520216018339245</v>
      </c>
      <c r="GA63">
        <v>1</v>
      </c>
      <c r="GB63">
        <v>3</v>
      </c>
      <c r="GC63">
        <v>3</v>
      </c>
      <c r="GD63" t="s">
        <v>462</v>
      </c>
      <c r="GE63">
        <v>3.10314</v>
      </c>
      <c r="GF63">
        <v>2.7273</v>
      </c>
      <c r="GG63">
        <v>0.08799940000000001</v>
      </c>
      <c r="GH63">
        <v>0.087672</v>
      </c>
      <c r="GI63">
        <v>0.105774</v>
      </c>
      <c r="GJ63">
        <v>0.106561</v>
      </c>
      <c r="GK63">
        <v>23833.9</v>
      </c>
      <c r="GL63">
        <v>21650.7</v>
      </c>
      <c r="GM63">
        <v>26698.7</v>
      </c>
      <c r="GN63">
        <v>23954.2</v>
      </c>
      <c r="GO63">
        <v>38203.7</v>
      </c>
      <c r="GP63">
        <v>31639.1</v>
      </c>
      <c r="GQ63">
        <v>46625</v>
      </c>
      <c r="GR63">
        <v>37901.1</v>
      </c>
      <c r="GS63">
        <v>1.8642</v>
      </c>
      <c r="GT63">
        <v>1.8598</v>
      </c>
      <c r="GU63">
        <v>0.0796728</v>
      </c>
      <c r="GV63">
        <v>0</v>
      </c>
      <c r="GW63">
        <v>28.7173</v>
      </c>
      <c r="GX63">
        <v>999.9</v>
      </c>
      <c r="GY63">
        <v>54.9</v>
      </c>
      <c r="GZ63">
        <v>31.4</v>
      </c>
      <c r="HA63">
        <v>28.0982</v>
      </c>
      <c r="HB63">
        <v>60.83</v>
      </c>
      <c r="HC63">
        <v>26.3502</v>
      </c>
      <c r="HD63">
        <v>1</v>
      </c>
      <c r="HE63">
        <v>0.152058</v>
      </c>
      <c r="HF63">
        <v>-1.01744</v>
      </c>
      <c r="HG63">
        <v>20.2978</v>
      </c>
      <c r="HH63">
        <v>5.21729</v>
      </c>
      <c r="HI63">
        <v>11.98</v>
      </c>
      <c r="HJ63">
        <v>4.96515</v>
      </c>
      <c r="HK63">
        <v>3.276</v>
      </c>
      <c r="HL63">
        <v>9999</v>
      </c>
      <c r="HM63">
        <v>9999</v>
      </c>
      <c r="HN63">
        <v>9999</v>
      </c>
      <c r="HO63">
        <v>999.9</v>
      </c>
      <c r="HP63">
        <v>1.86386</v>
      </c>
      <c r="HQ63">
        <v>1.86005</v>
      </c>
      <c r="HR63">
        <v>1.85837</v>
      </c>
      <c r="HS63">
        <v>1.85974</v>
      </c>
      <c r="HT63">
        <v>1.8598</v>
      </c>
      <c r="HU63">
        <v>1.85837</v>
      </c>
      <c r="HV63">
        <v>1.85745</v>
      </c>
      <c r="HW63">
        <v>1.85236</v>
      </c>
      <c r="HX63">
        <v>0</v>
      </c>
      <c r="HY63">
        <v>0</v>
      </c>
      <c r="HZ63">
        <v>0</v>
      </c>
      <c r="IA63">
        <v>0</v>
      </c>
      <c r="IB63" t="s">
        <v>426</v>
      </c>
      <c r="IC63" t="s">
        <v>427</v>
      </c>
      <c r="ID63" t="s">
        <v>428</v>
      </c>
      <c r="IE63" t="s">
        <v>428</v>
      </c>
      <c r="IF63" t="s">
        <v>428</v>
      </c>
      <c r="IG63" t="s">
        <v>428</v>
      </c>
      <c r="IH63">
        <v>0</v>
      </c>
      <c r="II63">
        <v>100</v>
      </c>
      <c r="IJ63">
        <v>100</v>
      </c>
      <c r="IK63">
        <v>-0.661</v>
      </c>
      <c r="IL63">
        <v>0.307</v>
      </c>
      <c r="IM63">
        <v>-0.6605319167387009</v>
      </c>
      <c r="IN63">
        <v>-0.0004737513092168879</v>
      </c>
      <c r="IO63">
        <v>1.233974951706583E-06</v>
      </c>
      <c r="IP63">
        <v>-2.791035861235605E-10</v>
      </c>
      <c r="IQ63">
        <v>0.04306461537617447</v>
      </c>
      <c r="IR63">
        <v>-0.002560808816659483</v>
      </c>
      <c r="IS63">
        <v>0.0007441110143227328</v>
      </c>
      <c r="IT63">
        <v>-6.151772081818622E-06</v>
      </c>
      <c r="IU63">
        <v>2</v>
      </c>
      <c r="IV63">
        <v>1988</v>
      </c>
      <c r="IW63">
        <v>1</v>
      </c>
      <c r="IX63">
        <v>28</v>
      </c>
      <c r="IY63">
        <v>190390.8</v>
      </c>
      <c r="IZ63">
        <v>190391</v>
      </c>
      <c r="JA63">
        <v>1.14502</v>
      </c>
      <c r="JB63">
        <v>2.59521</v>
      </c>
      <c r="JC63">
        <v>1.49658</v>
      </c>
      <c r="JD63">
        <v>2.34741</v>
      </c>
      <c r="JE63">
        <v>1.54907</v>
      </c>
      <c r="JF63">
        <v>2.41699</v>
      </c>
      <c r="JG63">
        <v>36.0816</v>
      </c>
      <c r="JH63">
        <v>24.105</v>
      </c>
      <c r="JI63">
        <v>18</v>
      </c>
      <c r="JJ63">
        <v>481.594</v>
      </c>
      <c r="JK63">
        <v>493.312</v>
      </c>
      <c r="JL63">
        <v>30.1523</v>
      </c>
      <c r="JM63">
        <v>29.2036</v>
      </c>
      <c r="JN63">
        <v>30.0001</v>
      </c>
      <c r="JO63">
        <v>29.402</v>
      </c>
      <c r="JP63">
        <v>29.3908</v>
      </c>
      <c r="JQ63">
        <v>23.0155</v>
      </c>
      <c r="JR63">
        <v>21.6814</v>
      </c>
      <c r="JS63">
        <v>100</v>
      </c>
      <c r="JT63">
        <v>30.1446</v>
      </c>
      <c r="JU63">
        <v>420</v>
      </c>
      <c r="JV63">
        <v>23.2943</v>
      </c>
      <c r="JW63">
        <v>101.939</v>
      </c>
      <c r="JX63">
        <v>91.40049999999999</v>
      </c>
    </row>
    <row r="64" spans="1:284">
      <c r="A64">
        <v>46</v>
      </c>
      <c r="B64">
        <v>1758413057.5</v>
      </c>
      <c r="C64">
        <v>354.5</v>
      </c>
      <c r="D64" t="s">
        <v>520</v>
      </c>
      <c r="E64" t="s">
        <v>521</v>
      </c>
      <c r="F64">
        <v>5</v>
      </c>
      <c r="G64" t="s">
        <v>491</v>
      </c>
      <c r="H64" t="s">
        <v>421</v>
      </c>
      <c r="I64">
        <v>1758413049.5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(DN64+(U64+2*0.95*5.67E-8*(((DN64+$B$9)+273)^4-(DN64+273)^4)-44100*J64)/(1.84*29.3*R64+8*0.95*5.67E-8*(DN64+273)^3))</f>
        <v>0</v>
      </c>
      <c r="W64">
        <f>($C$9*DO64+$D$9*DP64+$E$9*V64)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2*0.95*5.67E-8*(((DN64+$B$9)+273)^4-(W64+273)^4)</f>
        <v>0</v>
      </c>
      <c r="AF64">
        <f>U64+AE64+AC64+AD64</f>
        <v>0</v>
      </c>
      <c r="AG64">
        <v>0</v>
      </c>
      <c r="AH64">
        <v>0</v>
      </c>
      <c r="AI64">
        <f>IF(AG64*$H$15&gt;=AK64,1.0,(AK64/(AK64-AG64*$H$15)))</f>
        <v>0</v>
      </c>
      <c r="AJ64">
        <f>(AI64-1)*100</f>
        <v>0</v>
      </c>
      <c r="AK64">
        <f>MAX(0,($B$15+$C$15*DS64)/(1+$D$15*DS64)*DL64/(DN64+273)*$E$15)</f>
        <v>0</v>
      </c>
      <c r="AL64" t="s">
        <v>422</v>
      </c>
      <c r="AM64" t="s">
        <v>422</v>
      </c>
      <c r="AN64">
        <v>0</v>
      </c>
      <c r="AO64">
        <v>0</v>
      </c>
      <c r="AP64">
        <f>1-AN64/AO64</f>
        <v>0</v>
      </c>
      <c r="AQ64">
        <v>0</v>
      </c>
      <c r="AR64" t="s">
        <v>422</v>
      </c>
      <c r="AS64" t="s">
        <v>422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422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$B$13*DT64+$C$13*DU64+$F$13*EF64*(1-EI64)</f>
        <v>0</v>
      </c>
      <c r="CW64">
        <f>CV64*CX64</f>
        <v>0</v>
      </c>
      <c r="CX64">
        <f>($B$13*$D$11+$C$13*$D$11+$F$13*((ES64+EK64)/MAX(ES64+EK64+ET64, 0.1)*$I$11+ET64/MAX(ES64+EK64+ET64, 0.1)*$J$11))/($B$13+$C$13+$F$13)</f>
        <v>0</v>
      </c>
      <c r="CY64">
        <f>($B$13*$K$11+$C$13*$K$11+$F$13*((ES64+EK64)/MAX(ES64+EK64+ET64, 0.1)*$P$11+ET64/MAX(ES64+EK64+ET64, 0.1)*$Q$11))/($B$13+$C$13+$F$13)</f>
        <v>0</v>
      </c>
      <c r="CZ64">
        <v>2.18</v>
      </c>
      <c r="DA64">
        <v>0.5</v>
      </c>
      <c r="DB64" t="s">
        <v>423</v>
      </c>
      <c r="DC64">
        <v>2</v>
      </c>
      <c r="DD64">
        <v>1758413049.5</v>
      </c>
      <c r="DE64">
        <v>421.7228750000001</v>
      </c>
      <c r="DF64">
        <v>419.98275</v>
      </c>
      <c r="DG64">
        <v>23.4963875</v>
      </c>
      <c r="DH64">
        <v>23.29779583333333</v>
      </c>
      <c r="DI64">
        <v>422.3844166666666</v>
      </c>
      <c r="DJ64">
        <v>23.18929583333333</v>
      </c>
      <c r="DK64">
        <v>500.0108749999999</v>
      </c>
      <c r="DL64">
        <v>90.1720625</v>
      </c>
      <c r="DM64">
        <v>0.06918892083333333</v>
      </c>
      <c r="DN64">
        <v>29.8795625</v>
      </c>
      <c r="DO64">
        <v>30.01270416666667</v>
      </c>
      <c r="DP64">
        <v>999.9</v>
      </c>
      <c r="DQ64">
        <v>0</v>
      </c>
      <c r="DR64">
        <v>0</v>
      </c>
      <c r="DS64">
        <v>10009.07666666667</v>
      </c>
      <c r="DT64">
        <v>0</v>
      </c>
      <c r="DU64">
        <v>3.09642</v>
      </c>
      <c r="DV64">
        <v>1.740062916666667</v>
      </c>
      <c r="DW64">
        <v>431.870375</v>
      </c>
      <c r="DX64">
        <v>430.0008333333333</v>
      </c>
      <c r="DY64">
        <v>0.1985975</v>
      </c>
      <c r="DZ64">
        <v>419.98275</v>
      </c>
      <c r="EA64">
        <v>23.29779583333333</v>
      </c>
      <c r="EB64">
        <v>2.11871875</v>
      </c>
      <c r="EC64">
        <v>2.10080875</v>
      </c>
      <c r="ED64">
        <v>18.36060833333334</v>
      </c>
      <c r="EE64">
        <v>18.225325</v>
      </c>
      <c r="EF64">
        <v>0.00500078</v>
      </c>
      <c r="EG64">
        <v>0</v>
      </c>
      <c r="EH64">
        <v>0</v>
      </c>
      <c r="EI64">
        <v>0</v>
      </c>
      <c r="EJ64">
        <v>212.1416666666667</v>
      </c>
      <c r="EK64">
        <v>0.00500078</v>
      </c>
      <c r="EL64">
        <v>-19.95833333333333</v>
      </c>
      <c r="EM64">
        <v>-0.6166666666666666</v>
      </c>
      <c r="EN64">
        <v>35.018</v>
      </c>
      <c r="EO64">
        <v>39.35133333333334</v>
      </c>
      <c r="EP64">
        <v>37.70283333333333</v>
      </c>
      <c r="EQ64">
        <v>39.38516666666666</v>
      </c>
      <c r="ER64">
        <v>38.15075</v>
      </c>
      <c r="ES64">
        <v>0</v>
      </c>
      <c r="ET64">
        <v>0</v>
      </c>
      <c r="EU64">
        <v>0</v>
      </c>
      <c r="EV64">
        <v>1758413057.4</v>
      </c>
      <c r="EW64">
        <v>0</v>
      </c>
      <c r="EX64">
        <v>210.536</v>
      </c>
      <c r="EY64">
        <v>-14.79230777547195</v>
      </c>
      <c r="EZ64">
        <v>6.115384803321426</v>
      </c>
      <c r="FA64">
        <v>-18.748</v>
      </c>
      <c r="FB64">
        <v>15</v>
      </c>
      <c r="FC64">
        <v>0</v>
      </c>
      <c r="FD64" t="s">
        <v>424</v>
      </c>
      <c r="FE64">
        <v>1746989605.5</v>
      </c>
      <c r="FF64">
        <v>1746989593.5</v>
      </c>
      <c r="FG64">
        <v>0</v>
      </c>
      <c r="FH64">
        <v>-0.274</v>
      </c>
      <c r="FI64">
        <v>-0.002</v>
      </c>
      <c r="FJ64">
        <v>2.549</v>
      </c>
      <c r="FK64">
        <v>0.129</v>
      </c>
      <c r="FL64">
        <v>420</v>
      </c>
      <c r="FM64">
        <v>17</v>
      </c>
      <c r="FN64">
        <v>0.02</v>
      </c>
      <c r="FO64">
        <v>0.04</v>
      </c>
      <c r="FP64">
        <v>1.736324</v>
      </c>
      <c r="FQ64">
        <v>0.01255136960600352</v>
      </c>
      <c r="FR64">
        <v>0.04442023558019477</v>
      </c>
      <c r="FS64">
        <v>1</v>
      </c>
      <c r="FT64">
        <v>211.7382352941177</v>
      </c>
      <c r="FU64">
        <v>-12.71657765066118</v>
      </c>
      <c r="FV64">
        <v>7.655141090868753</v>
      </c>
      <c r="FW64">
        <v>0</v>
      </c>
      <c r="FX64">
        <v>0.19800015</v>
      </c>
      <c r="FY64">
        <v>0.007001853658536372</v>
      </c>
      <c r="FZ64">
        <v>0.001480349174181551</v>
      </c>
      <c r="GA64">
        <v>1</v>
      </c>
      <c r="GB64">
        <v>2</v>
      </c>
      <c r="GC64">
        <v>3</v>
      </c>
      <c r="GD64" t="s">
        <v>425</v>
      </c>
      <c r="GE64">
        <v>3.10299</v>
      </c>
      <c r="GF64">
        <v>2.72735</v>
      </c>
      <c r="GG64">
        <v>0.0880008</v>
      </c>
      <c r="GH64">
        <v>0.08767659999999999</v>
      </c>
      <c r="GI64">
        <v>0.105769</v>
      </c>
      <c r="GJ64">
        <v>0.106558</v>
      </c>
      <c r="GK64">
        <v>23833.9</v>
      </c>
      <c r="GL64">
        <v>21650.7</v>
      </c>
      <c r="GM64">
        <v>26698.8</v>
      </c>
      <c r="GN64">
        <v>23954.3</v>
      </c>
      <c r="GO64">
        <v>38204</v>
      </c>
      <c r="GP64">
        <v>31639.3</v>
      </c>
      <c r="GQ64">
        <v>46625.2</v>
      </c>
      <c r="GR64">
        <v>37901.1</v>
      </c>
      <c r="GS64">
        <v>1.86378</v>
      </c>
      <c r="GT64">
        <v>1.85987</v>
      </c>
      <c r="GU64">
        <v>0.07977339999999999</v>
      </c>
      <c r="GV64">
        <v>0</v>
      </c>
      <c r="GW64">
        <v>28.7173</v>
      </c>
      <c r="GX64">
        <v>999.9</v>
      </c>
      <c r="GY64">
        <v>54.9</v>
      </c>
      <c r="GZ64">
        <v>31.4</v>
      </c>
      <c r="HA64">
        <v>28.0998</v>
      </c>
      <c r="HB64">
        <v>61.08</v>
      </c>
      <c r="HC64">
        <v>26.5545</v>
      </c>
      <c r="HD64">
        <v>1</v>
      </c>
      <c r="HE64">
        <v>0.15203</v>
      </c>
      <c r="HF64">
        <v>-1.01027</v>
      </c>
      <c r="HG64">
        <v>20.2979</v>
      </c>
      <c r="HH64">
        <v>5.21729</v>
      </c>
      <c r="HI64">
        <v>11.9798</v>
      </c>
      <c r="HJ64">
        <v>4.96525</v>
      </c>
      <c r="HK64">
        <v>3.27598</v>
      </c>
      <c r="HL64">
        <v>9999</v>
      </c>
      <c r="HM64">
        <v>9999</v>
      </c>
      <c r="HN64">
        <v>9999</v>
      </c>
      <c r="HO64">
        <v>999.9</v>
      </c>
      <c r="HP64">
        <v>1.86386</v>
      </c>
      <c r="HQ64">
        <v>1.86005</v>
      </c>
      <c r="HR64">
        <v>1.85837</v>
      </c>
      <c r="HS64">
        <v>1.85974</v>
      </c>
      <c r="HT64">
        <v>1.85978</v>
      </c>
      <c r="HU64">
        <v>1.85837</v>
      </c>
      <c r="HV64">
        <v>1.85745</v>
      </c>
      <c r="HW64">
        <v>1.85234</v>
      </c>
      <c r="HX64">
        <v>0</v>
      </c>
      <c r="HY64">
        <v>0</v>
      </c>
      <c r="HZ64">
        <v>0</v>
      </c>
      <c r="IA64">
        <v>0</v>
      </c>
      <c r="IB64" t="s">
        <v>426</v>
      </c>
      <c r="IC64" t="s">
        <v>427</v>
      </c>
      <c r="ID64" t="s">
        <v>428</v>
      </c>
      <c r="IE64" t="s">
        <v>428</v>
      </c>
      <c r="IF64" t="s">
        <v>428</v>
      </c>
      <c r="IG64" t="s">
        <v>428</v>
      </c>
      <c r="IH64">
        <v>0</v>
      </c>
      <c r="II64">
        <v>100</v>
      </c>
      <c r="IJ64">
        <v>100</v>
      </c>
      <c r="IK64">
        <v>-0.661</v>
      </c>
      <c r="IL64">
        <v>0.307</v>
      </c>
      <c r="IM64">
        <v>-0.6605319167387009</v>
      </c>
      <c r="IN64">
        <v>-0.0004737513092168879</v>
      </c>
      <c r="IO64">
        <v>1.233974951706583E-06</v>
      </c>
      <c r="IP64">
        <v>-2.791035861235605E-10</v>
      </c>
      <c r="IQ64">
        <v>0.04306461537617447</v>
      </c>
      <c r="IR64">
        <v>-0.002560808816659483</v>
      </c>
      <c r="IS64">
        <v>0.0007441110143227328</v>
      </c>
      <c r="IT64">
        <v>-6.151772081818622E-06</v>
      </c>
      <c r="IU64">
        <v>2</v>
      </c>
      <c r="IV64">
        <v>1988</v>
      </c>
      <c r="IW64">
        <v>1</v>
      </c>
      <c r="IX64">
        <v>28</v>
      </c>
      <c r="IY64">
        <v>190390.9</v>
      </c>
      <c r="IZ64">
        <v>190391.1</v>
      </c>
      <c r="JA64">
        <v>1.14502</v>
      </c>
      <c r="JB64">
        <v>2.6001</v>
      </c>
      <c r="JC64">
        <v>1.49658</v>
      </c>
      <c r="JD64">
        <v>2.34741</v>
      </c>
      <c r="JE64">
        <v>1.54907</v>
      </c>
      <c r="JF64">
        <v>2.34131</v>
      </c>
      <c r="JG64">
        <v>36.0816</v>
      </c>
      <c r="JH64">
        <v>24.105</v>
      </c>
      <c r="JI64">
        <v>18</v>
      </c>
      <c r="JJ64">
        <v>481.346</v>
      </c>
      <c r="JK64">
        <v>493.362</v>
      </c>
      <c r="JL64">
        <v>30.1475</v>
      </c>
      <c r="JM64">
        <v>29.2036</v>
      </c>
      <c r="JN64">
        <v>30.0001</v>
      </c>
      <c r="JO64">
        <v>29.402</v>
      </c>
      <c r="JP64">
        <v>29.3908</v>
      </c>
      <c r="JQ64">
        <v>23.0146</v>
      </c>
      <c r="JR64">
        <v>21.6814</v>
      </c>
      <c r="JS64">
        <v>100</v>
      </c>
      <c r="JT64">
        <v>30.1446</v>
      </c>
      <c r="JU64">
        <v>420</v>
      </c>
      <c r="JV64">
        <v>23.2943</v>
      </c>
      <c r="JW64">
        <v>101.94</v>
      </c>
      <c r="JX64">
        <v>91.4006</v>
      </c>
    </row>
    <row r="65" spans="1:284">
      <c r="A65">
        <v>47</v>
      </c>
      <c r="B65">
        <v>1758413059.5</v>
      </c>
      <c r="C65">
        <v>356.5</v>
      </c>
      <c r="D65" t="s">
        <v>522</v>
      </c>
      <c r="E65" t="s">
        <v>523</v>
      </c>
      <c r="F65">
        <v>5</v>
      </c>
      <c r="G65" t="s">
        <v>491</v>
      </c>
      <c r="H65" t="s">
        <v>421</v>
      </c>
      <c r="I65">
        <v>1758413051.5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(DN65+(U65+2*0.95*5.67E-8*(((DN65+$B$9)+273)^4-(DN65+273)^4)-44100*J65)/(1.84*29.3*R65+8*0.95*5.67E-8*(DN65+273)^3))</f>
        <v>0</v>
      </c>
      <c r="W65">
        <f>($C$9*DO65+$D$9*DP65+$E$9*V65)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2*0.95*5.67E-8*(((DN65+$B$9)+273)^4-(W65+273)^4)</f>
        <v>0</v>
      </c>
      <c r="AF65">
        <f>U65+AE65+AC65+AD65</f>
        <v>0</v>
      </c>
      <c r="AG65">
        <v>0</v>
      </c>
      <c r="AH65">
        <v>0</v>
      </c>
      <c r="AI65">
        <f>IF(AG65*$H$15&gt;=AK65,1.0,(AK65/(AK65-AG65*$H$15)))</f>
        <v>0</v>
      </c>
      <c r="AJ65">
        <f>(AI65-1)*100</f>
        <v>0</v>
      </c>
      <c r="AK65">
        <f>MAX(0,($B$15+$C$15*DS65)/(1+$D$15*DS65)*DL65/(DN65+273)*$E$15)</f>
        <v>0</v>
      </c>
      <c r="AL65" t="s">
        <v>422</v>
      </c>
      <c r="AM65" t="s">
        <v>422</v>
      </c>
      <c r="AN65">
        <v>0</v>
      </c>
      <c r="AO65">
        <v>0</v>
      </c>
      <c r="AP65">
        <f>1-AN65/AO65</f>
        <v>0</v>
      </c>
      <c r="AQ65">
        <v>0</v>
      </c>
      <c r="AR65" t="s">
        <v>422</v>
      </c>
      <c r="AS65" t="s">
        <v>422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422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$B$13*DT65+$C$13*DU65+$F$13*EF65*(1-EI65)</f>
        <v>0</v>
      </c>
      <c r="CW65">
        <f>CV65*CX65</f>
        <v>0</v>
      </c>
      <c r="CX65">
        <f>($B$13*$D$11+$C$13*$D$11+$F$13*((ES65+EK65)/MAX(ES65+EK65+ET65, 0.1)*$I$11+ET65/MAX(ES65+EK65+ET65, 0.1)*$J$11))/($B$13+$C$13+$F$13)</f>
        <v>0</v>
      </c>
      <c r="CY65">
        <f>($B$13*$K$11+$C$13*$K$11+$F$13*((ES65+EK65)/MAX(ES65+EK65+ET65, 0.1)*$P$11+ET65/MAX(ES65+EK65+ET65, 0.1)*$Q$11))/($B$13+$C$13+$F$13)</f>
        <v>0</v>
      </c>
      <c r="CZ65">
        <v>2.18</v>
      </c>
      <c r="DA65">
        <v>0.5</v>
      </c>
      <c r="DB65" t="s">
        <v>423</v>
      </c>
      <c r="DC65">
        <v>2</v>
      </c>
      <c r="DD65">
        <v>1758413051.5</v>
      </c>
      <c r="DE65">
        <v>421.7301666666667</v>
      </c>
      <c r="DF65">
        <v>419.9826666666666</v>
      </c>
      <c r="DG65">
        <v>23.4953875</v>
      </c>
      <c r="DH65">
        <v>23.2969625</v>
      </c>
      <c r="DI65">
        <v>422.39175</v>
      </c>
      <c r="DJ65">
        <v>23.1883125</v>
      </c>
      <c r="DK65">
        <v>500.018</v>
      </c>
      <c r="DL65">
        <v>90.17207083333335</v>
      </c>
      <c r="DM65">
        <v>0.0692243875</v>
      </c>
      <c r="DN65">
        <v>29.8791875</v>
      </c>
      <c r="DO65">
        <v>30.0127375</v>
      </c>
      <c r="DP65">
        <v>999.9</v>
      </c>
      <c r="DQ65">
        <v>0</v>
      </c>
      <c r="DR65">
        <v>0</v>
      </c>
      <c r="DS65">
        <v>10004.49416666667</v>
      </c>
      <c r="DT65">
        <v>0</v>
      </c>
      <c r="DU65">
        <v>3.09642</v>
      </c>
      <c r="DV65">
        <v>1.747497916666666</v>
      </c>
      <c r="DW65">
        <v>431.877375</v>
      </c>
      <c r="DX65">
        <v>430.0003333333333</v>
      </c>
      <c r="DY65">
        <v>0.198430125</v>
      </c>
      <c r="DZ65">
        <v>419.9826666666666</v>
      </c>
      <c r="EA65">
        <v>23.2969625</v>
      </c>
      <c r="EB65">
        <v>2.118628333333334</v>
      </c>
      <c r="EC65">
        <v>2.10073375</v>
      </c>
      <c r="ED65">
        <v>18.359925</v>
      </c>
      <c r="EE65">
        <v>18.22475</v>
      </c>
      <c r="EF65">
        <v>0.00500078</v>
      </c>
      <c r="EG65">
        <v>0</v>
      </c>
      <c r="EH65">
        <v>0</v>
      </c>
      <c r="EI65">
        <v>0</v>
      </c>
      <c r="EJ65">
        <v>211.2458333333333</v>
      </c>
      <c r="EK65">
        <v>0.00500078</v>
      </c>
      <c r="EL65">
        <v>-19.87083333333333</v>
      </c>
      <c r="EM65">
        <v>-0.7041666666666667</v>
      </c>
      <c r="EN65">
        <v>35.031</v>
      </c>
      <c r="EO65">
        <v>39.395625</v>
      </c>
      <c r="EP65">
        <v>37.72370833333333</v>
      </c>
      <c r="EQ65">
        <v>39.44504166666666</v>
      </c>
      <c r="ER65">
        <v>38.171625</v>
      </c>
      <c r="ES65">
        <v>0</v>
      </c>
      <c r="ET65">
        <v>0</v>
      </c>
      <c r="EU65">
        <v>0</v>
      </c>
      <c r="EV65">
        <v>1758413059.2</v>
      </c>
      <c r="EW65">
        <v>0</v>
      </c>
      <c r="EX65">
        <v>210.2269230769231</v>
      </c>
      <c r="EY65">
        <v>-33.78803441883917</v>
      </c>
      <c r="EZ65">
        <v>8.266666973467025</v>
      </c>
      <c r="FA65">
        <v>-18.89230769230769</v>
      </c>
      <c r="FB65">
        <v>15</v>
      </c>
      <c r="FC65">
        <v>0</v>
      </c>
      <c r="FD65" t="s">
        <v>424</v>
      </c>
      <c r="FE65">
        <v>1746989605.5</v>
      </c>
      <c r="FF65">
        <v>1746989593.5</v>
      </c>
      <c r="FG65">
        <v>0</v>
      </c>
      <c r="FH65">
        <v>-0.274</v>
      </c>
      <c r="FI65">
        <v>-0.002</v>
      </c>
      <c r="FJ65">
        <v>2.549</v>
      </c>
      <c r="FK65">
        <v>0.129</v>
      </c>
      <c r="FL65">
        <v>420</v>
      </c>
      <c r="FM65">
        <v>17</v>
      </c>
      <c r="FN65">
        <v>0.02</v>
      </c>
      <c r="FO65">
        <v>0.04</v>
      </c>
      <c r="FP65">
        <v>1.733883658536586</v>
      </c>
      <c r="FQ65">
        <v>0.0188142857142853</v>
      </c>
      <c r="FR65">
        <v>0.04388876692531778</v>
      </c>
      <c r="FS65">
        <v>1</v>
      </c>
      <c r="FT65">
        <v>210.5647058823529</v>
      </c>
      <c r="FU65">
        <v>-13.43009944829257</v>
      </c>
      <c r="FV65">
        <v>7.651062300442959</v>
      </c>
      <c r="FW65">
        <v>0</v>
      </c>
      <c r="FX65">
        <v>0.1980418780487805</v>
      </c>
      <c r="FY65">
        <v>0.00271363066202076</v>
      </c>
      <c r="FZ65">
        <v>0.001388605234515203</v>
      </c>
      <c r="GA65">
        <v>1</v>
      </c>
      <c r="GB65">
        <v>2</v>
      </c>
      <c r="GC65">
        <v>3</v>
      </c>
      <c r="GD65" t="s">
        <v>425</v>
      </c>
      <c r="GE65">
        <v>3.10301</v>
      </c>
      <c r="GF65">
        <v>2.72741</v>
      </c>
      <c r="GG65">
        <v>0.0880099</v>
      </c>
      <c r="GH65">
        <v>0.0876726</v>
      </c>
      <c r="GI65">
        <v>0.105765</v>
      </c>
      <c r="GJ65">
        <v>0.106558</v>
      </c>
      <c r="GK65">
        <v>23833.7</v>
      </c>
      <c r="GL65">
        <v>21650.9</v>
      </c>
      <c r="GM65">
        <v>26698.8</v>
      </c>
      <c r="GN65">
        <v>23954.4</v>
      </c>
      <c r="GO65">
        <v>38204.1</v>
      </c>
      <c r="GP65">
        <v>31639.3</v>
      </c>
      <c r="GQ65">
        <v>46625.1</v>
      </c>
      <c r="GR65">
        <v>37901.2</v>
      </c>
      <c r="GS65">
        <v>1.86373</v>
      </c>
      <c r="GT65">
        <v>1.85982</v>
      </c>
      <c r="GU65">
        <v>0.0797659</v>
      </c>
      <c r="GV65">
        <v>0</v>
      </c>
      <c r="GW65">
        <v>28.7173</v>
      </c>
      <c r="GX65">
        <v>999.9</v>
      </c>
      <c r="GY65">
        <v>54.9</v>
      </c>
      <c r="GZ65">
        <v>31.4</v>
      </c>
      <c r="HA65">
        <v>28.1013</v>
      </c>
      <c r="HB65">
        <v>61</v>
      </c>
      <c r="HC65">
        <v>26.5465</v>
      </c>
      <c r="HD65">
        <v>1</v>
      </c>
      <c r="HE65">
        <v>0.152045</v>
      </c>
      <c r="HF65">
        <v>-1.01815</v>
      </c>
      <c r="HG65">
        <v>20.2978</v>
      </c>
      <c r="HH65">
        <v>5.21729</v>
      </c>
      <c r="HI65">
        <v>11.9798</v>
      </c>
      <c r="HJ65">
        <v>4.96525</v>
      </c>
      <c r="HK65">
        <v>3.2759</v>
      </c>
      <c r="HL65">
        <v>9999</v>
      </c>
      <c r="HM65">
        <v>9999</v>
      </c>
      <c r="HN65">
        <v>9999</v>
      </c>
      <c r="HO65">
        <v>999.9</v>
      </c>
      <c r="HP65">
        <v>1.86386</v>
      </c>
      <c r="HQ65">
        <v>1.86005</v>
      </c>
      <c r="HR65">
        <v>1.85837</v>
      </c>
      <c r="HS65">
        <v>1.85974</v>
      </c>
      <c r="HT65">
        <v>1.85978</v>
      </c>
      <c r="HU65">
        <v>1.85837</v>
      </c>
      <c r="HV65">
        <v>1.85745</v>
      </c>
      <c r="HW65">
        <v>1.85233</v>
      </c>
      <c r="HX65">
        <v>0</v>
      </c>
      <c r="HY65">
        <v>0</v>
      </c>
      <c r="HZ65">
        <v>0</v>
      </c>
      <c r="IA65">
        <v>0</v>
      </c>
      <c r="IB65" t="s">
        <v>426</v>
      </c>
      <c r="IC65" t="s">
        <v>427</v>
      </c>
      <c r="ID65" t="s">
        <v>428</v>
      </c>
      <c r="IE65" t="s">
        <v>428</v>
      </c>
      <c r="IF65" t="s">
        <v>428</v>
      </c>
      <c r="IG65" t="s">
        <v>428</v>
      </c>
      <c r="IH65">
        <v>0</v>
      </c>
      <c r="II65">
        <v>100</v>
      </c>
      <c r="IJ65">
        <v>100</v>
      </c>
      <c r="IK65">
        <v>-0.662</v>
      </c>
      <c r="IL65">
        <v>0.3069</v>
      </c>
      <c r="IM65">
        <v>-0.6605319167387009</v>
      </c>
      <c r="IN65">
        <v>-0.0004737513092168879</v>
      </c>
      <c r="IO65">
        <v>1.233974951706583E-06</v>
      </c>
      <c r="IP65">
        <v>-2.791035861235605E-10</v>
      </c>
      <c r="IQ65">
        <v>0.04306461537617447</v>
      </c>
      <c r="IR65">
        <v>-0.002560808816659483</v>
      </c>
      <c r="IS65">
        <v>0.0007441110143227328</v>
      </c>
      <c r="IT65">
        <v>-6.151772081818622E-06</v>
      </c>
      <c r="IU65">
        <v>2</v>
      </c>
      <c r="IV65">
        <v>1988</v>
      </c>
      <c r="IW65">
        <v>1</v>
      </c>
      <c r="IX65">
        <v>28</v>
      </c>
      <c r="IY65">
        <v>190390.9</v>
      </c>
      <c r="IZ65">
        <v>190391.1</v>
      </c>
      <c r="JA65">
        <v>1.14502</v>
      </c>
      <c r="JB65">
        <v>2.60254</v>
      </c>
      <c r="JC65">
        <v>1.49658</v>
      </c>
      <c r="JD65">
        <v>2.34863</v>
      </c>
      <c r="JE65">
        <v>1.54907</v>
      </c>
      <c r="JF65">
        <v>2.40845</v>
      </c>
      <c r="JG65">
        <v>36.0816</v>
      </c>
      <c r="JH65">
        <v>24.0963</v>
      </c>
      <c r="JI65">
        <v>18</v>
      </c>
      <c r="JJ65">
        <v>481.317</v>
      </c>
      <c r="JK65">
        <v>493.329</v>
      </c>
      <c r="JL65">
        <v>30.1423</v>
      </c>
      <c r="JM65">
        <v>29.2036</v>
      </c>
      <c r="JN65">
        <v>30.0001</v>
      </c>
      <c r="JO65">
        <v>29.402</v>
      </c>
      <c r="JP65">
        <v>29.3908</v>
      </c>
      <c r="JQ65">
        <v>23.0153</v>
      </c>
      <c r="JR65">
        <v>21.6814</v>
      </c>
      <c r="JS65">
        <v>100</v>
      </c>
      <c r="JT65">
        <v>30.1292</v>
      </c>
      <c r="JU65">
        <v>420</v>
      </c>
      <c r="JV65">
        <v>23.2943</v>
      </c>
      <c r="JW65">
        <v>101.94</v>
      </c>
      <c r="JX65">
        <v>91.40089999999999</v>
      </c>
    </row>
    <row r="66" spans="1:284">
      <c r="A66">
        <v>48</v>
      </c>
      <c r="B66">
        <v>1758413061.5</v>
      </c>
      <c r="C66">
        <v>358.5</v>
      </c>
      <c r="D66" t="s">
        <v>524</v>
      </c>
      <c r="E66" t="s">
        <v>525</v>
      </c>
      <c r="F66">
        <v>5</v>
      </c>
      <c r="G66" t="s">
        <v>491</v>
      </c>
      <c r="H66" t="s">
        <v>421</v>
      </c>
      <c r="I66">
        <v>1758413053.5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(DN66+(U66+2*0.95*5.67E-8*(((DN66+$B$9)+273)^4-(DN66+273)^4)-44100*J66)/(1.84*29.3*R66+8*0.95*5.67E-8*(DN66+273)^3))</f>
        <v>0</v>
      </c>
      <c r="W66">
        <f>($C$9*DO66+$D$9*DP66+$E$9*V66)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2*0.95*5.67E-8*(((DN66+$B$9)+273)^4-(W66+273)^4)</f>
        <v>0</v>
      </c>
      <c r="AF66">
        <f>U66+AE66+AC66+AD66</f>
        <v>0</v>
      </c>
      <c r="AG66">
        <v>0</v>
      </c>
      <c r="AH66">
        <v>0</v>
      </c>
      <c r="AI66">
        <f>IF(AG66*$H$15&gt;=AK66,1.0,(AK66/(AK66-AG66*$H$15)))</f>
        <v>0</v>
      </c>
      <c r="AJ66">
        <f>(AI66-1)*100</f>
        <v>0</v>
      </c>
      <c r="AK66">
        <f>MAX(0,($B$15+$C$15*DS66)/(1+$D$15*DS66)*DL66/(DN66+273)*$E$15)</f>
        <v>0</v>
      </c>
      <c r="AL66" t="s">
        <v>422</v>
      </c>
      <c r="AM66" t="s">
        <v>422</v>
      </c>
      <c r="AN66">
        <v>0</v>
      </c>
      <c r="AO66">
        <v>0</v>
      </c>
      <c r="AP66">
        <f>1-AN66/AO66</f>
        <v>0</v>
      </c>
      <c r="AQ66">
        <v>0</v>
      </c>
      <c r="AR66" t="s">
        <v>422</v>
      </c>
      <c r="AS66" t="s">
        <v>422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422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$B$13*DT66+$C$13*DU66+$F$13*EF66*(1-EI66)</f>
        <v>0</v>
      </c>
      <c r="CW66">
        <f>CV66*CX66</f>
        <v>0</v>
      </c>
      <c r="CX66">
        <f>($B$13*$D$11+$C$13*$D$11+$F$13*((ES66+EK66)/MAX(ES66+EK66+ET66, 0.1)*$I$11+ET66/MAX(ES66+EK66+ET66, 0.1)*$J$11))/($B$13+$C$13+$F$13)</f>
        <v>0</v>
      </c>
      <c r="CY66">
        <f>($B$13*$K$11+$C$13*$K$11+$F$13*((ES66+EK66)/MAX(ES66+EK66+ET66, 0.1)*$P$11+ET66/MAX(ES66+EK66+ET66, 0.1)*$Q$11))/($B$13+$C$13+$F$13)</f>
        <v>0</v>
      </c>
      <c r="CZ66">
        <v>2.18</v>
      </c>
      <c r="DA66">
        <v>0.5</v>
      </c>
      <c r="DB66" t="s">
        <v>423</v>
      </c>
      <c r="DC66">
        <v>2</v>
      </c>
      <c r="DD66">
        <v>1758413053.5</v>
      </c>
      <c r="DE66">
        <v>421.739625</v>
      </c>
      <c r="DF66">
        <v>419.992125</v>
      </c>
      <c r="DG66">
        <v>23.49431666666666</v>
      </c>
      <c r="DH66">
        <v>23.2961375</v>
      </c>
      <c r="DI66">
        <v>422.4011666666667</v>
      </c>
      <c r="DJ66">
        <v>23.1872625</v>
      </c>
      <c r="DK66">
        <v>500.00525</v>
      </c>
      <c r="DL66">
        <v>90.17190416666665</v>
      </c>
      <c r="DM66">
        <v>0.06925212916666668</v>
      </c>
      <c r="DN66">
        <v>29.878475</v>
      </c>
      <c r="DO66">
        <v>30.0130125</v>
      </c>
      <c r="DP66">
        <v>999.9</v>
      </c>
      <c r="DQ66">
        <v>0</v>
      </c>
      <c r="DR66">
        <v>0</v>
      </c>
      <c r="DS66">
        <v>10003.40166666667</v>
      </c>
      <c r="DT66">
        <v>0</v>
      </c>
      <c r="DU66">
        <v>3.09642</v>
      </c>
      <c r="DV66">
        <v>1.747515833333334</v>
      </c>
      <c r="DW66">
        <v>431.8865833333334</v>
      </c>
      <c r="DX66">
        <v>430.0096666666666</v>
      </c>
      <c r="DY66">
        <v>0.198179875</v>
      </c>
      <c r="DZ66">
        <v>419.992125</v>
      </c>
      <c r="EA66">
        <v>23.2961375</v>
      </c>
      <c r="EB66">
        <v>2.1185275</v>
      </c>
      <c r="EC66">
        <v>2.100655833333333</v>
      </c>
      <c r="ED66">
        <v>18.35916666666667</v>
      </c>
      <c r="EE66">
        <v>18.22415416666667</v>
      </c>
      <c r="EF66">
        <v>0.00500078</v>
      </c>
      <c r="EG66">
        <v>0</v>
      </c>
      <c r="EH66">
        <v>0</v>
      </c>
      <c r="EI66">
        <v>0</v>
      </c>
      <c r="EJ66">
        <v>212.0375</v>
      </c>
      <c r="EK66">
        <v>0.00500078</v>
      </c>
      <c r="EL66">
        <v>-20.97916666666667</v>
      </c>
      <c r="EM66">
        <v>-0.8666666666666668</v>
      </c>
      <c r="EN66">
        <v>35.041375</v>
      </c>
      <c r="EO66">
        <v>39.439875</v>
      </c>
      <c r="EP66">
        <v>37.71075</v>
      </c>
      <c r="EQ66">
        <v>39.49708333333333</v>
      </c>
      <c r="ER66">
        <v>38.19504166666666</v>
      </c>
      <c r="ES66">
        <v>0</v>
      </c>
      <c r="ET66">
        <v>0</v>
      </c>
      <c r="EU66">
        <v>0</v>
      </c>
      <c r="EV66">
        <v>1758413061.6</v>
      </c>
      <c r="EW66">
        <v>0</v>
      </c>
      <c r="EX66">
        <v>211.3076923076923</v>
      </c>
      <c r="EY66">
        <v>-38.91965831520013</v>
      </c>
      <c r="EZ66">
        <v>-0.9162390282768187</v>
      </c>
      <c r="FA66">
        <v>-20.25384615384615</v>
      </c>
      <c r="FB66">
        <v>15</v>
      </c>
      <c r="FC66">
        <v>0</v>
      </c>
      <c r="FD66" t="s">
        <v>424</v>
      </c>
      <c r="FE66">
        <v>1746989605.5</v>
      </c>
      <c r="FF66">
        <v>1746989593.5</v>
      </c>
      <c r="FG66">
        <v>0</v>
      </c>
      <c r="FH66">
        <v>-0.274</v>
      </c>
      <c r="FI66">
        <v>-0.002</v>
      </c>
      <c r="FJ66">
        <v>2.549</v>
      </c>
      <c r="FK66">
        <v>0.129</v>
      </c>
      <c r="FL66">
        <v>420</v>
      </c>
      <c r="FM66">
        <v>17</v>
      </c>
      <c r="FN66">
        <v>0.02</v>
      </c>
      <c r="FO66">
        <v>0.04</v>
      </c>
      <c r="FP66">
        <v>1.7435105</v>
      </c>
      <c r="FQ66">
        <v>0.04407759849905881</v>
      </c>
      <c r="FR66">
        <v>0.04114800316844065</v>
      </c>
      <c r="FS66">
        <v>1</v>
      </c>
      <c r="FT66">
        <v>210.5294117647059</v>
      </c>
      <c r="FU66">
        <v>-16.98701303256883</v>
      </c>
      <c r="FV66">
        <v>7.943940695374448</v>
      </c>
      <c r="FW66">
        <v>0</v>
      </c>
      <c r="FX66">
        <v>0.198214</v>
      </c>
      <c r="FY66">
        <v>-0.007190206378987616</v>
      </c>
      <c r="FZ66">
        <v>0.00116291663501732</v>
      </c>
      <c r="GA66">
        <v>1</v>
      </c>
      <c r="GB66">
        <v>2</v>
      </c>
      <c r="GC66">
        <v>3</v>
      </c>
      <c r="GD66" t="s">
        <v>425</v>
      </c>
      <c r="GE66">
        <v>3.10325</v>
      </c>
      <c r="GF66">
        <v>2.72739</v>
      </c>
      <c r="GG66">
        <v>0.08800529999999999</v>
      </c>
      <c r="GH66">
        <v>0.08766699999999999</v>
      </c>
      <c r="GI66">
        <v>0.105763</v>
      </c>
      <c r="GJ66">
        <v>0.106552</v>
      </c>
      <c r="GK66">
        <v>23833.6</v>
      </c>
      <c r="GL66">
        <v>21651</v>
      </c>
      <c r="GM66">
        <v>26698.5</v>
      </c>
      <c r="GN66">
        <v>23954.3</v>
      </c>
      <c r="GO66">
        <v>38204.1</v>
      </c>
      <c r="GP66">
        <v>31639.4</v>
      </c>
      <c r="GQ66">
        <v>46625.1</v>
      </c>
      <c r="GR66">
        <v>37901.1</v>
      </c>
      <c r="GS66">
        <v>1.86397</v>
      </c>
      <c r="GT66">
        <v>1.85955</v>
      </c>
      <c r="GU66">
        <v>0.0795126</v>
      </c>
      <c r="GV66">
        <v>0</v>
      </c>
      <c r="GW66">
        <v>28.7173</v>
      </c>
      <c r="GX66">
        <v>999.9</v>
      </c>
      <c r="GY66">
        <v>54.9</v>
      </c>
      <c r="GZ66">
        <v>31.4</v>
      </c>
      <c r="HA66">
        <v>28.0987</v>
      </c>
      <c r="HB66">
        <v>61.19</v>
      </c>
      <c r="HC66">
        <v>26.3221</v>
      </c>
      <c r="HD66">
        <v>1</v>
      </c>
      <c r="HE66">
        <v>0.152035</v>
      </c>
      <c r="HF66">
        <v>-1.00131</v>
      </c>
      <c r="HG66">
        <v>20.2979</v>
      </c>
      <c r="HH66">
        <v>5.21744</v>
      </c>
      <c r="HI66">
        <v>11.98</v>
      </c>
      <c r="HJ66">
        <v>4.9651</v>
      </c>
      <c r="HK66">
        <v>3.2759</v>
      </c>
      <c r="HL66">
        <v>9999</v>
      </c>
      <c r="HM66">
        <v>9999</v>
      </c>
      <c r="HN66">
        <v>9999</v>
      </c>
      <c r="HO66">
        <v>999.9</v>
      </c>
      <c r="HP66">
        <v>1.86386</v>
      </c>
      <c r="HQ66">
        <v>1.86005</v>
      </c>
      <c r="HR66">
        <v>1.85837</v>
      </c>
      <c r="HS66">
        <v>1.85974</v>
      </c>
      <c r="HT66">
        <v>1.85979</v>
      </c>
      <c r="HU66">
        <v>1.85837</v>
      </c>
      <c r="HV66">
        <v>1.85744</v>
      </c>
      <c r="HW66">
        <v>1.85234</v>
      </c>
      <c r="HX66">
        <v>0</v>
      </c>
      <c r="HY66">
        <v>0</v>
      </c>
      <c r="HZ66">
        <v>0</v>
      </c>
      <c r="IA66">
        <v>0</v>
      </c>
      <c r="IB66" t="s">
        <v>426</v>
      </c>
      <c r="IC66" t="s">
        <v>427</v>
      </c>
      <c r="ID66" t="s">
        <v>428</v>
      </c>
      <c r="IE66" t="s">
        <v>428</v>
      </c>
      <c r="IF66" t="s">
        <v>428</v>
      </c>
      <c r="IG66" t="s">
        <v>428</v>
      </c>
      <c r="IH66">
        <v>0</v>
      </c>
      <c r="II66">
        <v>100</v>
      </c>
      <c r="IJ66">
        <v>100</v>
      </c>
      <c r="IK66">
        <v>-0.661</v>
      </c>
      <c r="IL66">
        <v>0.307</v>
      </c>
      <c r="IM66">
        <v>-0.6605319167387009</v>
      </c>
      <c r="IN66">
        <v>-0.0004737513092168879</v>
      </c>
      <c r="IO66">
        <v>1.233974951706583E-06</v>
      </c>
      <c r="IP66">
        <v>-2.791035861235605E-10</v>
      </c>
      <c r="IQ66">
        <v>0.04306461537617447</v>
      </c>
      <c r="IR66">
        <v>-0.002560808816659483</v>
      </c>
      <c r="IS66">
        <v>0.0007441110143227328</v>
      </c>
      <c r="IT66">
        <v>-6.151772081818622E-06</v>
      </c>
      <c r="IU66">
        <v>2</v>
      </c>
      <c r="IV66">
        <v>1988</v>
      </c>
      <c r="IW66">
        <v>1</v>
      </c>
      <c r="IX66">
        <v>28</v>
      </c>
      <c r="IY66">
        <v>190390.9</v>
      </c>
      <c r="IZ66">
        <v>190391.1</v>
      </c>
      <c r="JA66">
        <v>1.14502</v>
      </c>
      <c r="JB66">
        <v>2.59766</v>
      </c>
      <c r="JC66">
        <v>1.49658</v>
      </c>
      <c r="JD66">
        <v>2.34741</v>
      </c>
      <c r="JE66">
        <v>1.54907</v>
      </c>
      <c r="JF66">
        <v>2.4707</v>
      </c>
      <c r="JG66">
        <v>36.0816</v>
      </c>
      <c r="JH66">
        <v>24.105</v>
      </c>
      <c r="JI66">
        <v>18</v>
      </c>
      <c r="JJ66">
        <v>481.463</v>
      </c>
      <c r="JK66">
        <v>493.147</v>
      </c>
      <c r="JL66">
        <v>30.1377</v>
      </c>
      <c r="JM66">
        <v>29.2029</v>
      </c>
      <c r="JN66">
        <v>30.0001</v>
      </c>
      <c r="JO66">
        <v>29.402</v>
      </c>
      <c r="JP66">
        <v>29.3908</v>
      </c>
      <c r="JQ66">
        <v>23.0165</v>
      </c>
      <c r="JR66">
        <v>21.6814</v>
      </c>
      <c r="JS66">
        <v>100</v>
      </c>
      <c r="JT66">
        <v>30.1292</v>
      </c>
      <c r="JU66">
        <v>420</v>
      </c>
      <c r="JV66">
        <v>23.2943</v>
      </c>
      <c r="JW66">
        <v>101.939</v>
      </c>
      <c r="JX66">
        <v>91.4006</v>
      </c>
    </row>
    <row r="67" spans="1:284">
      <c r="A67">
        <v>49</v>
      </c>
      <c r="B67">
        <v>1758413063.5</v>
      </c>
      <c r="C67">
        <v>360.5</v>
      </c>
      <c r="D67" t="s">
        <v>526</v>
      </c>
      <c r="E67" t="s">
        <v>527</v>
      </c>
      <c r="F67">
        <v>5</v>
      </c>
      <c r="G67" t="s">
        <v>491</v>
      </c>
      <c r="H67" t="s">
        <v>421</v>
      </c>
      <c r="I67">
        <v>1758413055.5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(DN67+(U67+2*0.95*5.67E-8*(((DN67+$B$9)+273)^4-(DN67+273)^4)-44100*J67)/(1.84*29.3*R67+8*0.95*5.67E-8*(DN67+273)^3))</f>
        <v>0</v>
      </c>
      <c r="W67">
        <f>($C$9*DO67+$D$9*DP67+$E$9*V67)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2*0.95*5.67E-8*(((DN67+$B$9)+273)^4-(W67+273)^4)</f>
        <v>0</v>
      </c>
      <c r="AF67">
        <f>U67+AE67+AC67+AD67</f>
        <v>0</v>
      </c>
      <c r="AG67">
        <v>0</v>
      </c>
      <c r="AH67">
        <v>0</v>
      </c>
      <c r="AI67">
        <f>IF(AG67*$H$15&gt;=AK67,1.0,(AK67/(AK67-AG67*$H$15)))</f>
        <v>0</v>
      </c>
      <c r="AJ67">
        <f>(AI67-1)*100</f>
        <v>0</v>
      </c>
      <c r="AK67">
        <f>MAX(0,($B$15+$C$15*DS67)/(1+$D$15*DS67)*DL67/(DN67+273)*$E$15)</f>
        <v>0</v>
      </c>
      <c r="AL67" t="s">
        <v>422</v>
      </c>
      <c r="AM67" t="s">
        <v>422</v>
      </c>
      <c r="AN67">
        <v>0</v>
      </c>
      <c r="AO67">
        <v>0</v>
      </c>
      <c r="AP67">
        <f>1-AN67/AO67</f>
        <v>0</v>
      </c>
      <c r="AQ67">
        <v>0</v>
      </c>
      <c r="AR67" t="s">
        <v>422</v>
      </c>
      <c r="AS67" t="s">
        <v>422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422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$B$13*DT67+$C$13*DU67+$F$13*EF67*(1-EI67)</f>
        <v>0</v>
      </c>
      <c r="CW67">
        <f>CV67*CX67</f>
        <v>0</v>
      </c>
      <c r="CX67">
        <f>($B$13*$D$11+$C$13*$D$11+$F$13*((ES67+EK67)/MAX(ES67+EK67+ET67, 0.1)*$I$11+ET67/MAX(ES67+EK67+ET67, 0.1)*$J$11))/($B$13+$C$13+$F$13)</f>
        <v>0</v>
      </c>
      <c r="CY67">
        <f>($B$13*$K$11+$C$13*$K$11+$F$13*((ES67+EK67)/MAX(ES67+EK67+ET67, 0.1)*$P$11+ET67/MAX(ES67+EK67+ET67, 0.1)*$Q$11))/($B$13+$C$13+$F$13)</f>
        <v>0</v>
      </c>
      <c r="CZ67">
        <v>2.18</v>
      </c>
      <c r="DA67">
        <v>0.5</v>
      </c>
      <c r="DB67" t="s">
        <v>423</v>
      </c>
      <c r="DC67">
        <v>2</v>
      </c>
      <c r="DD67">
        <v>1758413055.5</v>
      </c>
      <c r="DE67">
        <v>421.7434583333334</v>
      </c>
      <c r="DF67">
        <v>419.990125</v>
      </c>
      <c r="DG67">
        <v>23.49315</v>
      </c>
      <c r="DH67">
        <v>23.29525833333333</v>
      </c>
      <c r="DI67">
        <v>422.4049583333334</v>
      </c>
      <c r="DJ67">
        <v>23.18611666666667</v>
      </c>
      <c r="DK67">
        <v>500.00575</v>
      </c>
      <c r="DL67">
        <v>90.17162499999999</v>
      </c>
      <c r="DM67">
        <v>0.0692736875</v>
      </c>
      <c r="DN67">
        <v>29.8777625</v>
      </c>
      <c r="DO67">
        <v>30.012875</v>
      </c>
      <c r="DP67">
        <v>999.9</v>
      </c>
      <c r="DQ67">
        <v>0</v>
      </c>
      <c r="DR67">
        <v>0</v>
      </c>
      <c r="DS67">
        <v>10000.61708333333</v>
      </c>
      <c r="DT67">
        <v>0</v>
      </c>
      <c r="DU67">
        <v>3.09642</v>
      </c>
      <c r="DV67">
        <v>1.753330833333333</v>
      </c>
      <c r="DW67">
        <v>431.8899583333334</v>
      </c>
      <c r="DX67">
        <v>430.0072083333333</v>
      </c>
      <c r="DY67">
        <v>0.1978925833333334</v>
      </c>
      <c r="DZ67">
        <v>419.990125</v>
      </c>
      <c r="EA67">
        <v>23.29525833333333</v>
      </c>
      <c r="EB67">
        <v>2.118415416666667</v>
      </c>
      <c r="EC67">
        <v>2.100569583333333</v>
      </c>
      <c r="ED67">
        <v>18.358325</v>
      </c>
      <c r="EE67">
        <v>18.22350416666667</v>
      </c>
      <c r="EF67">
        <v>0.00500078</v>
      </c>
      <c r="EG67">
        <v>0</v>
      </c>
      <c r="EH67">
        <v>0</v>
      </c>
      <c r="EI67">
        <v>0</v>
      </c>
      <c r="EJ67">
        <v>211.6708333333333</v>
      </c>
      <c r="EK67">
        <v>0.00500078</v>
      </c>
      <c r="EL67">
        <v>-21.02916666666667</v>
      </c>
      <c r="EM67">
        <v>-0.8208333333333334</v>
      </c>
      <c r="EN67">
        <v>35.057</v>
      </c>
      <c r="EO67">
        <v>39.48158333333333</v>
      </c>
      <c r="EP67">
        <v>37.6925</v>
      </c>
      <c r="EQ67">
        <v>39.55441666666666</v>
      </c>
      <c r="ER67">
        <v>38.21845833333333</v>
      </c>
      <c r="ES67">
        <v>0</v>
      </c>
      <c r="ET67">
        <v>0</v>
      </c>
      <c r="EU67">
        <v>0</v>
      </c>
      <c r="EV67">
        <v>1758413063.4</v>
      </c>
      <c r="EW67">
        <v>0</v>
      </c>
      <c r="EX67">
        <v>210.232</v>
      </c>
      <c r="EY67">
        <v>19.0846152229665</v>
      </c>
      <c r="EZ67">
        <v>-26.85384601735507</v>
      </c>
      <c r="FA67">
        <v>-20.232</v>
      </c>
      <c r="FB67">
        <v>15</v>
      </c>
      <c r="FC67">
        <v>0</v>
      </c>
      <c r="FD67" t="s">
        <v>424</v>
      </c>
      <c r="FE67">
        <v>1746989605.5</v>
      </c>
      <c r="FF67">
        <v>1746989593.5</v>
      </c>
      <c r="FG67">
        <v>0</v>
      </c>
      <c r="FH67">
        <v>-0.274</v>
      </c>
      <c r="FI67">
        <v>-0.002</v>
      </c>
      <c r="FJ67">
        <v>2.549</v>
      </c>
      <c r="FK67">
        <v>0.129</v>
      </c>
      <c r="FL67">
        <v>420</v>
      </c>
      <c r="FM67">
        <v>17</v>
      </c>
      <c r="FN67">
        <v>0.02</v>
      </c>
      <c r="FO67">
        <v>0.04</v>
      </c>
      <c r="FP67">
        <v>1.751181951219512</v>
      </c>
      <c r="FQ67">
        <v>0.005650871080145335</v>
      </c>
      <c r="FR67">
        <v>0.03583233396205659</v>
      </c>
      <c r="FS67">
        <v>1</v>
      </c>
      <c r="FT67">
        <v>210.1970588235294</v>
      </c>
      <c r="FU67">
        <v>-7.375095568701912</v>
      </c>
      <c r="FV67">
        <v>7.780763810007858</v>
      </c>
      <c r="FW67">
        <v>0</v>
      </c>
      <c r="FX67">
        <v>0.1981966341463414</v>
      </c>
      <c r="FY67">
        <v>-0.008398996515679472</v>
      </c>
      <c r="FZ67">
        <v>0.001150917931767205</v>
      </c>
      <c r="GA67">
        <v>1</v>
      </c>
      <c r="GB67">
        <v>2</v>
      </c>
      <c r="GC67">
        <v>3</v>
      </c>
      <c r="GD67" t="s">
        <v>425</v>
      </c>
      <c r="GE67">
        <v>3.1032</v>
      </c>
      <c r="GF67">
        <v>2.72737</v>
      </c>
      <c r="GG67">
        <v>0.0880013</v>
      </c>
      <c r="GH67">
        <v>0.0876625</v>
      </c>
      <c r="GI67">
        <v>0.105762</v>
      </c>
      <c r="GJ67">
        <v>0.106551</v>
      </c>
      <c r="GK67">
        <v>23833.6</v>
      </c>
      <c r="GL67">
        <v>21650.9</v>
      </c>
      <c r="GM67">
        <v>26698.4</v>
      </c>
      <c r="GN67">
        <v>23954.1</v>
      </c>
      <c r="GO67">
        <v>38204.2</v>
      </c>
      <c r="GP67">
        <v>31639.4</v>
      </c>
      <c r="GQ67">
        <v>46625.1</v>
      </c>
      <c r="GR67">
        <v>37901</v>
      </c>
      <c r="GS67">
        <v>1.86388</v>
      </c>
      <c r="GT67">
        <v>1.8597</v>
      </c>
      <c r="GU67">
        <v>0.079155</v>
      </c>
      <c r="GV67">
        <v>0</v>
      </c>
      <c r="GW67">
        <v>28.7173</v>
      </c>
      <c r="GX67">
        <v>999.9</v>
      </c>
      <c r="GY67">
        <v>54.9</v>
      </c>
      <c r="GZ67">
        <v>31.4</v>
      </c>
      <c r="HA67">
        <v>28.1009</v>
      </c>
      <c r="HB67">
        <v>60.99</v>
      </c>
      <c r="HC67">
        <v>26.3622</v>
      </c>
      <c r="HD67">
        <v>1</v>
      </c>
      <c r="HE67">
        <v>0.151969</v>
      </c>
      <c r="HF67">
        <v>-0.999194</v>
      </c>
      <c r="HG67">
        <v>20.2979</v>
      </c>
      <c r="HH67">
        <v>5.21759</v>
      </c>
      <c r="HI67">
        <v>11.98</v>
      </c>
      <c r="HJ67">
        <v>4.965</v>
      </c>
      <c r="HK67">
        <v>3.27595</v>
      </c>
      <c r="HL67">
        <v>9999</v>
      </c>
      <c r="HM67">
        <v>9999</v>
      </c>
      <c r="HN67">
        <v>9999</v>
      </c>
      <c r="HO67">
        <v>999.9</v>
      </c>
      <c r="HP67">
        <v>1.86386</v>
      </c>
      <c r="HQ67">
        <v>1.86005</v>
      </c>
      <c r="HR67">
        <v>1.85837</v>
      </c>
      <c r="HS67">
        <v>1.85975</v>
      </c>
      <c r="HT67">
        <v>1.85979</v>
      </c>
      <c r="HU67">
        <v>1.85836</v>
      </c>
      <c r="HV67">
        <v>1.85743</v>
      </c>
      <c r="HW67">
        <v>1.85235</v>
      </c>
      <c r="HX67">
        <v>0</v>
      </c>
      <c r="HY67">
        <v>0</v>
      </c>
      <c r="HZ67">
        <v>0</v>
      </c>
      <c r="IA67">
        <v>0</v>
      </c>
      <c r="IB67" t="s">
        <v>426</v>
      </c>
      <c r="IC67" t="s">
        <v>427</v>
      </c>
      <c r="ID67" t="s">
        <v>428</v>
      </c>
      <c r="IE67" t="s">
        <v>428</v>
      </c>
      <c r="IF67" t="s">
        <v>428</v>
      </c>
      <c r="IG67" t="s">
        <v>428</v>
      </c>
      <c r="IH67">
        <v>0</v>
      </c>
      <c r="II67">
        <v>100</v>
      </c>
      <c r="IJ67">
        <v>100</v>
      </c>
      <c r="IK67">
        <v>-0.662</v>
      </c>
      <c r="IL67">
        <v>0.3069</v>
      </c>
      <c r="IM67">
        <v>-0.6605319167387009</v>
      </c>
      <c r="IN67">
        <v>-0.0004737513092168879</v>
      </c>
      <c r="IO67">
        <v>1.233974951706583E-06</v>
      </c>
      <c r="IP67">
        <v>-2.791035861235605E-10</v>
      </c>
      <c r="IQ67">
        <v>0.04306461537617447</v>
      </c>
      <c r="IR67">
        <v>-0.002560808816659483</v>
      </c>
      <c r="IS67">
        <v>0.0007441110143227328</v>
      </c>
      <c r="IT67">
        <v>-6.151772081818622E-06</v>
      </c>
      <c r="IU67">
        <v>2</v>
      </c>
      <c r="IV67">
        <v>1988</v>
      </c>
      <c r="IW67">
        <v>1</v>
      </c>
      <c r="IX67">
        <v>28</v>
      </c>
      <c r="IY67">
        <v>190391</v>
      </c>
      <c r="IZ67">
        <v>190391.2</v>
      </c>
      <c r="JA67">
        <v>1.14502</v>
      </c>
      <c r="JB67">
        <v>2.59399</v>
      </c>
      <c r="JC67">
        <v>1.49658</v>
      </c>
      <c r="JD67">
        <v>2.34741</v>
      </c>
      <c r="JE67">
        <v>1.54907</v>
      </c>
      <c r="JF67">
        <v>2.4231</v>
      </c>
      <c r="JG67">
        <v>36.0816</v>
      </c>
      <c r="JH67">
        <v>24.1138</v>
      </c>
      <c r="JI67">
        <v>18</v>
      </c>
      <c r="JJ67">
        <v>481.404</v>
      </c>
      <c r="JK67">
        <v>493.246</v>
      </c>
      <c r="JL67">
        <v>30.131</v>
      </c>
      <c r="JM67">
        <v>29.2017</v>
      </c>
      <c r="JN67">
        <v>30</v>
      </c>
      <c r="JO67">
        <v>29.402</v>
      </c>
      <c r="JP67">
        <v>29.3908</v>
      </c>
      <c r="JQ67">
        <v>23.0171</v>
      </c>
      <c r="JR67">
        <v>21.6814</v>
      </c>
      <c r="JS67">
        <v>100</v>
      </c>
      <c r="JT67">
        <v>30.1292</v>
      </c>
      <c r="JU67">
        <v>420</v>
      </c>
      <c r="JV67">
        <v>23.2943</v>
      </c>
      <c r="JW67">
        <v>101.939</v>
      </c>
      <c r="JX67">
        <v>91.4002</v>
      </c>
    </row>
    <row r="68" spans="1:284">
      <c r="A68">
        <v>50</v>
      </c>
      <c r="B68">
        <v>1758413065.5</v>
      </c>
      <c r="C68">
        <v>362.5</v>
      </c>
      <c r="D68" t="s">
        <v>528</v>
      </c>
      <c r="E68" t="s">
        <v>529</v>
      </c>
      <c r="F68">
        <v>5</v>
      </c>
      <c r="G68" t="s">
        <v>491</v>
      </c>
      <c r="H68" t="s">
        <v>421</v>
      </c>
      <c r="I68">
        <v>1758413057.5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(DN68+(U68+2*0.95*5.67E-8*(((DN68+$B$9)+273)^4-(DN68+273)^4)-44100*J68)/(1.84*29.3*R68+8*0.95*5.67E-8*(DN68+273)^3))</f>
        <v>0</v>
      </c>
      <c r="W68">
        <f>($C$9*DO68+$D$9*DP68+$E$9*V68)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2*0.95*5.67E-8*(((DN68+$B$9)+273)^4-(W68+273)^4)</f>
        <v>0</v>
      </c>
      <c r="AF68">
        <f>U68+AE68+AC68+AD68</f>
        <v>0</v>
      </c>
      <c r="AG68">
        <v>0</v>
      </c>
      <c r="AH68">
        <v>0</v>
      </c>
      <c r="AI68">
        <f>IF(AG68*$H$15&gt;=AK68,1.0,(AK68/(AK68-AG68*$H$15)))</f>
        <v>0</v>
      </c>
      <c r="AJ68">
        <f>(AI68-1)*100</f>
        <v>0</v>
      </c>
      <c r="AK68">
        <f>MAX(0,($B$15+$C$15*DS68)/(1+$D$15*DS68)*DL68/(DN68+273)*$E$15)</f>
        <v>0</v>
      </c>
      <c r="AL68" t="s">
        <v>422</v>
      </c>
      <c r="AM68" t="s">
        <v>422</v>
      </c>
      <c r="AN68">
        <v>0</v>
      </c>
      <c r="AO68">
        <v>0</v>
      </c>
      <c r="AP68">
        <f>1-AN68/AO68</f>
        <v>0</v>
      </c>
      <c r="AQ68">
        <v>0</v>
      </c>
      <c r="AR68" t="s">
        <v>422</v>
      </c>
      <c r="AS68" t="s">
        <v>422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422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$B$13*DT68+$C$13*DU68+$F$13*EF68*(1-EI68)</f>
        <v>0</v>
      </c>
      <c r="CW68">
        <f>CV68*CX68</f>
        <v>0</v>
      </c>
      <c r="CX68">
        <f>($B$13*$D$11+$C$13*$D$11+$F$13*((ES68+EK68)/MAX(ES68+EK68+ET68, 0.1)*$I$11+ET68/MAX(ES68+EK68+ET68, 0.1)*$J$11))/($B$13+$C$13+$F$13)</f>
        <v>0</v>
      </c>
      <c r="CY68">
        <f>($B$13*$K$11+$C$13*$K$11+$F$13*((ES68+EK68)/MAX(ES68+EK68+ET68, 0.1)*$P$11+ET68/MAX(ES68+EK68+ET68, 0.1)*$Q$11))/($B$13+$C$13+$F$13)</f>
        <v>0</v>
      </c>
      <c r="CZ68">
        <v>2.18</v>
      </c>
      <c r="DA68">
        <v>0.5</v>
      </c>
      <c r="DB68" t="s">
        <v>423</v>
      </c>
      <c r="DC68">
        <v>2</v>
      </c>
      <c r="DD68">
        <v>1758413057.5</v>
      </c>
      <c r="DE68">
        <v>421.7418333333333</v>
      </c>
      <c r="DF68">
        <v>419.9880416666667</v>
      </c>
      <c r="DG68">
        <v>23.49193333333333</v>
      </c>
      <c r="DH68">
        <v>23.29444166666667</v>
      </c>
      <c r="DI68">
        <v>422.4032916666667</v>
      </c>
      <c r="DJ68">
        <v>23.18492083333333</v>
      </c>
      <c r="DK68">
        <v>499.99025</v>
      </c>
      <c r="DL68">
        <v>90.17137083333331</v>
      </c>
      <c r="DM68">
        <v>0.06927565416666666</v>
      </c>
      <c r="DN68">
        <v>29.87719583333333</v>
      </c>
      <c r="DO68">
        <v>30.01276666666666</v>
      </c>
      <c r="DP68">
        <v>999.9</v>
      </c>
      <c r="DQ68">
        <v>0</v>
      </c>
      <c r="DR68">
        <v>0</v>
      </c>
      <c r="DS68">
        <v>9998.717916666666</v>
      </c>
      <c r="DT68">
        <v>0</v>
      </c>
      <c r="DU68">
        <v>3.09642</v>
      </c>
      <c r="DV68">
        <v>1.753749166666666</v>
      </c>
      <c r="DW68">
        <v>431.8876666666667</v>
      </c>
      <c r="DX68">
        <v>430.00475</v>
      </c>
      <c r="DY68">
        <v>0.19748875</v>
      </c>
      <c r="DZ68">
        <v>419.9880416666667</v>
      </c>
      <c r="EA68">
        <v>23.29444166666667</v>
      </c>
      <c r="EB68">
        <v>2.118299583333334</v>
      </c>
      <c r="EC68">
        <v>2.10049</v>
      </c>
      <c r="ED68">
        <v>18.35745</v>
      </c>
      <c r="EE68">
        <v>18.22290416666667</v>
      </c>
      <c r="EF68">
        <v>0.00500078</v>
      </c>
      <c r="EG68">
        <v>0</v>
      </c>
      <c r="EH68">
        <v>0</v>
      </c>
      <c r="EI68">
        <v>0</v>
      </c>
      <c r="EJ68">
        <v>210.3458333333333</v>
      </c>
      <c r="EK68">
        <v>0.00500078</v>
      </c>
      <c r="EL68">
        <v>-20.44583333333333</v>
      </c>
      <c r="EM68">
        <v>-0.9249999999999999</v>
      </c>
      <c r="EN68">
        <v>35.06745833333333</v>
      </c>
      <c r="EO68">
        <v>39.52320833333334</v>
      </c>
      <c r="EP68">
        <v>37.71070833333334</v>
      </c>
      <c r="EQ68">
        <v>39.60645833333333</v>
      </c>
      <c r="ER68">
        <v>38.24445833333333</v>
      </c>
      <c r="ES68">
        <v>0</v>
      </c>
      <c r="ET68">
        <v>0</v>
      </c>
      <c r="EU68">
        <v>0</v>
      </c>
      <c r="EV68">
        <v>1758413065.2</v>
      </c>
      <c r="EW68">
        <v>0</v>
      </c>
      <c r="EX68">
        <v>209.7461538461539</v>
      </c>
      <c r="EY68">
        <v>-1.456410439049206</v>
      </c>
      <c r="EZ68">
        <v>-1.459828910766765</v>
      </c>
      <c r="FA68">
        <v>-19.99615384615385</v>
      </c>
      <c r="FB68">
        <v>15</v>
      </c>
      <c r="FC68">
        <v>0</v>
      </c>
      <c r="FD68" t="s">
        <v>424</v>
      </c>
      <c r="FE68">
        <v>1746989605.5</v>
      </c>
      <c r="FF68">
        <v>1746989593.5</v>
      </c>
      <c r="FG68">
        <v>0</v>
      </c>
      <c r="FH68">
        <v>-0.274</v>
      </c>
      <c r="FI68">
        <v>-0.002</v>
      </c>
      <c r="FJ68">
        <v>2.549</v>
      </c>
      <c r="FK68">
        <v>0.129</v>
      </c>
      <c r="FL68">
        <v>420</v>
      </c>
      <c r="FM68">
        <v>17</v>
      </c>
      <c r="FN68">
        <v>0.02</v>
      </c>
      <c r="FO68">
        <v>0.04</v>
      </c>
      <c r="FP68">
        <v>1.75476375</v>
      </c>
      <c r="FQ68">
        <v>0.06277654784239935</v>
      </c>
      <c r="FR68">
        <v>0.03432457120544263</v>
      </c>
      <c r="FS68">
        <v>1</v>
      </c>
      <c r="FT68">
        <v>210.9764705882353</v>
      </c>
      <c r="FU68">
        <v>-5.6103896798143</v>
      </c>
      <c r="FV68">
        <v>8.331656809441409</v>
      </c>
      <c r="FW68">
        <v>0</v>
      </c>
      <c r="FX68">
        <v>0.19796235</v>
      </c>
      <c r="FY68">
        <v>-0.01072998123827472</v>
      </c>
      <c r="FZ68">
        <v>0.001204991463662712</v>
      </c>
      <c r="GA68">
        <v>1</v>
      </c>
      <c r="GB68">
        <v>2</v>
      </c>
      <c r="GC68">
        <v>3</v>
      </c>
      <c r="GD68" t="s">
        <v>425</v>
      </c>
      <c r="GE68">
        <v>3.103</v>
      </c>
      <c r="GF68">
        <v>2.72743</v>
      </c>
      <c r="GG68">
        <v>0.08800139999999999</v>
      </c>
      <c r="GH68">
        <v>0.0876681</v>
      </c>
      <c r="GI68">
        <v>0.105757</v>
      </c>
      <c r="GJ68">
        <v>0.10655</v>
      </c>
      <c r="GK68">
        <v>23833.6</v>
      </c>
      <c r="GL68">
        <v>21650.7</v>
      </c>
      <c r="GM68">
        <v>26698.4</v>
      </c>
      <c r="GN68">
        <v>23954</v>
      </c>
      <c r="GO68">
        <v>38204.2</v>
      </c>
      <c r="GP68">
        <v>31639.2</v>
      </c>
      <c r="GQ68">
        <v>46624.9</v>
      </c>
      <c r="GR68">
        <v>37900.7</v>
      </c>
      <c r="GS68">
        <v>1.86378</v>
      </c>
      <c r="GT68">
        <v>1.85975</v>
      </c>
      <c r="GU68">
        <v>0.0792481</v>
      </c>
      <c r="GV68">
        <v>0</v>
      </c>
      <c r="GW68">
        <v>28.7168</v>
      </c>
      <c r="GX68">
        <v>999.9</v>
      </c>
      <c r="GY68">
        <v>54.9</v>
      </c>
      <c r="GZ68">
        <v>31.4</v>
      </c>
      <c r="HA68">
        <v>28.0991</v>
      </c>
      <c r="HB68">
        <v>61.09</v>
      </c>
      <c r="HC68">
        <v>26.4744</v>
      </c>
      <c r="HD68">
        <v>1</v>
      </c>
      <c r="HE68">
        <v>0.151969</v>
      </c>
      <c r="HF68">
        <v>-1.00325</v>
      </c>
      <c r="HG68">
        <v>20.2978</v>
      </c>
      <c r="HH68">
        <v>5.21759</v>
      </c>
      <c r="HI68">
        <v>11.98</v>
      </c>
      <c r="HJ68">
        <v>4.96495</v>
      </c>
      <c r="HK68">
        <v>3.27598</v>
      </c>
      <c r="HL68">
        <v>9999</v>
      </c>
      <c r="HM68">
        <v>9999</v>
      </c>
      <c r="HN68">
        <v>9999</v>
      </c>
      <c r="HO68">
        <v>999.9</v>
      </c>
      <c r="HP68">
        <v>1.86386</v>
      </c>
      <c r="HQ68">
        <v>1.86005</v>
      </c>
      <c r="HR68">
        <v>1.85837</v>
      </c>
      <c r="HS68">
        <v>1.85974</v>
      </c>
      <c r="HT68">
        <v>1.85979</v>
      </c>
      <c r="HU68">
        <v>1.85837</v>
      </c>
      <c r="HV68">
        <v>1.85744</v>
      </c>
      <c r="HW68">
        <v>1.85236</v>
      </c>
      <c r="HX68">
        <v>0</v>
      </c>
      <c r="HY68">
        <v>0</v>
      </c>
      <c r="HZ68">
        <v>0</v>
      </c>
      <c r="IA68">
        <v>0</v>
      </c>
      <c r="IB68" t="s">
        <v>426</v>
      </c>
      <c r="IC68" t="s">
        <v>427</v>
      </c>
      <c r="ID68" t="s">
        <v>428</v>
      </c>
      <c r="IE68" t="s">
        <v>428</v>
      </c>
      <c r="IF68" t="s">
        <v>428</v>
      </c>
      <c r="IG68" t="s">
        <v>428</v>
      </c>
      <c r="IH68">
        <v>0</v>
      </c>
      <c r="II68">
        <v>100</v>
      </c>
      <c r="IJ68">
        <v>100</v>
      </c>
      <c r="IK68">
        <v>-0.662</v>
      </c>
      <c r="IL68">
        <v>0.3069</v>
      </c>
      <c r="IM68">
        <v>-0.6605319167387009</v>
      </c>
      <c r="IN68">
        <v>-0.0004737513092168879</v>
      </c>
      <c r="IO68">
        <v>1.233974951706583E-06</v>
      </c>
      <c r="IP68">
        <v>-2.791035861235605E-10</v>
      </c>
      <c r="IQ68">
        <v>0.04306461537617447</v>
      </c>
      <c r="IR68">
        <v>-0.002560808816659483</v>
      </c>
      <c r="IS68">
        <v>0.0007441110143227328</v>
      </c>
      <c r="IT68">
        <v>-6.151772081818622E-06</v>
      </c>
      <c r="IU68">
        <v>2</v>
      </c>
      <c r="IV68">
        <v>1988</v>
      </c>
      <c r="IW68">
        <v>1</v>
      </c>
      <c r="IX68">
        <v>28</v>
      </c>
      <c r="IY68">
        <v>190391</v>
      </c>
      <c r="IZ68">
        <v>190391.2</v>
      </c>
      <c r="JA68">
        <v>1.14502</v>
      </c>
      <c r="JB68">
        <v>2.60376</v>
      </c>
      <c r="JC68">
        <v>1.49658</v>
      </c>
      <c r="JD68">
        <v>2.34863</v>
      </c>
      <c r="JE68">
        <v>1.54907</v>
      </c>
      <c r="JF68">
        <v>2.38525</v>
      </c>
      <c r="JG68">
        <v>36.0816</v>
      </c>
      <c r="JH68">
        <v>24.105</v>
      </c>
      <c r="JI68">
        <v>18</v>
      </c>
      <c r="JJ68">
        <v>481.346</v>
      </c>
      <c r="JK68">
        <v>493.279</v>
      </c>
      <c r="JL68">
        <v>30.1255</v>
      </c>
      <c r="JM68">
        <v>29.2011</v>
      </c>
      <c r="JN68">
        <v>30</v>
      </c>
      <c r="JO68">
        <v>29.402</v>
      </c>
      <c r="JP68">
        <v>29.3908</v>
      </c>
      <c r="JQ68">
        <v>23.0163</v>
      </c>
      <c r="JR68">
        <v>21.6814</v>
      </c>
      <c r="JS68">
        <v>100</v>
      </c>
      <c r="JT68">
        <v>30.1171</v>
      </c>
      <c r="JU68">
        <v>420</v>
      </c>
      <c r="JV68">
        <v>23.2943</v>
      </c>
      <c r="JW68">
        <v>101.939</v>
      </c>
      <c r="JX68">
        <v>91.3997</v>
      </c>
    </row>
    <row r="69" spans="1:284">
      <c r="A69">
        <v>51</v>
      </c>
      <c r="B69">
        <v>1758413067.5</v>
      </c>
      <c r="C69">
        <v>364.5</v>
      </c>
      <c r="D69" t="s">
        <v>530</v>
      </c>
      <c r="E69" t="s">
        <v>531</v>
      </c>
      <c r="F69">
        <v>5</v>
      </c>
      <c r="G69" t="s">
        <v>491</v>
      </c>
      <c r="H69" t="s">
        <v>421</v>
      </c>
      <c r="I69">
        <v>1758413059.5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(DN69+(U69+2*0.95*5.67E-8*(((DN69+$B$9)+273)^4-(DN69+273)^4)-44100*J69)/(1.84*29.3*R69+8*0.95*5.67E-8*(DN69+273)^3))</f>
        <v>0</v>
      </c>
      <c r="W69">
        <f>($C$9*DO69+$D$9*DP69+$E$9*V69)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2*0.95*5.67E-8*(((DN69+$B$9)+273)^4-(W69+273)^4)</f>
        <v>0</v>
      </c>
      <c r="AF69">
        <f>U69+AE69+AC69+AD69</f>
        <v>0</v>
      </c>
      <c r="AG69">
        <v>0</v>
      </c>
      <c r="AH69">
        <v>0</v>
      </c>
      <c r="AI69">
        <f>IF(AG69*$H$15&gt;=AK69,1.0,(AK69/(AK69-AG69*$H$15)))</f>
        <v>0</v>
      </c>
      <c r="AJ69">
        <f>(AI69-1)*100</f>
        <v>0</v>
      </c>
      <c r="AK69">
        <f>MAX(0,($B$15+$C$15*DS69)/(1+$D$15*DS69)*DL69/(DN69+273)*$E$15)</f>
        <v>0</v>
      </c>
      <c r="AL69" t="s">
        <v>422</v>
      </c>
      <c r="AM69" t="s">
        <v>422</v>
      </c>
      <c r="AN69">
        <v>0</v>
      </c>
      <c r="AO69">
        <v>0</v>
      </c>
      <c r="AP69">
        <f>1-AN69/AO69</f>
        <v>0</v>
      </c>
      <c r="AQ69">
        <v>0</v>
      </c>
      <c r="AR69" t="s">
        <v>422</v>
      </c>
      <c r="AS69" t="s">
        <v>422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422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$B$13*DT69+$C$13*DU69+$F$13*EF69*(1-EI69)</f>
        <v>0</v>
      </c>
      <c r="CW69">
        <f>CV69*CX69</f>
        <v>0</v>
      </c>
      <c r="CX69">
        <f>($B$13*$D$11+$C$13*$D$11+$F$13*((ES69+EK69)/MAX(ES69+EK69+ET69, 0.1)*$I$11+ET69/MAX(ES69+EK69+ET69, 0.1)*$J$11))/($B$13+$C$13+$F$13)</f>
        <v>0</v>
      </c>
      <c r="CY69">
        <f>($B$13*$K$11+$C$13*$K$11+$F$13*((ES69+EK69)/MAX(ES69+EK69+ET69, 0.1)*$P$11+ET69/MAX(ES69+EK69+ET69, 0.1)*$Q$11))/($B$13+$C$13+$F$13)</f>
        <v>0</v>
      </c>
      <c r="CZ69">
        <v>2.18</v>
      </c>
      <c r="DA69">
        <v>0.5</v>
      </c>
      <c r="DB69" t="s">
        <v>423</v>
      </c>
      <c r="DC69">
        <v>2</v>
      </c>
      <c r="DD69">
        <v>1758413059.5</v>
      </c>
      <c r="DE69">
        <v>421.7405416666667</v>
      </c>
      <c r="DF69">
        <v>419.9994583333334</v>
      </c>
      <c r="DG69">
        <v>23.4906875</v>
      </c>
      <c r="DH69">
        <v>23.2934375</v>
      </c>
      <c r="DI69">
        <v>422.4019583333333</v>
      </c>
      <c r="DJ69">
        <v>23.1837</v>
      </c>
      <c r="DK69">
        <v>499.9740416666667</v>
      </c>
      <c r="DL69">
        <v>90.17125833333334</v>
      </c>
      <c r="DM69">
        <v>0.06926600416666666</v>
      </c>
      <c r="DN69">
        <v>29.87656666666667</v>
      </c>
      <c r="DO69">
        <v>30.01224166666666</v>
      </c>
      <c r="DP69">
        <v>999.9</v>
      </c>
      <c r="DQ69">
        <v>0</v>
      </c>
      <c r="DR69">
        <v>0</v>
      </c>
      <c r="DS69">
        <v>9999.4475</v>
      </c>
      <c r="DT69">
        <v>0</v>
      </c>
      <c r="DU69">
        <v>3.09642</v>
      </c>
      <c r="DV69">
        <v>1.741004166666667</v>
      </c>
      <c r="DW69">
        <v>431.8857499999999</v>
      </c>
      <c r="DX69">
        <v>430.016</v>
      </c>
      <c r="DY69">
        <v>0.197249875</v>
      </c>
      <c r="DZ69">
        <v>419.9994583333334</v>
      </c>
      <c r="EA69">
        <v>23.2934375</v>
      </c>
      <c r="EB69">
        <v>2.118184583333333</v>
      </c>
      <c r="EC69">
        <v>2.100397083333334</v>
      </c>
      <c r="ED69">
        <v>18.3565875</v>
      </c>
      <c r="EE69">
        <v>18.2222</v>
      </c>
      <c r="EF69">
        <v>0.00500078</v>
      </c>
      <c r="EG69">
        <v>0</v>
      </c>
      <c r="EH69">
        <v>0</v>
      </c>
      <c r="EI69">
        <v>0</v>
      </c>
      <c r="EJ69">
        <v>209.6625</v>
      </c>
      <c r="EK69">
        <v>0.00500078</v>
      </c>
      <c r="EL69">
        <v>-20.0625</v>
      </c>
      <c r="EM69">
        <v>-1.041666666666667</v>
      </c>
      <c r="EN69">
        <v>35.08045833333333</v>
      </c>
      <c r="EO69">
        <v>39.56745833333333</v>
      </c>
      <c r="EP69">
        <v>37.68991666666667</v>
      </c>
      <c r="EQ69">
        <v>39.65858333333333</v>
      </c>
      <c r="ER69">
        <v>38.26270833333333</v>
      </c>
      <c r="ES69">
        <v>0</v>
      </c>
      <c r="ET69">
        <v>0</v>
      </c>
      <c r="EU69">
        <v>0</v>
      </c>
      <c r="EV69">
        <v>1758413067.6</v>
      </c>
      <c r="EW69">
        <v>0</v>
      </c>
      <c r="EX69">
        <v>209.4038461538462</v>
      </c>
      <c r="EY69">
        <v>-4.167521553868939</v>
      </c>
      <c r="EZ69">
        <v>-0.03760671166241761</v>
      </c>
      <c r="FA69">
        <v>-19.51153846153846</v>
      </c>
      <c r="FB69">
        <v>15</v>
      </c>
      <c r="FC69">
        <v>0</v>
      </c>
      <c r="FD69" t="s">
        <v>424</v>
      </c>
      <c r="FE69">
        <v>1746989605.5</v>
      </c>
      <c r="FF69">
        <v>1746989593.5</v>
      </c>
      <c r="FG69">
        <v>0</v>
      </c>
      <c r="FH69">
        <v>-0.274</v>
      </c>
      <c r="FI69">
        <v>-0.002</v>
      </c>
      <c r="FJ69">
        <v>2.549</v>
      </c>
      <c r="FK69">
        <v>0.129</v>
      </c>
      <c r="FL69">
        <v>420</v>
      </c>
      <c r="FM69">
        <v>17</v>
      </c>
      <c r="FN69">
        <v>0.02</v>
      </c>
      <c r="FO69">
        <v>0.04</v>
      </c>
      <c r="FP69">
        <v>1.750490243902439</v>
      </c>
      <c r="FQ69">
        <v>0.005131777003487009</v>
      </c>
      <c r="FR69">
        <v>0.03747508515344009</v>
      </c>
      <c r="FS69">
        <v>1</v>
      </c>
      <c r="FT69">
        <v>211.0588235294118</v>
      </c>
      <c r="FU69">
        <v>-22.20015284900277</v>
      </c>
      <c r="FV69">
        <v>8.340867413174257</v>
      </c>
      <c r="FW69">
        <v>0</v>
      </c>
      <c r="FX69">
        <v>0.1977812926829268</v>
      </c>
      <c r="FY69">
        <v>-0.01013987456445974</v>
      </c>
      <c r="FZ69">
        <v>0.001185281961801012</v>
      </c>
      <c r="GA69">
        <v>1</v>
      </c>
      <c r="GB69">
        <v>2</v>
      </c>
      <c r="GC69">
        <v>3</v>
      </c>
      <c r="GD69" t="s">
        <v>425</v>
      </c>
      <c r="GE69">
        <v>3.10301</v>
      </c>
      <c r="GF69">
        <v>2.72751</v>
      </c>
      <c r="GG69">
        <v>0.0879991</v>
      </c>
      <c r="GH69">
        <v>0.0876797</v>
      </c>
      <c r="GI69">
        <v>0.105751</v>
      </c>
      <c r="GJ69">
        <v>0.106544</v>
      </c>
      <c r="GK69">
        <v>23833.7</v>
      </c>
      <c r="GL69">
        <v>21650.3</v>
      </c>
      <c r="GM69">
        <v>26698.4</v>
      </c>
      <c r="GN69">
        <v>23953.9</v>
      </c>
      <c r="GO69">
        <v>38204.5</v>
      </c>
      <c r="GP69">
        <v>31639.2</v>
      </c>
      <c r="GQ69">
        <v>46624.9</v>
      </c>
      <c r="GR69">
        <v>37900.4</v>
      </c>
      <c r="GS69">
        <v>1.86405</v>
      </c>
      <c r="GT69">
        <v>1.85965</v>
      </c>
      <c r="GU69">
        <v>0.07912520000000001</v>
      </c>
      <c r="GV69">
        <v>0</v>
      </c>
      <c r="GW69">
        <v>28.7156</v>
      </c>
      <c r="GX69">
        <v>999.9</v>
      </c>
      <c r="GY69">
        <v>54.9</v>
      </c>
      <c r="GZ69">
        <v>31.4</v>
      </c>
      <c r="HA69">
        <v>28.097</v>
      </c>
      <c r="HB69">
        <v>61.01</v>
      </c>
      <c r="HC69">
        <v>26.5705</v>
      </c>
      <c r="HD69">
        <v>1</v>
      </c>
      <c r="HE69">
        <v>0.151974</v>
      </c>
      <c r="HF69">
        <v>-0.99274</v>
      </c>
      <c r="HG69">
        <v>20.2978</v>
      </c>
      <c r="HH69">
        <v>5.21759</v>
      </c>
      <c r="HI69">
        <v>11.98</v>
      </c>
      <c r="HJ69">
        <v>4.96485</v>
      </c>
      <c r="HK69">
        <v>3.276</v>
      </c>
      <c r="HL69">
        <v>9999</v>
      </c>
      <c r="HM69">
        <v>9999</v>
      </c>
      <c r="HN69">
        <v>9999</v>
      </c>
      <c r="HO69">
        <v>999.9</v>
      </c>
      <c r="HP69">
        <v>1.86386</v>
      </c>
      <c r="HQ69">
        <v>1.86005</v>
      </c>
      <c r="HR69">
        <v>1.85837</v>
      </c>
      <c r="HS69">
        <v>1.85974</v>
      </c>
      <c r="HT69">
        <v>1.85978</v>
      </c>
      <c r="HU69">
        <v>1.85837</v>
      </c>
      <c r="HV69">
        <v>1.85745</v>
      </c>
      <c r="HW69">
        <v>1.85234</v>
      </c>
      <c r="HX69">
        <v>0</v>
      </c>
      <c r="HY69">
        <v>0</v>
      </c>
      <c r="HZ69">
        <v>0</v>
      </c>
      <c r="IA69">
        <v>0</v>
      </c>
      <c r="IB69" t="s">
        <v>426</v>
      </c>
      <c r="IC69" t="s">
        <v>427</v>
      </c>
      <c r="ID69" t="s">
        <v>428</v>
      </c>
      <c r="IE69" t="s">
        <v>428</v>
      </c>
      <c r="IF69" t="s">
        <v>428</v>
      </c>
      <c r="IG69" t="s">
        <v>428</v>
      </c>
      <c r="IH69">
        <v>0</v>
      </c>
      <c r="II69">
        <v>100</v>
      </c>
      <c r="IJ69">
        <v>100</v>
      </c>
      <c r="IK69">
        <v>-0.662</v>
      </c>
      <c r="IL69">
        <v>0.3069</v>
      </c>
      <c r="IM69">
        <v>-0.6605319167387009</v>
      </c>
      <c r="IN69">
        <v>-0.0004737513092168879</v>
      </c>
      <c r="IO69">
        <v>1.233974951706583E-06</v>
      </c>
      <c r="IP69">
        <v>-2.791035861235605E-10</v>
      </c>
      <c r="IQ69">
        <v>0.04306461537617447</v>
      </c>
      <c r="IR69">
        <v>-0.002560808816659483</v>
      </c>
      <c r="IS69">
        <v>0.0007441110143227328</v>
      </c>
      <c r="IT69">
        <v>-6.151772081818622E-06</v>
      </c>
      <c r="IU69">
        <v>2</v>
      </c>
      <c r="IV69">
        <v>1988</v>
      </c>
      <c r="IW69">
        <v>1</v>
      </c>
      <c r="IX69">
        <v>28</v>
      </c>
      <c r="IY69">
        <v>190391</v>
      </c>
      <c r="IZ69">
        <v>190391.2</v>
      </c>
      <c r="JA69">
        <v>1.14502</v>
      </c>
      <c r="JB69">
        <v>2.60254</v>
      </c>
      <c r="JC69">
        <v>1.49658</v>
      </c>
      <c r="JD69">
        <v>2.34985</v>
      </c>
      <c r="JE69">
        <v>1.54907</v>
      </c>
      <c r="JF69">
        <v>2.33032</v>
      </c>
      <c r="JG69">
        <v>36.0816</v>
      </c>
      <c r="JH69">
        <v>24.105</v>
      </c>
      <c r="JI69">
        <v>18</v>
      </c>
      <c r="JJ69">
        <v>481.506</v>
      </c>
      <c r="JK69">
        <v>493.208</v>
      </c>
      <c r="JL69">
        <v>30.1211</v>
      </c>
      <c r="JM69">
        <v>29.2011</v>
      </c>
      <c r="JN69">
        <v>30</v>
      </c>
      <c r="JO69">
        <v>29.4019</v>
      </c>
      <c r="JP69">
        <v>29.3901</v>
      </c>
      <c r="JQ69">
        <v>23.015</v>
      </c>
      <c r="JR69">
        <v>21.6814</v>
      </c>
      <c r="JS69">
        <v>100</v>
      </c>
      <c r="JT69">
        <v>30.1171</v>
      </c>
      <c r="JU69">
        <v>420</v>
      </c>
      <c r="JV69">
        <v>23.2943</v>
      </c>
      <c r="JW69">
        <v>101.939</v>
      </c>
      <c r="JX69">
        <v>91.3991</v>
      </c>
    </row>
    <row r="70" spans="1:284">
      <c r="A70">
        <v>52</v>
      </c>
      <c r="B70">
        <v>1758413069.5</v>
      </c>
      <c r="C70">
        <v>366.5</v>
      </c>
      <c r="D70" t="s">
        <v>532</v>
      </c>
      <c r="E70" t="s">
        <v>533</v>
      </c>
      <c r="F70">
        <v>5</v>
      </c>
      <c r="G70" t="s">
        <v>491</v>
      </c>
      <c r="H70" t="s">
        <v>421</v>
      </c>
      <c r="I70">
        <v>1758413061.5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(DN70+(U70+2*0.95*5.67E-8*(((DN70+$B$9)+273)^4-(DN70+273)^4)-44100*J70)/(1.84*29.3*R70+8*0.95*5.67E-8*(DN70+273)^3))</f>
        <v>0</v>
      </c>
      <c r="W70">
        <f>($C$9*DO70+$D$9*DP70+$E$9*V70)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2*0.95*5.67E-8*(((DN70+$B$9)+273)^4-(W70+273)^4)</f>
        <v>0</v>
      </c>
      <c r="AF70">
        <f>U70+AE70+AC70+AD70</f>
        <v>0</v>
      </c>
      <c r="AG70">
        <v>0</v>
      </c>
      <c r="AH70">
        <v>0</v>
      </c>
      <c r="AI70">
        <f>IF(AG70*$H$15&gt;=AK70,1.0,(AK70/(AK70-AG70*$H$15)))</f>
        <v>0</v>
      </c>
      <c r="AJ70">
        <f>(AI70-1)*100</f>
        <v>0</v>
      </c>
      <c r="AK70">
        <f>MAX(0,($B$15+$C$15*DS70)/(1+$D$15*DS70)*DL70/(DN70+273)*$E$15)</f>
        <v>0</v>
      </c>
      <c r="AL70" t="s">
        <v>422</v>
      </c>
      <c r="AM70" t="s">
        <v>422</v>
      </c>
      <c r="AN70">
        <v>0</v>
      </c>
      <c r="AO70">
        <v>0</v>
      </c>
      <c r="AP70">
        <f>1-AN70/AO70</f>
        <v>0</v>
      </c>
      <c r="AQ70">
        <v>0</v>
      </c>
      <c r="AR70" t="s">
        <v>422</v>
      </c>
      <c r="AS70" t="s">
        <v>422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422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$B$13*DT70+$C$13*DU70+$F$13*EF70*(1-EI70)</f>
        <v>0</v>
      </c>
      <c r="CW70">
        <f>CV70*CX70</f>
        <v>0</v>
      </c>
      <c r="CX70">
        <f>($B$13*$D$11+$C$13*$D$11+$F$13*((ES70+EK70)/MAX(ES70+EK70+ET70, 0.1)*$I$11+ET70/MAX(ES70+EK70+ET70, 0.1)*$J$11))/($B$13+$C$13+$F$13)</f>
        <v>0</v>
      </c>
      <c r="CY70">
        <f>($B$13*$K$11+$C$13*$K$11+$F$13*((ES70+EK70)/MAX(ES70+EK70+ET70, 0.1)*$P$11+ET70/MAX(ES70+EK70+ET70, 0.1)*$Q$11))/($B$13+$C$13+$F$13)</f>
        <v>0</v>
      </c>
      <c r="CZ70">
        <v>2.18</v>
      </c>
      <c r="DA70">
        <v>0.5</v>
      </c>
      <c r="DB70" t="s">
        <v>423</v>
      </c>
      <c r="DC70">
        <v>2</v>
      </c>
      <c r="DD70">
        <v>1758413061.5</v>
      </c>
      <c r="DE70">
        <v>421.7397083333333</v>
      </c>
      <c r="DF70">
        <v>420.003375</v>
      </c>
      <c r="DG70">
        <v>23.48957083333334</v>
      </c>
      <c r="DH70">
        <v>23.2926</v>
      </c>
      <c r="DI70">
        <v>422.401125</v>
      </c>
      <c r="DJ70">
        <v>23.18260416666667</v>
      </c>
      <c r="DK70">
        <v>499.966375</v>
      </c>
      <c r="DL70">
        <v>90.17121249999998</v>
      </c>
      <c r="DM70">
        <v>0.06930715416666666</v>
      </c>
      <c r="DN70">
        <v>29.875625</v>
      </c>
      <c r="DO70">
        <v>30.0111625</v>
      </c>
      <c r="DP70">
        <v>999.9</v>
      </c>
      <c r="DQ70">
        <v>0</v>
      </c>
      <c r="DR70">
        <v>0</v>
      </c>
      <c r="DS70">
        <v>9999.451666666666</v>
      </c>
      <c r="DT70">
        <v>0</v>
      </c>
      <c r="DU70">
        <v>3.09642</v>
      </c>
      <c r="DV70">
        <v>1.736252083333333</v>
      </c>
      <c r="DW70">
        <v>431.8843749999999</v>
      </c>
      <c r="DX70">
        <v>430.0196250000001</v>
      </c>
      <c r="DY70">
        <v>0.196969625</v>
      </c>
      <c r="DZ70">
        <v>420.003375</v>
      </c>
      <c r="EA70">
        <v>23.2926</v>
      </c>
      <c r="EB70">
        <v>2.118082916666667</v>
      </c>
      <c r="EC70">
        <v>2.100320833333333</v>
      </c>
      <c r="ED70">
        <v>18.35582083333334</v>
      </c>
      <c r="EE70">
        <v>18.22162083333333</v>
      </c>
      <c r="EF70">
        <v>0.00500078</v>
      </c>
      <c r="EG70">
        <v>0</v>
      </c>
      <c r="EH70">
        <v>0</v>
      </c>
      <c r="EI70">
        <v>0</v>
      </c>
      <c r="EJ70">
        <v>209.5708333333333</v>
      </c>
      <c r="EK70">
        <v>0.00500078</v>
      </c>
      <c r="EL70">
        <v>-20.64166666666667</v>
      </c>
      <c r="EM70">
        <v>-1.075</v>
      </c>
      <c r="EN70">
        <v>35.09091666666666</v>
      </c>
      <c r="EO70">
        <v>39.60916666666667</v>
      </c>
      <c r="EP70">
        <v>37.78891666666667</v>
      </c>
      <c r="EQ70">
        <v>39.71325</v>
      </c>
      <c r="ER70">
        <v>38.29133333333333</v>
      </c>
      <c r="ES70">
        <v>0</v>
      </c>
      <c r="ET70">
        <v>0</v>
      </c>
      <c r="EU70">
        <v>0</v>
      </c>
      <c r="EV70">
        <v>1758413069.4</v>
      </c>
      <c r="EW70">
        <v>0</v>
      </c>
      <c r="EX70">
        <v>209.216</v>
      </c>
      <c r="EY70">
        <v>11.49999985419835</v>
      </c>
      <c r="EZ70">
        <v>-11.06923054099318</v>
      </c>
      <c r="FA70">
        <v>-19.44</v>
      </c>
      <c r="FB70">
        <v>15</v>
      </c>
      <c r="FC70">
        <v>0</v>
      </c>
      <c r="FD70" t="s">
        <v>424</v>
      </c>
      <c r="FE70">
        <v>1746989605.5</v>
      </c>
      <c r="FF70">
        <v>1746989593.5</v>
      </c>
      <c r="FG70">
        <v>0</v>
      </c>
      <c r="FH70">
        <v>-0.274</v>
      </c>
      <c r="FI70">
        <v>-0.002</v>
      </c>
      <c r="FJ70">
        <v>2.549</v>
      </c>
      <c r="FK70">
        <v>0.129</v>
      </c>
      <c r="FL70">
        <v>420</v>
      </c>
      <c r="FM70">
        <v>17</v>
      </c>
      <c r="FN70">
        <v>0.02</v>
      </c>
      <c r="FO70">
        <v>0.04</v>
      </c>
      <c r="FP70">
        <v>1.7421735</v>
      </c>
      <c r="FQ70">
        <v>-0.1072433020637904</v>
      </c>
      <c r="FR70">
        <v>0.04435378194415895</v>
      </c>
      <c r="FS70">
        <v>1</v>
      </c>
      <c r="FT70">
        <v>209.6058823529412</v>
      </c>
      <c r="FU70">
        <v>1.378151196662611</v>
      </c>
      <c r="FV70">
        <v>7.354028154950605</v>
      </c>
      <c r="FW70">
        <v>0</v>
      </c>
      <c r="FX70">
        <v>0.197289325</v>
      </c>
      <c r="FY70">
        <v>-0.007957767354596954</v>
      </c>
      <c r="FZ70">
        <v>0.0009619121942126544</v>
      </c>
      <c r="GA70">
        <v>1</v>
      </c>
      <c r="GB70">
        <v>2</v>
      </c>
      <c r="GC70">
        <v>3</v>
      </c>
      <c r="GD70" t="s">
        <v>425</v>
      </c>
      <c r="GE70">
        <v>3.10306</v>
      </c>
      <c r="GF70">
        <v>2.72774</v>
      </c>
      <c r="GG70">
        <v>0.0880021</v>
      </c>
      <c r="GH70">
        <v>0.08766450000000001</v>
      </c>
      <c r="GI70">
        <v>0.105749</v>
      </c>
      <c r="GJ70">
        <v>0.106544</v>
      </c>
      <c r="GK70">
        <v>23833.8</v>
      </c>
      <c r="GL70">
        <v>21650.7</v>
      </c>
      <c r="GM70">
        <v>26698.6</v>
      </c>
      <c r="GN70">
        <v>23953.9</v>
      </c>
      <c r="GO70">
        <v>38204.7</v>
      </c>
      <c r="GP70">
        <v>31639.2</v>
      </c>
      <c r="GQ70">
        <v>46625.1</v>
      </c>
      <c r="GR70">
        <v>37900.5</v>
      </c>
      <c r="GS70">
        <v>1.8641</v>
      </c>
      <c r="GT70">
        <v>1.85963</v>
      </c>
      <c r="GU70">
        <v>0.0793003</v>
      </c>
      <c r="GV70">
        <v>0</v>
      </c>
      <c r="GW70">
        <v>28.7149</v>
      </c>
      <c r="GX70">
        <v>999.9</v>
      </c>
      <c r="GY70">
        <v>54.9</v>
      </c>
      <c r="GZ70">
        <v>31.4</v>
      </c>
      <c r="HA70">
        <v>28.0976</v>
      </c>
      <c r="HB70">
        <v>60.99</v>
      </c>
      <c r="HC70">
        <v>26.5064</v>
      </c>
      <c r="HD70">
        <v>1</v>
      </c>
      <c r="HE70">
        <v>0.151913</v>
      </c>
      <c r="HF70">
        <v>-1.00289</v>
      </c>
      <c r="HG70">
        <v>20.2977</v>
      </c>
      <c r="HH70">
        <v>5.21774</v>
      </c>
      <c r="HI70">
        <v>11.9798</v>
      </c>
      <c r="HJ70">
        <v>4.96485</v>
      </c>
      <c r="HK70">
        <v>3.276</v>
      </c>
      <c r="HL70">
        <v>9999</v>
      </c>
      <c r="HM70">
        <v>9999</v>
      </c>
      <c r="HN70">
        <v>9999</v>
      </c>
      <c r="HO70">
        <v>999.9</v>
      </c>
      <c r="HP70">
        <v>1.86386</v>
      </c>
      <c r="HQ70">
        <v>1.86005</v>
      </c>
      <c r="HR70">
        <v>1.85836</v>
      </c>
      <c r="HS70">
        <v>1.85974</v>
      </c>
      <c r="HT70">
        <v>1.85979</v>
      </c>
      <c r="HU70">
        <v>1.85837</v>
      </c>
      <c r="HV70">
        <v>1.85745</v>
      </c>
      <c r="HW70">
        <v>1.85235</v>
      </c>
      <c r="HX70">
        <v>0</v>
      </c>
      <c r="HY70">
        <v>0</v>
      </c>
      <c r="HZ70">
        <v>0</v>
      </c>
      <c r="IA70">
        <v>0</v>
      </c>
      <c r="IB70" t="s">
        <v>426</v>
      </c>
      <c r="IC70" t="s">
        <v>427</v>
      </c>
      <c r="ID70" t="s">
        <v>428</v>
      </c>
      <c r="IE70" t="s">
        <v>428</v>
      </c>
      <c r="IF70" t="s">
        <v>428</v>
      </c>
      <c r="IG70" t="s">
        <v>428</v>
      </c>
      <c r="IH70">
        <v>0</v>
      </c>
      <c r="II70">
        <v>100</v>
      </c>
      <c r="IJ70">
        <v>100</v>
      </c>
      <c r="IK70">
        <v>-0.661</v>
      </c>
      <c r="IL70">
        <v>0.3069</v>
      </c>
      <c r="IM70">
        <v>-0.6605319167387009</v>
      </c>
      <c r="IN70">
        <v>-0.0004737513092168879</v>
      </c>
      <c r="IO70">
        <v>1.233974951706583E-06</v>
      </c>
      <c r="IP70">
        <v>-2.791035861235605E-10</v>
      </c>
      <c r="IQ70">
        <v>0.04306461537617447</v>
      </c>
      <c r="IR70">
        <v>-0.002560808816659483</v>
      </c>
      <c r="IS70">
        <v>0.0007441110143227328</v>
      </c>
      <c r="IT70">
        <v>-6.151772081818622E-06</v>
      </c>
      <c r="IU70">
        <v>2</v>
      </c>
      <c r="IV70">
        <v>1988</v>
      </c>
      <c r="IW70">
        <v>1</v>
      </c>
      <c r="IX70">
        <v>28</v>
      </c>
      <c r="IY70">
        <v>190391.1</v>
      </c>
      <c r="IZ70">
        <v>190391.3</v>
      </c>
      <c r="JA70">
        <v>1.14502</v>
      </c>
      <c r="JB70">
        <v>2.60498</v>
      </c>
      <c r="JC70">
        <v>1.49658</v>
      </c>
      <c r="JD70">
        <v>2.34741</v>
      </c>
      <c r="JE70">
        <v>1.54907</v>
      </c>
      <c r="JF70">
        <v>2.4353</v>
      </c>
      <c r="JG70">
        <v>36.0816</v>
      </c>
      <c r="JH70">
        <v>24.0963</v>
      </c>
      <c r="JI70">
        <v>18</v>
      </c>
      <c r="JJ70">
        <v>481.526</v>
      </c>
      <c r="JK70">
        <v>493.182</v>
      </c>
      <c r="JL70">
        <v>30.116</v>
      </c>
      <c r="JM70">
        <v>29.2011</v>
      </c>
      <c r="JN70">
        <v>30</v>
      </c>
      <c r="JO70">
        <v>29.4007</v>
      </c>
      <c r="JP70">
        <v>29.389</v>
      </c>
      <c r="JQ70">
        <v>23.0175</v>
      </c>
      <c r="JR70">
        <v>21.6814</v>
      </c>
      <c r="JS70">
        <v>100</v>
      </c>
      <c r="JT70">
        <v>30.1109</v>
      </c>
      <c r="JU70">
        <v>420</v>
      </c>
      <c r="JV70">
        <v>23.2943</v>
      </c>
      <c r="JW70">
        <v>101.939</v>
      </c>
      <c r="JX70">
        <v>91.39919999999999</v>
      </c>
    </row>
    <row r="71" spans="1:284">
      <c r="A71">
        <v>53</v>
      </c>
      <c r="B71">
        <v>1758413071.5</v>
      </c>
      <c r="C71">
        <v>368.5</v>
      </c>
      <c r="D71" t="s">
        <v>534</v>
      </c>
      <c r="E71" t="s">
        <v>535</v>
      </c>
      <c r="F71">
        <v>5</v>
      </c>
      <c r="G71" t="s">
        <v>491</v>
      </c>
      <c r="H71" t="s">
        <v>421</v>
      </c>
      <c r="I71">
        <v>1758413063.5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(DN71+(U71+2*0.95*5.67E-8*(((DN71+$B$9)+273)^4-(DN71+273)^4)-44100*J71)/(1.84*29.3*R71+8*0.95*5.67E-8*(DN71+273)^3))</f>
        <v>0</v>
      </c>
      <c r="W71">
        <f>($C$9*DO71+$D$9*DP71+$E$9*V71)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2*0.95*5.67E-8*(((DN71+$B$9)+273)^4-(W71+273)^4)</f>
        <v>0</v>
      </c>
      <c r="AF71">
        <f>U71+AE71+AC71+AD71</f>
        <v>0</v>
      </c>
      <c r="AG71">
        <v>0</v>
      </c>
      <c r="AH71">
        <v>0</v>
      </c>
      <c r="AI71">
        <f>IF(AG71*$H$15&gt;=AK71,1.0,(AK71/(AK71-AG71*$H$15)))</f>
        <v>0</v>
      </c>
      <c r="AJ71">
        <f>(AI71-1)*100</f>
        <v>0</v>
      </c>
      <c r="AK71">
        <f>MAX(0,($B$15+$C$15*DS71)/(1+$D$15*DS71)*DL71/(DN71+273)*$E$15)</f>
        <v>0</v>
      </c>
      <c r="AL71" t="s">
        <v>422</v>
      </c>
      <c r="AM71" t="s">
        <v>422</v>
      </c>
      <c r="AN71">
        <v>0</v>
      </c>
      <c r="AO71">
        <v>0</v>
      </c>
      <c r="AP71">
        <f>1-AN71/AO71</f>
        <v>0</v>
      </c>
      <c r="AQ71">
        <v>0</v>
      </c>
      <c r="AR71" t="s">
        <v>422</v>
      </c>
      <c r="AS71" t="s">
        <v>422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422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$B$13*DT71+$C$13*DU71+$F$13*EF71*(1-EI71)</f>
        <v>0</v>
      </c>
      <c r="CW71">
        <f>CV71*CX71</f>
        <v>0</v>
      </c>
      <c r="CX71">
        <f>($B$13*$D$11+$C$13*$D$11+$F$13*((ES71+EK71)/MAX(ES71+EK71+ET71, 0.1)*$I$11+ET71/MAX(ES71+EK71+ET71, 0.1)*$J$11))/($B$13+$C$13+$F$13)</f>
        <v>0</v>
      </c>
      <c r="CY71">
        <f>($B$13*$K$11+$C$13*$K$11+$F$13*((ES71+EK71)/MAX(ES71+EK71+ET71, 0.1)*$P$11+ET71/MAX(ES71+EK71+ET71, 0.1)*$Q$11))/($B$13+$C$13+$F$13)</f>
        <v>0</v>
      </c>
      <c r="CZ71">
        <v>2.18</v>
      </c>
      <c r="DA71">
        <v>0.5</v>
      </c>
      <c r="DB71" t="s">
        <v>423</v>
      </c>
      <c r="DC71">
        <v>2</v>
      </c>
      <c r="DD71">
        <v>1758413063.5</v>
      </c>
      <c r="DE71">
        <v>421.74075</v>
      </c>
      <c r="DF71">
        <v>419.9993749999999</v>
      </c>
      <c r="DG71">
        <v>23.4884875</v>
      </c>
      <c r="DH71">
        <v>23.29194166666666</v>
      </c>
      <c r="DI71">
        <v>422.4021666666667</v>
      </c>
      <c r="DJ71">
        <v>23.18154166666666</v>
      </c>
      <c r="DK71">
        <v>499.9817083333334</v>
      </c>
      <c r="DL71">
        <v>90.17114166666666</v>
      </c>
      <c r="DM71">
        <v>0.06937499583333333</v>
      </c>
      <c r="DN71">
        <v>29.87459166666666</v>
      </c>
      <c r="DO71">
        <v>30.010425</v>
      </c>
      <c r="DP71">
        <v>999.9</v>
      </c>
      <c r="DQ71">
        <v>0</v>
      </c>
      <c r="DR71">
        <v>0</v>
      </c>
      <c r="DS71">
        <v>9997.809999999999</v>
      </c>
      <c r="DT71">
        <v>0</v>
      </c>
      <c r="DU71">
        <v>3.09642</v>
      </c>
      <c r="DV71">
        <v>1.741300833333333</v>
      </c>
      <c r="DW71">
        <v>431.8849583333333</v>
      </c>
      <c r="DX71">
        <v>430.0152500000001</v>
      </c>
      <c r="DY71">
        <v>0.1965457916666667</v>
      </c>
      <c r="DZ71">
        <v>419.9993749999999</v>
      </c>
      <c r="EA71">
        <v>23.29194166666666</v>
      </c>
      <c r="EB71">
        <v>2.117983333333333</v>
      </c>
      <c r="EC71">
        <v>2.10026</v>
      </c>
      <c r="ED71">
        <v>18.35507083333333</v>
      </c>
      <c r="EE71">
        <v>18.22115833333333</v>
      </c>
      <c r="EF71">
        <v>0.00500078</v>
      </c>
      <c r="EG71">
        <v>0</v>
      </c>
      <c r="EH71">
        <v>0</v>
      </c>
      <c r="EI71">
        <v>0</v>
      </c>
      <c r="EJ71">
        <v>209.7083333333333</v>
      </c>
      <c r="EK71">
        <v>0.00500078</v>
      </c>
      <c r="EL71">
        <v>-20.77916666666667</v>
      </c>
      <c r="EM71">
        <v>-1.116666666666667</v>
      </c>
      <c r="EN71">
        <v>35.096125</v>
      </c>
      <c r="EO71">
        <v>39.66129166666666</v>
      </c>
      <c r="EP71">
        <v>37.79670833333333</v>
      </c>
      <c r="EQ71">
        <v>39.76533333333333</v>
      </c>
      <c r="ER71">
        <v>38.32783333333333</v>
      </c>
      <c r="ES71">
        <v>0</v>
      </c>
      <c r="ET71">
        <v>0</v>
      </c>
      <c r="EU71">
        <v>0</v>
      </c>
      <c r="EV71">
        <v>1758413071.2</v>
      </c>
      <c r="EW71">
        <v>0</v>
      </c>
      <c r="EX71">
        <v>209.0076923076923</v>
      </c>
      <c r="EY71">
        <v>-1.244444747222815</v>
      </c>
      <c r="EZ71">
        <v>-3.039315873951189</v>
      </c>
      <c r="FA71">
        <v>-19.39615384615385</v>
      </c>
      <c r="FB71">
        <v>15</v>
      </c>
      <c r="FC71">
        <v>0</v>
      </c>
      <c r="FD71" t="s">
        <v>424</v>
      </c>
      <c r="FE71">
        <v>1746989605.5</v>
      </c>
      <c r="FF71">
        <v>1746989593.5</v>
      </c>
      <c r="FG71">
        <v>0</v>
      </c>
      <c r="FH71">
        <v>-0.274</v>
      </c>
      <c r="FI71">
        <v>-0.002</v>
      </c>
      <c r="FJ71">
        <v>2.549</v>
      </c>
      <c r="FK71">
        <v>0.129</v>
      </c>
      <c r="FL71">
        <v>420</v>
      </c>
      <c r="FM71">
        <v>17</v>
      </c>
      <c r="FN71">
        <v>0.02</v>
      </c>
      <c r="FO71">
        <v>0.04</v>
      </c>
      <c r="FP71">
        <v>1.742904390243903</v>
      </c>
      <c r="FQ71">
        <v>-0.02425986062717374</v>
      </c>
      <c r="FR71">
        <v>0.04403359887070607</v>
      </c>
      <c r="FS71">
        <v>1</v>
      </c>
      <c r="FT71">
        <v>209.6970588235294</v>
      </c>
      <c r="FU71">
        <v>-3.411764801801767</v>
      </c>
      <c r="FV71">
        <v>7.414789882157131</v>
      </c>
      <c r="FW71">
        <v>0</v>
      </c>
      <c r="FX71">
        <v>0.1970279512195122</v>
      </c>
      <c r="FY71">
        <v>-0.008613846689895481</v>
      </c>
      <c r="FZ71">
        <v>0.001045742773745044</v>
      </c>
      <c r="GA71">
        <v>1</v>
      </c>
      <c r="GB71">
        <v>2</v>
      </c>
      <c r="GC71">
        <v>3</v>
      </c>
      <c r="GD71" t="s">
        <v>425</v>
      </c>
      <c r="GE71">
        <v>3.10324</v>
      </c>
      <c r="GF71">
        <v>2.72774</v>
      </c>
      <c r="GG71">
        <v>0.0880007</v>
      </c>
      <c r="GH71">
        <v>0.0876637</v>
      </c>
      <c r="GI71">
        <v>0.105745</v>
      </c>
      <c r="GJ71">
        <v>0.106546</v>
      </c>
      <c r="GK71">
        <v>23833.8</v>
      </c>
      <c r="GL71">
        <v>21650.8</v>
      </c>
      <c r="GM71">
        <v>26698.7</v>
      </c>
      <c r="GN71">
        <v>23954</v>
      </c>
      <c r="GO71">
        <v>38204.8</v>
      </c>
      <c r="GP71">
        <v>31639.4</v>
      </c>
      <c r="GQ71">
        <v>46625</v>
      </c>
      <c r="GR71">
        <v>37900.7</v>
      </c>
      <c r="GS71">
        <v>1.86423</v>
      </c>
      <c r="GT71">
        <v>1.85935</v>
      </c>
      <c r="GU71">
        <v>0.0795573</v>
      </c>
      <c r="GV71">
        <v>0</v>
      </c>
      <c r="GW71">
        <v>28.7137</v>
      </c>
      <c r="GX71">
        <v>999.9</v>
      </c>
      <c r="GY71">
        <v>54.9</v>
      </c>
      <c r="GZ71">
        <v>31.4</v>
      </c>
      <c r="HA71">
        <v>28.0998</v>
      </c>
      <c r="HB71">
        <v>61.06</v>
      </c>
      <c r="HC71">
        <v>26.3822</v>
      </c>
      <c r="HD71">
        <v>1</v>
      </c>
      <c r="HE71">
        <v>0.151895</v>
      </c>
      <c r="HF71">
        <v>-1.00818</v>
      </c>
      <c r="HG71">
        <v>20.2977</v>
      </c>
      <c r="HH71">
        <v>5.21819</v>
      </c>
      <c r="HI71">
        <v>11.9798</v>
      </c>
      <c r="HJ71">
        <v>4.9649</v>
      </c>
      <c r="HK71">
        <v>3.27598</v>
      </c>
      <c r="HL71">
        <v>9999</v>
      </c>
      <c r="HM71">
        <v>9999</v>
      </c>
      <c r="HN71">
        <v>9999</v>
      </c>
      <c r="HO71">
        <v>999.9</v>
      </c>
      <c r="HP71">
        <v>1.86386</v>
      </c>
      <c r="HQ71">
        <v>1.86005</v>
      </c>
      <c r="HR71">
        <v>1.85836</v>
      </c>
      <c r="HS71">
        <v>1.85974</v>
      </c>
      <c r="HT71">
        <v>1.8598</v>
      </c>
      <c r="HU71">
        <v>1.85837</v>
      </c>
      <c r="HV71">
        <v>1.85744</v>
      </c>
      <c r="HW71">
        <v>1.85238</v>
      </c>
      <c r="HX71">
        <v>0</v>
      </c>
      <c r="HY71">
        <v>0</v>
      </c>
      <c r="HZ71">
        <v>0</v>
      </c>
      <c r="IA71">
        <v>0</v>
      </c>
      <c r="IB71" t="s">
        <v>426</v>
      </c>
      <c r="IC71" t="s">
        <v>427</v>
      </c>
      <c r="ID71" t="s">
        <v>428</v>
      </c>
      <c r="IE71" t="s">
        <v>428</v>
      </c>
      <c r="IF71" t="s">
        <v>428</v>
      </c>
      <c r="IG71" t="s">
        <v>428</v>
      </c>
      <c r="IH71">
        <v>0</v>
      </c>
      <c r="II71">
        <v>100</v>
      </c>
      <c r="IJ71">
        <v>100</v>
      </c>
      <c r="IK71">
        <v>-0.662</v>
      </c>
      <c r="IL71">
        <v>0.3068</v>
      </c>
      <c r="IM71">
        <v>-0.6605319167387009</v>
      </c>
      <c r="IN71">
        <v>-0.0004737513092168879</v>
      </c>
      <c r="IO71">
        <v>1.233974951706583E-06</v>
      </c>
      <c r="IP71">
        <v>-2.791035861235605E-10</v>
      </c>
      <c r="IQ71">
        <v>0.04306461537617447</v>
      </c>
      <c r="IR71">
        <v>-0.002560808816659483</v>
      </c>
      <c r="IS71">
        <v>0.0007441110143227328</v>
      </c>
      <c r="IT71">
        <v>-6.151772081818622E-06</v>
      </c>
      <c r="IU71">
        <v>2</v>
      </c>
      <c r="IV71">
        <v>1988</v>
      </c>
      <c r="IW71">
        <v>1</v>
      </c>
      <c r="IX71">
        <v>28</v>
      </c>
      <c r="IY71">
        <v>190391.1</v>
      </c>
      <c r="IZ71">
        <v>190391.3</v>
      </c>
      <c r="JA71">
        <v>1.14502</v>
      </c>
      <c r="JB71">
        <v>2.59521</v>
      </c>
      <c r="JC71">
        <v>1.49658</v>
      </c>
      <c r="JD71">
        <v>2.34863</v>
      </c>
      <c r="JE71">
        <v>1.54907</v>
      </c>
      <c r="JF71">
        <v>2.46582</v>
      </c>
      <c r="JG71">
        <v>36.0816</v>
      </c>
      <c r="JH71">
        <v>24.105</v>
      </c>
      <c r="JI71">
        <v>18</v>
      </c>
      <c r="JJ71">
        <v>481.59</v>
      </c>
      <c r="JK71">
        <v>492.995</v>
      </c>
      <c r="JL71">
        <v>30.1121</v>
      </c>
      <c r="JM71">
        <v>29.2004</v>
      </c>
      <c r="JN71">
        <v>30</v>
      </c>
      <c r="JO71">
        <v>29.3995</v>
      </c>
      <c r="JP71">
        <v>29.3883</v>
      </c>
      <c r="JQ71">
        <v>23.0166</v>
      </c>
      <c r="JR71">
        <v>21.6814</v>
      </c>
      <c r="JS71">
        <v>100</v>
      </c>
      <c r="JT71">
        <v>30.1109</v>
      </c>
      <c r="JU71">
        <v>420</v>
      </c>
      <c r="JV71">
        <v>23.2943</v>
      </c>
      <c r="JW71">
        <v>101.939</v>
      </c>
      <c r="JX71">
        <v>91.3997</v>
      </c>
    </row>
    <row r="72" spans="1:284">
      <c r="A72">
        <v>54</v>
      </c>
      <c r="B72">
        <v>1758413073.5</v>
      </c>
      <c r="C72">
        <v>370.5</v>
      </c>
      <c r="D72" t="s">
        <v>536</v>
      </c>
      <c r="E72" t="s">
        <v>537</v>
      </c>
      <c r="F72">
        <v>5</v>
      </c>
      <c r="G72" t="s">
        <v>491</v>
      </c>
      <c r="H72" t="s">
        <v>421</v>
      </c>
      <c r="I72">
        <v>1758413065.5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(DN72+(U72+2*0.95*5.67E-8*(((DN72+$B$9)+273)^4-(DN72+273)^4)-44100*J72)/(1.84*29.3*R72+8*0.95*5.67E-8*(DN72+273)^3))</f>
        <v>0</v>
      </c>
      <c r="W72">
        <f>($C$9*DO72+$D$9*DP72+$E$9*V72)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2*0.95*5.67E-8*(((DN72+$B$9)+273)^4-(W72+273)^4)</f>
        <v>0</v>
      </c>
      <c r="AF72">
        <f>U72+AE72+AC72+AD72</f>
        <v>0</v>
      </c>
      <c r="AG72">
        <v>0</v>
      </c>
      <c r="AH72">
        <v>0</v>
      </c>
      <c r="AI72">
        <f>IF(AG72*$H$15&gt;=AK72,1.0,(AK72/(AK72-AG72*$H$15)))</f>
        <v>0</v>
      </c>
      <c r="AJ72">
        <f>(AI72-1)*100</f>
        <v>0</v>
      </c>
      <c r="AK72">
        <f>MAX(0,($B$15+$C$15*DS72)/(1+$D$15*DS72)*DL72/(DN72+273)*$E$15)</f>
        <v>0</v>
      </c>
      <c r="AL72" t="s">
        <v>422</v>
      </c>
      <c r="AM72" t="s">
        <v>422</v>
      </c>
      <c r="AN72">
        <v>0</v>
      </c>
      <c r="AO72">
        <v>0</v>
      </c>
      <c r="AP72">
        <f>1-AN72/AO72</f>
        <v>0</v>
      </c>
      <c r="AQ72">
        <v>0</v>
      </c>
      <c r="AR72" t="s">
        <v>422</v>
      </c>
      <c r="AS72" t="s">
        <v>422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422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$B$13*DT72+$C$13*DU72+$F$13*EF72*(1-EI72)</f>
        <v>0</v>
      </c>
      <c r="CW72">
        <f>CV72*CX72</f>
        <v>0</v>
      </c>
      <c r="CX72">
        <f>($B$13*$D$11+$C$13*$D$11+$F$13*((ES72+EK72)/MAX(ES72+EK72+ET72, 0.1)*$I$11+ET72/MAX(ES72+EK72+ET72, 0.1)*$J$11))/($B$13+$C$13+$F$13)</f>
        <v>0</v>
      </c>
      <c r="CY72">
        <f>($B$13*$K$11+$C$13*$K$11+$F$13*((ES72+EK72)/MAX(ES72+EK72+ET72, 0.1)*$P$11+ET72/MAX(ES72+EK72+ET72, 0.1)*$Q$11))/($B$13+$C$13+$F$13)</f>
        <v>0</v>
      </c>
      <c r="CZ72">
        <v>2.18</v>
      </c>
      <c r="DA72">
        <v>0.5</v>
      </c>
      <c r="DB72" t="s">
        <v>423</v>
      </c>
      <c r="DC72">
        <v>2</v>
      </c>
      <c r="DD72">
        <v>1758413065.5</v>
      </c>
      <c r="DE72">
        <v>421.7457916666667</v>
      </c>
      <c r="DF72">
        <v>419.9949583333334</v>
      </c>
      <c r="DG72">
        <v>23.48745</v>
      </c>
      <c r="DH72">
        <v>23.29132916666667</v>
      </c>
      <c r="DI72">
        <v>422.4072083333333</v>
      </c>
      <c r="DJ72">
        <v>23.180525</v>
      </c>
      <c r="DK72">
        <v>499.992125</v>
      </c>
      <c r="DL72">
        <v>90.17100833333332</v>
      </c>
      <c r="DM72">
        <v>0.0694060375</v>
      </c>
      <c r="DN72">
        <v>29.87357916666667</v>
      </c>
      <c r="DO72">
        <v>30.0098</v>
      </c>
      <c r="DP72">
        <v>999.9</v>
      </c>
      <c r="DQ72">
        <v>0</v>
      </c>
      <c r="DR72">
        <v>0</v>
      </c>
      <c r="DS72">
        <v>9998.721666666666</v>
      </c>
      <c r="DT72">
        <v>0</v>
      </c>
      <c r="DU72">
        <v>3.09642</v>
      </c>
      <c r="DV72">
        <v>1.75078125</v>
      </c>
      <c r="DW72">
        <v>431.889625</v>
      </c>
      <c r="DX72">
        <v>430.0104166666667</v>
      </c>
      <c r="DY72">
        <v>0.1961214583333333</v>
      </c>
      <c r="DZ72">
        <v>419.9949583333334</v>
      </c>
      <c r="EA72">
        <v>23.29132916666667</v>
      </c>
      <c r="EB72">
        <v>2.11788625</v>
      </c>
      <c r="EC72">
        <v>2.100201666666667</v>
      </c>
      <c r="ED72">
        <v>18.35434166666667</v>
      </c>
      <c r="EE72">
        <v>18.22071666666667</v>
      </c>
      <c r="EF72">
        <v>0.00500078</v>
      </c>
      <c r="EG72">
        <v>0</v>
      </c>
      <c r="EH72">
        <v>0</v>
      </c>
      <c r="EI72">
        <v>0</v>
      </c>
      <c r="EJ72">
        <v>210.0291666666667</v>
      </c>
      <c r="EK72">
        <v>0.00500078</v>
      </c>
      <c r="EL72">
        <v>-20.88333333333333</v>
      </c>
      <c r="EM72">
        <v>-1.0375</v>
      </c>
      <c r="EN72">
        <v>35.09354166666667</v>
      </c>
      <c r="EO72">
        <v>39.70554166666667</v>
      </c>
      <c r="EP72">
        <v>37.82791666666666</v>
      </c>
      <c r="EQ72">
        <v>39.809625</v>
      </c>
      <c r="ER72">
        <v>38.35125</v>
      </c>
      <c r="ES72">
        <v>0</v>
      </c>
      <c r="ET72">
        <v>0</v>
      </c>
      <c r="EU72">
        <v>0</v>
      </c>
      <c r="EV72">
        <v>1758413073.6</v>
      </c>
      <c r="EW72">
        <v>0</v>
      </c>
      <c r="EX72">
        <v>209.9692307692308</v>
      </c>
      <c r="EY72">
        <v>-4.362393398021717</v>
      </c>
      <c r="EZ72">
        <v>24.06837628281178</v>
      </c>
      <c r="FA72">
        <v>-19.96923076923077</v>
      </c>
      <c r="FB72">
        <v>15</v>
      </c>
      <c r="FC72">
        <v>0</v>
      </c>
      <c r="FD72" t="s">
        <v>424</v>
      </c>
      <c r="FE72">
        <v>1746989605.5</v>
      </c>
      <c r="FF72">
        <v>1746989593.5</v>
      </c>
      <c r="FG72">
        <v>0</v>
      </c>
      <c r="FH72">
        <v>-0.274</v>
      </c>
      <c r="FI72">
        <v>-0.002</v>
      </c>
      <c r="FJ72">
        <v>2.549</v>
      </c>
      <c r="FK72">
        <v>0.129</v>
      </c>
      <c r="FL72">
        <v>420</v>
      </c>
      <c r="FM72">
        <v>17</v>
      </c>
      <c r="FN72">
        <v>0.02</v>
      </c>
      <c r="FO72">
        <v>0.04</v>
      </c>
      <c r="FP72">
        <v>1.74223475</v>
      </c>
      <c r="FQ72">
        <v>0.06316401500937902</v>
      </c>
      <c r="FR72">
        <v>0.04437595891851241</v>
      </c>
      <c r="FS72">
        <v>1</v>
      </c>
      <c r="FT72">
        <v>208.8</v>
      </c>
      <c r="FU72">
        <v>0.5164247036347624</v>
      </c>
      <c r="FV72">
        <v>6.612376986512846</v>
      </c>
      <c r="FW72">
        <v>1</v>
      </c>
      <c r="FX72">
        <v>0.196458375</v>
      </c>
      <c r="FY72">
        <v>-0.01064594746716732</v>
      </c>
      <c r="FZ72">
        <v>0.001254963260169396</v>
      </c>
      <c r="GA72">
        <v>1</v>
      </c>
      <c r="GB72">
        <v>3</v>
      </c>
      <c r="GC72">
        <v>3</v>
      </c>
      <c r="GD72" t="s">
        <v>462</v>
      </c>
      <c r="GE72">
        <v>3.10328</v>
      </c>
      <c r="GF72">
        <v>2.72771</v>
      </c>
      <c r="GG72">
        <v>0.0880022</v>
      </c>
      <c r="GH72">
        <v>0.0876755</v>
      </c>
      <c r="GI72">
        <v>0.105744</v>
      </c>
      <c r="GJ72">
        <v>0.106538</v>
      </c>
      <c r="GK72">
        <v>23833.9</v>
      </c>
      <c r="GL72">
        <v>21650.6</v>
      </c>
      <c r="GM72">
        <v>26698.7</v>
      </c>
      <c r="GN72">
        <v>23954.1</v>
      </c>
      <c r="GO72">
        <v>38204.9</v>
      </c>
      <c r="GP72">
        <v>31639.6</v>
      </c>
      <c r="GQ72">
        <v>46625.1</v>
      </c>
      <c r="GR72">
        <v>37900.7</v>
      </c>
      <c r="GS72">
        <v>1.86432</v>
      </c>
      <c r="GT72">
        <v>1.85952</v>
      </c>
      <c r="GU72">
        <v>0.0791289</v>
      </c>
      <c r="GV72">
        <v>0</v>
      </c>
      <c r="GW72">
        <v>28.7125</v>
      </c>
      <c r="GX72">
        <v>999.9</v>
      </c>
      <c r="GY72">
        <v>54.9</v>
      </c>
      <c r="GZ72">
        <v>31.4</v>
      </c>
      <c r="HA72">
        <v>28.1026</v>
      </c>
      <c r="HB72">
        <v>60.98</v>
      </c>
      <c r="HC72">
        <v>26.2821</v>
      </c>
      <c r="HD72">
        <v>1</v>
      </c>
      <c r="HE72">
        <v>0.15187</v>
      </c>
      <c r="HF72">
        <v>-1.01497</v>
      </c>
      <c r="HG72">
        <v>20.2977</v>
      </c>
      <c r="HH72">
        <v>5.21819</v>
      </c>
      <c r="HI72">
        <v>11.9798</v>
      </c>
      <c r="HJ72">
        <v>4.96475</v>
      </c>
      <c r="HK72">
        <v>3.27593</v>
      </c>
      <c r="HL72">
        <v>9999</v>
      </c>
      <c r="HM72">
        <v>9999</v>
      </c>
      <c r="HN72">
        <v>9999</v>
      </c>
      <c r="HO72">
        <v>999.9</v>
      </c>
      <c r="HP72">
        <v>1.86386</v>
      </c>
      <c r="HQ72">
        <v>1.86005</v>
      </c>
      <c r="HR72">
        <v>1.85837</v>
      </c>
      <c r="HS72">
        <v>1.85974</v>
      </c>
      <c r="HT72">
        <v>1.85979</v>
      </c>
      <c r="HU72">
        <v>1.85837</v>
      </c>
      <c r="HV72">
        <v>1.85744</v>
      </c>
      <c r="HW72">
        <v>1.85239</v>
      </c>
      <c r="HX72">
        <v>0</v>
      </c>
      <c r="HY72">
        <v>0</v>
      </c>
      <c r="HZ72">
        <v>0</v>
      </c>
      <c r="IA72">
        <v>0</v>
      </c>
      <c r="IB72" t="s">
        <v>426</v>
      </c>
      <c r="IC72" t="s">
        <v>427</v>
      </c>
      <c r="ID72" t="s">
        <v>428</v>
      </c>
      <c r="IE72" t="s">
        <v>428</v>
      </c>
      <c r="IF72" t="s">
        <v>428</v>
      </c>
      <c r="IG72" t="s">
        <v>428</v>
      </c>
      <c r="IH72">
        <v>0</v>
      </c>
      <c r="II72">
        <v>100</v>
      </c>
      <c r="IJ72">
        <v>100</v>
      </c>
      <c r="IK72">
        <v>-0.662</v>
      </c>
      <c r="IL72">
        <v>0.3069</v>
      </c>
      <c r="IM72">
        <v>-0.6605319167387009</v>
      </c>
      <c r="IN72">
        <v>-0.0004737513092168879</v>
      </c>
      <c r="IO72">
        <v>1.233974951706583E-06</v>
      </c>
      <c r="IP72">
        <v>-2.791035861235605E-10</v>
      </c>
      <c r="IQ72">
        <v>0.04306461537617447</v>
      </c>
      <c r="IR72">
        <v>-0.002560808816659483</v>
      </c>
      <c r="IS72">
        <v>0.0007441110143227328</v>
      </c>
      <c r="IT72">
        <v>-6.151772081818622E-06</v>
      </c>
      <c r="IU72">
        <v>2</v>
      </c>
      <c r="IV72">
        <v>1988</v>
      </c>
      <c r="IW72">
        <v>1</v>
      </c>
      <c r="IX72">
        <v>28</v>
      </c>
      <c r="IY72">
        <v>190391.1</v>
      </c>
      <c r="IZ72">
        <v>190391.3</v>
      </c>
      <c r="JA72">
        <v>1.14502</v>
      </c>
      <c r="JB72">
        <v>2.59399</v>
      </c>
      <c r="JC72">
        <v>1.49658</v>
      </c>
      <c r="JD72">
        <v>2.34985</v>
      </c>
      <c r="JE72">
        <v>1.54907</v>
      </c>
      <c r="JF72">
        <v>2.46338</v>
      </c>
      <c r="JG72">
        <v>36.105</v>
      </c>
      <c r="JH72">
        <v>24.105</v>
      </c>
      <c r="JI72">
        <v>18</v>
      </c>
      <c r="JJ72">
        <v>481.648</v>
      </c>
      <c r="JK72">
        <v>493.11</v>
      </c>
      <c r="JL72">
        <v>30.1088</v>
      </c>
      <c r="JM72">
        <v>29.1992</v>
      </c>
      <c r="JN72">
        <v>29.9999</v>
      </c>
      <c r="JO72">
        <v>29.3995</v>
      </c>
      <c r="JP72">
        <v>29.3883</v>
      </c>
      <c r="JQ72">
        <v>23.0155</v>
      </c>
      <c r="JR72">
        <v>21.6814</v>
      </c>
      <c r="JS72">
        <v>100</v>
      </c>
      <c r="JT72">
        <v>30.1109</v>
      </c>
      <c r="JU72">
        <v>420</v>
      </c>
      <c r="JV72">
        <v>23.2943</v>
      </c>
      <c r="JW72">
        <v>101.939</v>
      </c>
      <c r="JX72">
        <v>91.3998</v>
      </c>
    </row>
    <row r="73" spans="1:284">
      <c r="A73">
        <v>55</v>
      </c>
      <c r="B73">
        <v>1758413075.5</v>
      </c>
      <c r="C73">
        <v>372.5</v>
      </c>
      <c r="D73" t="s">
        <v>538</v>
      </c>
      <c r="E73" t="s">
        <v>539</v>
      </c>
      <c r="F73">
        <v>5</v>
      </c>
      <c r="G73" t="s">
        <v>491</v>
      </c>
      <c r="H73" t="s">
        <v>421</v>
      </c>
      <c r="I73">
        <v>1758413067.5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(DN73+(U73+2*0.95*5.67E-8*(((DN73+$B$9)+273)^4-(DN73+273)^4)-44100*J73)/(1.84*29.3*R73+8*0.95*5.67E-8*(DN73+273)^3))</f>
        <v>0</v>
      </c>
      <c r="W73">
        <f>($C$9*DO73+$D$9*DP73+$E$9*V73)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2*0.95*5.67E-8*(((DN73+$B$9)+273)^4-(W73+273)^4)</f>
        <v>0</v>
      </c>
      <c r="AF73">
        <f>U73+AE73+AC73+AD73</f>
        <v>0</v>
      </c>
      <c r="AG73">
        <v>0</v>
      </c>
      <c r="AH73">
        <v>0</v>
      </c>
      <c r="AI73">
        <f>IF(AG73*$H$15&gt;=AK73,1.0,(AK73/(AK73-AG73*$H$15)))</f>
        <v>0</v>
      </c>
      <c r="AJ73">
        <f>(AI73-1)*100</f>
        <v>0</v>
      </c>
      <c r="AK73">
        <f>MAX(0,($B$15+$C$15*DS73)/(1+$D$15*DS73)*DL73/(DN73+273)*$E$15)</f>
        <v>0</v>
      </c>
      <c r="AL73" t="s">
        <v>422</v>
      </c>
      <c r="AM73" t="s">
        <v>422</v>
      </c>
      <c r="AN73">
        <v>0</v>
      </c>
      <c r="AO73">
        <v>0</v>
      </c>
      <c r="AP73">
        <f>1-AN73/AO73</f>
        <v>0</v>
      </c>
      <c r="AQ73">
        <v>0</v>
      </c>
      <c r="AR73" t="s">
        <v>422</v>
      </c>
      <c r="AS73" t="s">
        <v>422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422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$B$13*DT73+$C$13*DU73+$F$13*EF73*(1-EI73)</f>
        <v>0</v>
      </c>
      <c r="CW73">
        <f>CV73*CX73</f>
        <v>0</v>
      </c>
      <c r="CX73">
        <f>($B$13*$D$11+$C$13*$D$11+$F$13*((ES73+EK73)/MAX(ES73+EK73+ET73, 0.1)*$I$11+ET73/MAX(ES73+EK73+ET73, 0.1)*$J$11))/($B$13+$C$13+$F$13)</f>
        <v>0</v>
      </c>
      <c r="CY73">
        <f>($B$13*$K$11+$C$13*$K$11+$F$13*((ES73+EK73)/MAX(ES73+EK73+ET73, 0.1)*$P$11+ET73/MAX(ES73+EK73+ET73, 0.1)*$Q$11))/($B$13+$C$13+$F$13)</f>
        <v>0</v>
      </c>
      <c r="CZ73">
        <v>2.18</v>
      </c>
      <c r="DA73">
        <v>0.5</v>
      </c>
      <c r="DB73" t="s">
        <v>423</v>
      </c>
      <c r="DC73">
        <v>2</v>
      </c>
      <c r="DD73">
        <v>1758413067.5</v>
      </c>
      <c r="DE73">
        <v>421.74625</v>
      </c>
      <c r="DF73">
        <v>419.9960833333333</v>
      </c>
      <c r="DG73">
        <v>23.48658333333333</v>
      </c>
      <c r="DH73">
        <v>23.29056666666667</v>
      </c>
      <c r="DI73">
        <v>422.407625</v>
      </c>
      <c r="DJ73">
        <v>23.17967916666667</v>
      </c>
      <c r="DK73">
        <v>499.99875</v>
      </c>
      <c r="DL73">
        <v>90.17073333333333</v>
      </c>
      <c r="DM73">
        <v>0.06943171250000001</v>
      </c>
      <c r="DN73">
        <v>29.87274583333333</v>
      </c>
      <c r="DO73">
        <v>30.00767083333333</v>
      </c>
      <c r="DP73">
        <v>999.9</v>
      </c>
      <c r="DQ73">
        <v>0</v>
      </c>
      <c r="DR73">
        <v>0</v>
      </c>
      <c r="DS73">
        <v>10001.6625</v>
      </c>
      <c r="DT73">
        <v>0</v>
      </c>
      <c r="DU73">
        <v>3.09642</v>
      </c>
      <c r="DV73">
        <v>1.7501125</v>
      </c>
      <c r="DW73">
        <v>431.8897083333333</v>
      </c>
      <c r="DX73">
        <v>430.01125</v>
      </c>
      <c r="DY73">
        <v>0.196015875</v>
      </c>
      <c r="DZ73">
        <v>419.9960833333333</v>
      </c>
      <c r="EA73">
        <v>23.29056666666667</v>
      </c>
      <c r="EB73">
        <v>2.117802083333333</v>
      </c>
      <c r="EC73">
        <v>2.100127083333333</v>
      </c>
      <c r="ED73">
        <v>18.3537125</v>
      </c>
      <c r="EE73">
        <v>18.22015</v>
      </c>
      <c r="EF73">
        <v>0.00500078</v>
      </c>
      <c r="EG73">
        <v>0</v>
      </c>
      <c r="EH73">
        <v>0</v>
      </c>
      <c r="EI73">
        <v>0</v>
      </c>
      <c r="EJ73">
        <v>210.8791666666667</v>
      </c>
      <c r="EK73">
        <v>0.00500078</v>
      </c>
      <c r="EL73">
        <v>-20.62083333333333</v>
      </c>
      <c r="EM73">
        <v>-0.8875000000000001</v>
      </c>
      <c r="EN73">
        <v>35.11954166666666</v>
      </c>
      <c r="EO73">
        <v>39.74725</v>
      </c>
      <c r="EP73">
        <v>37.88516666666666</v>
      </c>
      <c r="EQ73">
        <v>39.859125</v>
      </c>
      <c r="ER73">
        <v>38.379875</v>
      </c>
      <c r="ES73">
        <v>0</v>
      </c>
      <c r="ET73">
        <v>0</v>
      </c>
      <c r="EU73">
        <v>0</v>
      </c>
      <c r="EV73">
        <v>1758413075.4</v>
      </c>
      <c r="EW73">
        <v>0</v>
      </c>
      <c r="EX73">
        <v>209.568</v>
      </c>
      <c r="EY73">
        <v>-6.346154134253753</v>
      </c>
      <c r="EZ73">
        <v>23.70000018370452</v>
      </c>
      <c r="FA73">
        <v>-19.136</v>
      </c>
      <c r="FB73">
        <v>15</v>
      </c>
      <c r="FC73">
        <v>0</v>
      </c>
      <c r="FD73" t="s">
        <v>424</v>
      </c>
      <c r="FE73">
        <v>1746989605.5</v>
      </c>
      <c r="FF73">
        <v>1746989593.5</v>
      </c>
      <c r="FG73">
        <v>0</v>
      </c>
      <c r="FH73">
        <v>-0.274</v>
      </c>
      <c r="FI73">
        <v>-0.002</v>
      </c>
      <c r="FJ73">
        <v>2.549</v>
      </c>
      <c r="FK73">
        <v>0.129</v>
      </c>
      <c r="FL73">
        <v>420</v>
      </c>
      <c r="FM73">
        <v>17</v>
      </c>
      <c r="FN73">
        <v>0.02</v>
      </c>
      <c r="FO73">
        <v>0.04</v>
      </c>
      <c r="FP73">
        <v>1.740919756097561</v>
      </c>
      <c r="FQ73">
        <v>0.03732961672473881</v>
      </c>
      <c r="FR73">
        <v>0.04425579727700586</v>
      </c>
      <c r="FS73">
        <v>1</v>
      </c>
      <c r="FT73">
        <v>209.5</v>
      </c>
      <c r="FU73">
        <v>9.796791335123336</v>
      </c>
      <c r="FV73">
        <v>7.03566544367298</v>
      </c>
      <c r="FW73">
        <v>0</v>
      </c>
      <c r="FX73">
        <v>0.196339756097561</v>
      </c>
      <c r="FY73">
        <v>-0.009838076655052449</v>
      </c>
      <c r="FZ73">
        <v>0.001227925333006217</v>
      </c>
      <c r="GA73">
        <v>1</v>
      </c>
      <c r="GB73">
        <v>2</v>
      </c>
      <c r="GC73">
        <v>3</v>
      </c>
      <c r="GD73" t="s">
        <v>425</v>
      </c>
      <c r="GE73">
        <v>3.10316</v>
      </c>
      <c r="GF73">
        <v>2.72768</v>
      </c>
      <c r="GG73">
        <v>0.088004</v>
      </c>
      <c r="GH73">
        <v>0.0876686</v>
      </c>
      <c r="GI73">
        <v>0.105744</v>
      </c>
      <c r="GJ73">
        <v>0.106534</v>
      </c>
      <c r="GK73">
        <v>23833.9</v>
      </c>
      <c r="GL73">
        <v>21650.9</v>
      </c>
      <c r="GM73">
        <v>26698.8</v>
      </c>
      <c r="GN73">
        <v>23954.2</v>
      </c>
      <c r="GO73">
        <v>38205.2</v>
      </c>
      <c r="GP73">
        <v>31639.8</v>
      </c>
      <c r="GQ73">
        <v>46625.3</v>
      </c>
      <c r="GR73">
        <v>37900.8</v>
      </c>
      <c r="GS73">
        <v>1.8642</v>
      </c>
      <c r="GT73">
        <v>1.85958</v>
      </c>
      <c r="GU73">
        <v>0.0789203</v>
      </c>
      <c r="GV73">
        <v>0</v>
      </c>
      <c r="GW73">
        <v>28.7124</v>
      </c>
      <c r="GX73">
        <v>999.9</v>
      </c>
      <c r="GY73">
        <v>54.9</v>
      </c>
      <c r="GZ73">
        <v>31.4</v>
      </c>
      <c r="HA73">
        <v>28.0991</v>
      </c>
      <c r="HB73">
        <v>61.02</v>
      </c>
      <c r="HC73">
        <v>26.4223</v>
      </c>
      <c r="HD73">
        <v>1</v>
      </c>
      <c r="HE73">
        <v>0.151839</v>
      </c>
      <c r="HF73">
        <v>-1.01831</v>
      </c>
      <c r="HG73">
        <v>20.2978</v>
      </c>
      <c r="HH73">
        <v>5.21789</v>
      </c>
      <c r="HI73">
        <v>11.9798</v>
      </c>
      <c r="HJ73">
        <v>4.9645</v>
      </c>
      <c r="HK73">
        <v>3.27593</v>
      </c>
      <c r="HL73">
        <v>9999</v>
      </c>
      <c r="HM73">
        <v>9999</v>
      </c>
      <c r="HN73">
        <v>9999</v>
      </c>
      <c r="HO73">
        <v>999.9</v>
      </c>
      <c r="HP73">
        <v>1.86386</v>
      </c>
      <c r="HQ73">
        <v>1.86005</v>
      </c>
      <c r="HR73">
        <v>1.85837</v>
      </c>
      <c r="HS73">
        <v>1.85974</v>
      </c>
      <c r="HT73">
        <v>1.85977</v>
      </c>
      <c r="HU73">
        <v>1.85836</v>
      </c>
      <c r="HV73">
        <v>1.85745</v>
      </c>
      <c r="HW73">
        <v>1.85237</v>
      </c>
      <c r="HX73">
        <v>0</v>
      </c>
      <c r="HY73">
        <v>0</v>
      </c>
      <c r="HZ73">
        <v>0</v>
      </c>
      <c r="IA73">
        <v>0</v>
      </c>
      <c r="IB73" t="s">
        <v>426</v>
      </c>
      <c r="IC73" t="s">
        <v>427</v>
      </c>
      <c r="ID73" t="s">
        <v>428</v>
      </c>
      <c r="IE73" t="s">
        <v>428</v>
      </c>
      <c r="IF73" t="s">
        <v>428</v>
      </c>
      <c r="IG73" t="s">
        <v>428</v>
      </c>
      <c r="IH73">
        <v>0</v>
      </c>
      <c r="II73">
        <v>100</v>
      </c>
      <c r="IJ73">
        <v>100</v>
      </c>
      <c r="IK73">
        <v>-0.662</v>
      </c>
      <c r="IL73">
        <v>0.3069</v>
      </c>
      <c r="IM73">
        <v>-0.6605319167387009</v>
      </c>
      <c r="IN73">
        <v>-0.0004737513092168879</v>
      </c>
      <c r="IO73">
        <v>1.233974951706583E-06</v>
      </c>
      <c r="IP73">
        <v>-2.791035861235605E-10</v>
      </c>
      <c r="IQ73">
        <v>0.04306461537617447</v>
      </c>
      <c r="IR73">
        <v>-0.002560808816659483</v>
      </c>
      <c r="IS73">
        <v>0.0007441110143227328</v>
      </c>
      <c r="IT73">
        <v>-6.151772081818622E-06</v>
      </c>
      <c r="IU73">
        <v>2</v>
      </c>
      <c r="IV73">
        <v>1988</v>
      </c>
      <c r="IW73">
        <v>1</v>
      </c>
      <c r="IX73">
        <v>28</v>
      </c>
      <c r="IY73">
        <v>190391.2</v>
      </c>
      <c r="IZ73">
        <v>190391.4</v>
      </c>
      <c r="JA73">
        <v>1.14502</v>
      </c>
      <c r="JB73">
        <v>2.59766</v>
      </c>
      <c r="JC73">
        <v>1.49658</v>
      </c>
      <c r="JD73">
        <v>2.34619</v>
      </c>
      <c r="JE73">
        <v>1.54907</v>
      </c>
      <c r="JF73">
        <v>2.3877</v>
      </c>
      <c r="JG73">
        <v>36.0816</v>
      </c>
      <c r="JH73">
        <v>24.0963</v>
      </c>
      <c r="JI73">
        <v>18</v>
      </c>
      <c r="JJ73">
        <v>481.575</v>
      </c>
      <c r="JK73">
        <v>493.143</v>
      </c>
      <c r="JL73">
        <v>30.1066</v>
      </c>
      <c r="JM73">
        <v>29.1986</v>
      </c>
      <c r="JN73">
        <v>29.9999</v>
      </c>
      <c r="JO73">
        <v>29.3995</v>
      </c>
      <c r="JP73">
        <v>29.3883</v>
      </c>
      <c r="JQ73">
        <v>23.0179</v>
      </c>
      <c r="JR73">
        <v>21.6814</v>
      </c>
      <c r="JS73">
        <v>100</v>
      </c>
      <c r="JT73">
        <v>30.1042</v>
      </c>
      <c r="JU73">
        <v>420</v>
      </c>
      <c r="JV73">
        <v>23.2943</v>
      </c>
      <c r="JW73">
        <v>101.94</v>
      </c>
      <c r="JX73">
        <v>91.40009999999999</v>
      </c>
    </row>
    <row r="74" spans="1:284">
      <c r="A74">
        <v>56</v>
      </c>
      <c r="B74">
        <v>1758413077.5</v>
      </c>
      <c r="C74">
        <v>374.5</v>
      </c>
      <c r="D74" t="s">
        <v>540</v>
      </c>
      <c r="E74" t="s">
        <v>541</v>
      </c>
      <c r="F74">
        <v>5</v>
      </c>
      <c r="G74" t="s">
        <v>491</v>
      </c>
      <c r="H74" t="s">
        <v>421</v>
      </c>
      <c r="I74">
        <v>1758413069.5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(DN74+(U74+2*0.95*5.67E-8*(((DN74+$B$9)+273)^4-(DN74+273)^4)-44100*J74)/(1.84*29.3*R74+8*0.95*5.67E-8*(DN74+273)^3))</f>
        <v>0</v>
      </c>
      <c r="W74">
        <f>($C$9*DO74+$D$9*DP74+$E$9*V74)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2*0.95*5.67E-8*(((DN74+$B$9)+273)^4-(W74+273)^4)</f>
        <v>0</v>
      </c>
      <c r="AF74">
        <f>U74+AE74+AC74+AD74</f>
        <v>0</v>
      </c>
      <c r="AG74">
        <v>0</v>
      </c>
      <c r="AH74">
        <v>0</v>
      </c>
      <c r="AI74">
        <f>IF(AG74*$H$15&gt;=AK74,1.0,(AK74/(AK74-AG74*$H$15)))</f>
        <v>0</v>
      </c>
      <c r="AJ74">
        <f>(AI74-1)*100</f>
        <v>0</v>
      </c>
      <c r="AK74">
        <f>MAX(0,($B$15+$C$15*DS74)/(1+$D$15*DS74)*DL74/(DN74+273)*$E$15)</f>
        <v>0</v>
      </c>
      <c r="AL74" t="s">
        <v>422</v>
      </c>
      <c r="AM74" t="s">
        <v>422</v>
      </c>
      <c r="AN74">
        <v>0</v>
      </c>
      <c r="AO74">
        <v>0</v>
      </c>
      <c r="AP74">
        <f>1-AN74/AO74</f>
        <v>0</v>
      </c>
      <c r="AQ74">
        <v>0</v>
      </c>
      <c r="AR74" t="s">
        <v>422</v>
      </c>
      <c r="AS74" t="s">
        <v>422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422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$B$13*DT74+$C$13*DU74+$F$13*EF74*(1-EI74)</f>
        <v>0</v>
      </c>
      <c r="CW74">
        <f>CV74*CX74</f>
        <v>0</v>
      </c>
      <c r="CX74">
        <f>($B$13*$D$11+$C$13*$D$11+$F$13*((ES74+EK74)/MAX(ES74+EK74+ET74, 0.1)*$I$11+ET74/MAX(ES74+EK74+ET74, 0.1)*$J$11))/($B$13+$C$13+$F$13)</f>
        <v>0</v>
      </c>
      <c r="CY74">
        <f>($B$13*$K$11+$C$13*$K$11+$F$13*((ES74+EK74)/MAX(ES74+EK74+ET74, 0.1)*$P$11+ET74/MAX(ES74+EK74+ET74, 0.1)*$Q$11))/($B$13+$C$13+$F$13)</f>
        <v>0</v>
      </c>
      <c r="CZ74">
        <v>2.18</v>
      </c>
      <c r="DA74">
        <v>0.5</v>
      </c>
      <c r="DB74" t="s">
        <v>423</v>
      </c>
      <c r="DC74">
        <v>2</v>
      </c>
      <c r="DD74">
        <v>1758413069.5</v>
      </c>
      <c r="DE74">
        <v>421.7409583333334</v>
      </c>
      <c r="DF74">
        <v>419.992125</v>
      </c>
      <c r="DG74">
        <v>23.48567916666667</v>
      </c>
      <c r="DH74">
        <v>23.28986666666666</v>
      </c>
      <c r="DI74">
        <v>422.4023333333333</v>
      </c>
      <c r="DJ74">
        <v>23.17879583333333</v>
      </c>
      <c r="DK74">
        <v>500.0099166666667</v>
      </c>
      <c r="DL74">
        <v>90.17061666666666</v>
      </c>
      <c r="DM74">
        <v>0.069469425</v>
      </c>
      <c r="DN74">
        <v>29.87215</v>
      </c>
      <c r="DO74">
        <v>30.00510416666667</v>
      </c>
      <c r="DP74">
        <v>999.9</v>
      </c>
      <c r="DQ74">
        <v>0</v>
      </c>
      <c r="DR74">
        <v>0</v>
      </c>
      <c r="DS74">
        <v>10000.90791666667</v>
      </c>
      <c r="DT74">
        <v>0</v>
      </c>
      <c r="DU74">
        <v>3.09642</v>
      </c>
      <c r="DV74">
        <v>1.7487075</v>
      </c>
      <c r="DW74">
        <v>431.883875</v>
      </c>
      <c r="DX74">
        <v>430.0069166666667</v>
      </c>
      <c r="DY74">
        <v>0.1958155</v>
      </c>
      <c r="DZ74">
        <v>419.992125</v>
      </c>
      <c r="EA74">
        <v>23.28986666666666</v>
      </c>
      <c r="EB74">
        <v>2.117717916666666</v>
      </c>
      <c r="EC74">
        <v>2.100060833333333</v>
      </c>
      <c r="ED74">
        <v>18.35307916666667</v>
      </c>
      <c r="EE74">
        <v>18.21965416666667</v>
      </c>
      <c r="EF74">
        <v>0.00500078</v>
      </c>
      <c r="EG74">
        <v>0</v>
      </c>
      <c r="EH74">
        <v>0</v>
      </c>
      <c r="EI74">
        <v>0</v>
      </c>
      <c r="EJ74">
        <v>210.7625</v>
      </c>
      <c r="EK74">
        <v>0.00500078</v>
      </c>
      <c r="EL74">
        <v>-20.29583333333333</v>
      </c>
      <c r="EM74">
        <v>-0.7583333333333333</v>
      </c>
      <c r="EN74">
        <v>35.13516666666666</v>
      </c>
      <c r="EO74">
        <v>39.78629166666666</v>
      </c>
      <c r="EP74">
        <v>37.86691666666666</v>
      </c>
      <c r="EQ74">
        <v>39.90858333333333</v>
      </c>
      <c r="ER74">
        <v>38.3955</v>
      </c>
      <c r="ES74">
        <v>0</v>
      </c>
      <c r="ET74">
        <v>0</v>
      </c>
      <c r="EU74">
        <v>0</v>
      </c>
      <c r="EV74">
        <v>1758413077.2</v>
      </c>
      <c r="EW74">
        <v>0</v>
      </c>
      <c r="EX74">
        <v>209.5423076923077</v>
      </c>
      <c r="EY74">
        <v>-3.565812194225204</v>
      </c>
      <c r="EZ74">
        <v>8.157265168444814</v>
      </c>
      <c r="FA74">
        <v>-18.62307692307692</v>
      </c>
      <c r="FB74">
        <v>15</v>
      </c>
      <c r="FC74">
        <v>0</v>
      </c>
      <c r="FD74" t="s">
        <v>424</v>
      </c>
      <c r="FE74">
        <v>1746989605.5</v>
      </c>
      <c r="FF74">
        <v>1746989593.5</v>
      </c>
      <c r="FG74">
        <v>0</v>
      </c>
      <c r="FH74">
        <v>-0.274</v>
      </c>
      <c r="FI74">
        <v>-0.002</v>
      </c>
      <c r="FJ74">
        <v>2.549</v>
      </c>
      <c r="FK74">
        <v>0.129</v>
      </c>
      <c r="FL74">
        <v>420</v>
      </c>
      <c r="FM74">
        <v>17</v>
      </c>
      <c r="FN74">
        <v>0.02</v>
      </c>
      <c r="FO74">
        <v>0.04</v>
      </c>
      <c r="FP74">
        <v>1.75064525</v>
      </c>
      <c r="FQ74">
        <v>-0.02628664165103526</v>
      </c>
      <c r="FR74">
        <v>0.04106373405984288</v>
      </c>
      <c r="FS74">
        <v>1</v>
      </c>
      <c r="FT74">
        <v>209.4323529411765</v>
      </c>
      <c r="FU74">
        <v>-2.378915376083624</v>
      </c>
      <c r="FV74">
        <v>7.151582325456756</v>
      </c>
      <c r="FW74">
        <v>0</v>
      </c>
      <c r="FX74">
        <v>0.196022975</v>
      </c>
      <c r="FY74">
        <v>-0.007219553470919507</v>
      </c>
      <c r="FZ74">
        <v>0.001103358542983647</v>
      </c>
      <c r="GA74">
        <v>1</v>
      </c>
      <c r="GB74">
        <v>2</v>
      </c>
      <c r="GC74">
        <v>3</v>
      </c>
      <c r="GD74" t="s">
        <v>425</v>
      </c>
      <c r="GE74">
        <v>3.10304</v>
      </c>
      <c r="GF74">
        <v>2.72764</v>
      </c>
      <c r="GG74">
        <v>0.08799940000000001</v>
      </c>
      <c r="GH74">
        <v>0.0876634</v>
      </c>
      <c r="GI74">
        <v>0.105739</v>
      </c>
      <c r="GJ74">
        <v>0.106537</v>
      </c>
      <c r="GK74">
        <v>23834</v>
      </c>
      <c r="GL74">
        <v>21650.9</v>
      </c>
      <c r="GM74">
        <v>26698.8</v>
      </c>
      <c r="GN74">
        <v>23954.2</v>
      </c>
      <c r="GO74">
        <v>38205.2</v>
      </c>
      <c r="GP74">
        <v>31639.7</v>
      </c>
      <c r="GQ74">
        <v>46625.1</v>
      </c>
      <c r="GR74">
        <v>37900.7</v>
      </c>
      <c r="GS74">
        <v>1.86405</v>
      </c>
      <c r="GT74">
        <v>1.85975</v>
      </c>
      <c r="GU74">
        <v>0.0789762</v>
      </c>
      <c r="GV74">
        <v>0</v>
      </c>
      <c r="GW74">
        <v>28.7113</v>
      </c>
      <c r="GX74">
        <v>999.9</v>
      </c>
      <c r="GY74">
        <v>54.9</v>
      </c>
      <c r="GZ74">
        <v>31.4</v>
      </c>
      <c r="HA74">
        <v>28.0986</v>
      </c>
      <c r="HB74">
        <v>61.12</v>
      </c>
      <c r="HC74">
        <v>26.5625</v>
      </c>
      <c r="HD74">
        <v>1</v>
      </c>
      <c r="HE74">
        <v>0.15185</v>
      </c>
      <c r="HF74">
        <v>-1.01593</v>
      </c>
      <c r="HG74">
        <v>20.2978</v>
      </c>
      <c r="HH74">
        <v>5.21774</v>
      </c>
      <c r="HI74">
        <v>11.9798</v>
      </c>
      <c r="HJ74">
        <v>4.96445</v>
      </c>
      <c r="HK74">
        <v>3.27598</v>
      </c>
      <c r="HL74">
        <v>9999</v>
      </c>
      <c r="HM74">
        <v>9999</v>
      </c>
      <c r="HN74">
        <v>9999</v>
      </c>
      <c r="HO74">
        <v>999.9</v>
      </c>
      <c r="HP74">
        <v>1.86386</v>
      </c>
      <c r="HQ74">
        <v>1.86005</v>
      </c>
      <c r="HR74">
        <v>1.85836</v>
      </c>
      <c r="HS74">
        <v>1.85974</v>
      </c>
      <c r="HT74">
        <v>1.85979</v>
      </c>
      <c r="HU74">
        <v>1.85836</v>
      </c>
      <c r="HV74">
        <v>1.85745</v>
      </c>
      <c r="HW74">
        <v>1.85234</v>
      </c>
      <c r="HX74">
        <v>0</v>
      </c>
      <c r="HY74">
        <v>0</v>
      </c>
      <c r="HZ74">
        <v>0</v>
      </c>
      <c r="IA74">
        <v>0</v>
      </c>
      <c r="IB74" t="s">
        <v>426</v>
      </c>
      <c r="IC74" t="s">
        <v>427</v>
      </c>
      <c r="ID74" t="s">
        <v>428</v>
      </c>
      <c r="IE74" t="s">
        <v>428</v>
      </c>
      <c r="IF74" t="s">
        <v>428</v>
      </c>
      <c r="IG74" t="s">
        <v>428</v>
      </c>
      <c r="IH74">
        <v>0</v>
      </c>
      <c r="II74">
        <v>100</v>
      </c>
      <c r="IJ74">
        <v>100</v>
      </c>
      <c r="IK74">
        <v>-0.661</v>
      </c>
      <c r="IL74">
        <v>0.3068</v>
      </c>
      <c r="IM74">
        <v>-0.6605319167387009</v>
      </c>
      <c r="IN74">
        <v>-0.0004737513092168879</v>
      </c>
      <c r="IO74">
        <v>1.233974951706583E-06</v>
      </c>
      <c r="IP74">
        <v>-2.791035861235605E-10</v>
      </c>
      <c r="IQ74">
        <v>0.04306461537617447</v>
      </c>
      <c r="IR74">
        <v>-0.002560808816659483</v>
      </c>
      <c r="IS74">
        <v>0.0007441110143227328</v>
      </c>
      <c r="IT74">
        <v>-6.151772081818622E-06</v>
      </c>
      <c r="IU74">
        <v>2</v>
      </c>
      <c r="IV74">
        <v>1988</v>
      </c>
      <c r="IW74">
        <v>1</v>
      </c>
      <c r="IX74">
        <v>28</v>
      </c>
      <c r="IY74">
        <v>190391.2</v>
      </c>
      <c r="IZ74">
        <v>190391.4</v>
      </c>
      <c r="JA74">
        <v>1.14502</v>
      </c>
      <c r="JB74">
        <v>2.61108</v>
      </c>
      <c r="JC74">
        <v>1.49658</v>
      </c>
      <c r="JD74">
        <v>2.34741</v>
      </c>
      <c r="JE74">
        <v>1.54907</v>
      </c>
      <c r="JF74">
        <v>2.38647</v>
      </c>
      <c r="JG74">
        <v>36.0816</v>
      </c>
      <c r="JH74">
        <v>24.105</v>
      </c>
      <c r="JI74">
        <v>18</v>
      </c>
      <c r="JJ74">
        <v>481.488</v>
      </c>
      <c r="JK74">
        <v>493.259</v>
      </c>
      <c r="JL74">
        <v>30.1042</v>
      </c>
      <c r="JM74">
        <v>29.1986</v>
      </c>
      <c r="JN74">
        <v>29.9999</v>
      </c>
      <c r="JO74">
        <v>29.3995</v>
      </c>
      <c r="JP74">
        <v>29.3883</v>
      </c>
      <c r="JQ74">
        <v>23.0174</v>
      </c>
      <c r="JR74">
        <v>21.6814</v>
      </c>
      <c r="JS74">
        <v>100</v>
      </c>
      <c r="JT74">
        <v>30.1042</v>
      </c>
      <c r="JU74">
        <v>420</v>
      </c>
      <c r="JV74">
        <v>23.2943</v>
      </c>
      <c r="JW74">
        <v>101.94</v>
      </c>
      <c r="JX74">
        <v>91.3999</v>
      </c>
    </row>
    <row r="75" spans="1:284">
      <c r="A75">
        <v>57</v>
      </c>
      <c r="B75">
        <v>1758413079.5</v>
      </c>
      <c r="C75">
        <v>376.5</v>
      </c>
      <c r="D75" t="s">
        <v>542</v>
      </c>
      <c r="E75" t="s">
        <v>543</v>
      </c>
      <c r="F75">
        <v>5</v>
      </c>
      <c r="G75" t="s">
        <v>491</v>
      </c>
      <c r="H75" t="s">
        <v>421</v>
      </c>
      <c r="I75">
        <v>1758413071.5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(DN75+(U75+2*0.95*5.67E-8*(((DN75+$B$9)+273)^4-(DN75+273)^4)-44100*J75)/(1.84*29.3*R75+8*0.95*5.67E-8*(DN75+273)^3))</f>
        <v>0</v>
      </c>
      <c r="W75">
        <f>($C$9*DO75+$D$9*DP75+$E$9*V75)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2*0.95*5.67E-8*(((DN75+$B$9)+273)^4-(W75+273)^4)</f>
        <v>0</v>
      </c>
      <c r="AF75">
        <f>U75+AE75+AC75+AD75</f>
        <v>0</v>
      </c>
      <c r="AG75">
        <v>0</v>
      </c>
      <c r="AH75">
        <v>0</v>
      </c>
      <c r="AI75">
        <f>IF(AG75*$H$15&gt;=AK75,1.0,(AK75/(AK75-AG75*$H$15)))</f>
        <v>0</v>
      </c>
      <c r="AJ75">
        <f>(AI75-1)*100</f>
        <v>0</v>
      </c>
      <c r="AK75">
        <f>MAX(0,($B$15+$C$15*DS75)/(1+$D$15*DS75)*DL75/(DN75+273)*$E$15)</f>
        <v>0</v>
      </c>
      <c r="AL75" t="s">
        <v>422</v>
      </c>
      <c r="AM75" t="s">
        <v>422</v>
      </c>
      <c r="AN75">
        <v>0</v>
      </c>
      <c r="AO75">
        <v>0</v>
      </c>
      <c r="AP75">
        <f>1-AN75/AO75</f>
        <v>0</v>
      </c>
      <c r="AQ75">
        <v>0</v>
      </c>
      <c r="AR75" t="s">
        <v>422</v>
      </c>
      <c r="AS75" t="s">
        <v>422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422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$B$13*DT75+$C$13*DU75+$F$13*EF75*(1-EI75)</f>
        <v>0</v>
      </c>
      <c r="CW75">
        <f>CV75*CX75</f>
        <v>0</v>
      </c>
      <c r="CX75">
        <f>($B$13*$D$11+$C$13*$D$11+$F$13*((ES75+EK75)/MAX(ES75+EK75+ET75, 0.1)*$I$11+ET75/MAX(ES75+EK75+ET75, 0.1)*$J$11))/($B$13+$C$13+$F$13)</f>
        <v>0</v>
      </c>
      <c r="CY75">
        <f>($B$13*$K$11+$C$13*$K$11+$F$13*((ES75+EK75)/MAX(ES75+EK75+ET75, 0.1)*$P$11+ET75/MAX(ES75+EK75+ET75, 0.1)*$Q$11))/($B$13+$C$13+$F$13)</f>
        <v>0</v>
      </c>
      <c r="CZ75">
        <v>2.18</v>
      </c>
      <c r="DA75">
        <v>0.5</v>
      </c>
      <c r="DB75" t="s">
        <v>423</v>
      </c>
      <c r="DC75">
        <v>2</v>
      </c>
      <c r="DD75">
        <v>1758413071.5</v>
      </c>
      <c r="DE75">
        <v>421.7382500000001</v>
      </c>
      <c r="DF75">
        <v>419.9907083333333</v>
      </c>
      <c r="DG75">
        <v>23.48465</v>
      </c>
      <c r="DH75">
        <v>23.28917083333333</v>
      </c>
      <c r="DI75">
        <v>422.399625</v>
      </c>
      <c r="DJ75">
        <v>23.17779166666667</v>
      </c>
      <c r="DK75">
        <v>500.0087916666667</v>
      </c>
      <c r="DL75">
        <v>90.17061249999999</v>
      </c>
      <c r="DM75">
        <v>0.06951512916666668</v>
      </c>
      <c r="DN75">
        <v>29.871425</v>
      </c>
      <c r="DO75">
        <v>30.00369583333334</v>
      </c>
      <c r="DP75">
        <v>999.9</v>
      </c>
      <c r="DQ75">
        <v>0</v>
      </c>
      <c r="DR75">
        <v>0</v>
      </c>
      <c r="DS75">
        <v>10000.075</v>
      </c>
      <c r="DT75">
        <v>0</v>
      </c>
      <c r="DU75">
        <v>3.09642</v>
      </c>
      <c r="DV75">
        <v>1.74744125</v>
      </c>
      <c r="DW75">
        <v>431.8806666666667</v>
      </c>
      <c r="DX75">
        <v>430.005125</v>
      </c>
      <c r="DY75">
        <v>0.1954779583333333</v>
      </c>
      <c r="DZ75">
        <v>419.9907083333333</v>
      </c>
      <c r="EA75">
        <v>23.28917083333333</v>
      </c>
      <c r="EB75">
        <v>2.117625416666666</v>
      </c>
      <c r="EC75">
        <v>2.09999875</v>
      </c>
      <c r="ED75">
        <v>18.352375</v>
      </c>
      <c r="EE75">
        <v>18.21917916666667</v>
      </c>
      <c r="EF75">
        <v>0.00500078</v>
      </c>
      <c r="EG75">
        <v>0</v>
      </c>
      <c r="EH75">
        <v>0</v>
      </c>
      <c r="EI75">
        <v>0</v>
      </c>
      <c r="EJ75">
        <v>210.4833333333333</v>
      </c>
      <c r="EK75">
        <v>0.00500078</v>
      </c>
      <c r="EL75">
        <v>-19.64166666666667</v>
      </c>
      <c r="EM75">
        <v>-0.7625000000000001</v>
      </c>
      <c r="EN75">
        <v>35.140375</v>
      </c>
      <c r="EO75">
        <v>39.82529166666666</v>
      </c>
      <c r="EP75">
        <v>37.88516666666666</v>
      </c>
      <c r="EQ75">
        <v>39.960625</v>
      </c>
      <c r="ER75">
        <v>38.4085</v>
      </c>
      <c r="ES75">
        <v>0</v>
      </c>
      <c r="ET75">
        <v>0</v>
      </c>
      <c r="EU75">
        <v>0</v>
      </c>
      <c r="EV75">
        <v>1758413079.6</v>
      </c>
      <c r="EW75">
        <v>0</v>
      </c>
      <c r="EX75">
        <v>209.5307692307692</v>
      </c>
      <c r="EY75">
        <v>21.34017065630424</v>
      </c>
      <c r="EZ75">
        <v>-8.365811588522263</v>
      </c>
      <c r="FA75">
        <v>-18.53461538461539</v>
      </c>
      <c r="FB75">
        <v>15</v>
      </c>
      <c r="FC75">
        <v>0</v>
      </c>
      <c r="FD75" t="s">
        <v>424</v>
      </c>
      <c r="FE75">
        <v>1746989605.5</v>
      </c>
      <c r="FF75">
        <v>1746989593.5</v>
      </c>
      <c r="FG75">
        <v>0</v>
      </c>
      <c r="FH75">
        <v>-0.274</v>
      </c>
      <c r="FI75">
        <v>-0.002</v>
      </c>
      <c r="FJ75">
        <v>2.549</v>
      </c>
      <c r="FK75">
        <v>0.129</v>
      </c>
      <c r="FL75">
        <v>420</v>
      </c>
      <c r="FM75">
        <v>17</v>
      </c>
      <c r="FN75">
        <v>0.02</v>
      </c>
      <c r="FO75">
        <v>0.04</v>
      </c>
      <c r="FP75">
        <v>1.754208048780488</v>
      </c>
      <c r="FQ75">
        <v>-0.03437435540069863</v>
      </c>
      <c r="FR75">
        <v>0.03966883947711396</v>
      </c>
      <c r="FS75">
        <v>1</v>
      </c>
      <c r="FT75">
        <v>209.9470588235294</v>
      </c>
      <c r="FU75">
        <v>-1.243697573045665</v>
      </c>
      <c r="FV75">
        <v>6.889729581226112</v>
      </c>
      <c r="FW75">
        <v>0</v>
      </c>
      <c r="FX75">
        <v>0.1958591707317073</v>
      </c>
      <c r="FY75">
        <v>-0.007261797909407431</v>
      </c>
      <c r="FZ75">
        <v>0.001113277580323381</v>
      </c>
      <c r="GA75">
        <v>1</v>
      </c>
      <c r="GB75">
        <v>2</v>
      </c>
      <c r="GC75">
        <v>3</v>
      </c>
      <c r="GD75" t="s">
        <v>425</v>
      </c>
      <c r="GE75">
        <v>3.10309</v>
      </c>
      <c r="GF75">
        <v>2.72777</v>
      </c>
      <c r="GG75">
        <v>0.0879974</v>
      </c>
      <c r="GH75">
        <v>0.08766400000000001</v>
      </c>
      <c r="GI75">
        <v>0.105738</v>
      </c>
      <c r="GJ75">
        <v>0.106534</v>
      </c>
      <c r="GK75">
        <v>23834.2</v>
      </c>
      <c r="GL75">
        <v>21650.9</v>
      </c>
      <c r="GM75">
        <v>26698.9</v>
      </c>
      <c r="GN75">
        <v>23954.1</v>
      </c>
      <c r="GO75">
        <v>38205.4</v>
      </c>
      <c r="GP75">
        <v>31639.8</v>
      </c>
      <c r="GQ75">
        <v>46625.3</v>
      </c>
      <c r="GR75">
        <v>37900.8</v>
      </c>
      <c r="GS75">
        <v>1.86385</v>
      </c>
      <c r="GT75">
        <v>1.85995</v>
      </c>
      <c r="GU75">
        <v>0.0791736</v>
      </c>
      <c r="GV75">
        <v>0</v>
      </c>
      <c r="GW75">
        <v>28.7101</v>
      </c>
      <c r="GX75">
        <v>999.9</v>
      </c>
      <c r="GY75">
        <v>54.9</v>
      </c>
      <c r="GZ75">
        <v>31.4</v>
      </c>
      <c r="HA75">
        <v>28.1014</v>
      </c>
      <c r="HB75">
        <v>60.8</v>
      </c>
      <c r="HC75">
        <v>26.4143</v>
      </c>
      <c r="HD75">
        <v>1</v>
      </c>
      <c r="HE75">
        <v>0.151809</v>
      </c>
      <c r="HF75">
        <v>-1.06259</v>
      </c>
      <c r="HG75">
        <v>20.2975</v>
      </c>
      <c r="HH75">
        <v>5.21774</v>
      </c>
      <c r="HI75">
        <v>11.9798</v>
      </c>
      <c r="HJ75">
        <v>4.96445</v>
      </c>
      <c r="HK75">
        <v>3.276</v>
      </c>
      <c r="HL75">
        <v>9999</v>
      </c>
      <c r="HM75">
        <v>9999</v>
      </c>
      <c r="HN75">
        <v>9999</v>
      </c>
      <c r="HO75">
        <v>999.9</v>
      </c>
      <c r="HP75">
        <v>1.86386</v>
      </c>
      <c r="HQ75">
        <v>1.86005</v>
      </c>
      <c r="HR75">
        <v>1.85836</v>
      </c>
      <c r="HS75">
        <v>1.85974</v>
      </c>
      <c r="HT75">
        <v>1.85979</v>
      </c>
      <c r="HU75">
        <v>1.85837</v>
      </c>
      <c r="HV75">
        <v>1.85744</v>
      </c>
      <c r="HW75">
        <v>1.85233</v>
      </c>
      <c r="HX75">
        <v>0</v>
      </c>
      <c r="HY75">
        <v>0</v>
      </c>
      <c r="HZ75">
        <v>0</v>
      </c>
      <c r="IA75">
        <v>0</v>
      </c>
      <c r="IB75" t="s">
        <v>426</v>
      </c>
      <c r="IC75" t="s">
        <v>427</v>
      </c>
      <c r="ID75" t="s">
        <v>428</v>
      </c>
      <c r="IE75" t="s">
        <v>428</v>
      </c>
      <c r="IF75" t="s">
        <v>428</v>
      </c>
      <c r="IG75" t="s">
        <v>428</v>
      </c>
      <c r="IH75">
        <v>0</v>
      </c>
      <c r="II75">
        <v>100</v>
      </c>
      <c r="IJ75">
        <v>100</v>
      </c>
      <c r="IK75">
        <v>-0.661</v>
      </c>
      <c r="IL75">
        <v>0.3068</v>
      </c>
      <c r="IM75">
        <v>-0.6605319167387009</v>
      </c>
      <c r="IN75">
        <v>-0.0004737513092168879</v>
      </c>
      <c r="IO75">
        <v>1.233974951706583E-06</v>
      </c>
      <c r="IP75">
        <v>-2.791035861235605E-10</v>
      </c>
      <c r="IQ75">
        <v>0.04306461537617447</v>
      </c>
      <c r="IR75">
        <v>-0.002560808816659483</v>
      </c>
      <c r="IS75">
        <v>0.0007441110143227328</v>
      </c>
      <c r="IT75">
        <v>-6.151772081818622E-06</v>
      </c>
      <c r="IU75">
        <v>2</v>
      </c>
      <c r="IV75">
        <v>1988</v>
      </c>
      <c r="IW75">
        <v>1</v>
      </c>
      <c r="IX75">
        <v>28</v>
      </c>
      <c r="IY75">
        <v>190391.2</v>
      </c>
      <c r="IZ75">
        <v>190391.4</v>
      </c>
      <c r="JA75">
        <v>1.14502</v>
      </c>
      <c r="JB75">
        <v>2.59888</v>
      </c>
      <c r="JC75">
        <v>1.49658</v>
      </c>
      <c r="JD75">
        <v>2.34741</v>
      </c>
      <c r="JE75">
        <v>1.54907</v>
      </c>
      <c r="JF75">
        <v>2.46338</v>
      </c>
      <c r="JG75">
        <v>36.0816</v>
      </c>
      <c r="JH75">
        <v>24.105</v>
      </c>
      <c r="JI75">
        <v>18</v>
      </c>
      <c r="JJ75">
        <v>481.371</v>
      </c>
      <c r="JK75">
        <v>493.391</v>
      </c>
      <c r="JL75">
        <v>30.1016</v>
      </c>
      <c r="JM75">
        <v>29.1979</v>
      </c>
      <c r="JN75">
        <v>29.9999</v>
      </c>
      <c r="JO75">
        <v>29.3995</v>
      </c>
      <c r="JP75">
        <v>29.3883</v>
      </c>
      <c r="JQ75">
        <v>23.018</v>
      </c>
      <c r="JR75">
        <v>21.6814</v>
      </c>
      <c r="JS75">
        <v>100</v>
      </c>
      <c r="JT75">
        <v>30.1675</v>
      </c>
      <c r="JU75">
        <v>420</v>
      </c>
      <c r="JV75">
        <v>23.2943</v>
      </c>
      <c r="JW75">
        <v>101.94</v>
      </c>
      <c r="JX75">
        <v>91.3999</v>
      </c>
    </row>
    <row r="76" spans="1:284">
      <c r="A76">
        <v>58</v>
      </c>
      <c r="B76">
        <v>1758413081.5</v>
      </c>
      <c r="C76">
        <v>378.5</v>
      </c>
      <c r="D76" t="s">
        <v>544</v>
      </c>
      <c r="E76" t="s">
        <v>545</v>
      </c>
      <c r="F76">
        <v>5</v>
      </c>
      <c r="G76" t="s">
        <v>491</v>
      </c>
      <c r="H76" t="s">
        <v>421</v>
      </c>
      <c r="I76">
        <v>1758413073.5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(DN76+(U76+2*0.95*5.67E-8*(((DN76+$B$9)+273)^4-(DN76+273)^4)-44100*J76)/(1.84*29.3*R76+8*0.95*5.67E-8*(DN76+273)^3))</f>
        <v>0</v>
      </c>
      <c r="W76">
        <f>($C$9*DO76+$D$9*DP76+$E$9*V76)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2*0.95*5.67E-8*(((DN76+$B$9)+273)^4-(W76+273)^4)</f>
        <v>0</v>
      </c>
      <c r="AF76">
        <f>U76+AE76+AC76+AD76</f>
        <v>0</v>
      </c>
      <c r="AG76">
        <v>0</v>
      </c>
      <c r="AH76">
        <v>0</v>
      </c>
      <c r="AI76">
        <f>IF(AG76*$H$15&gt;=AK76,1.0,(AK76/(AK76-AG76*$H$15)))</f>
        <v>0</v>
      </c>
      <c r="AJ76">
        <f>(AI76-1)*100</f>
        <v>0</v>
      </c>
      <c r="AK76">
        <f>MAX(0,($B$15+$C$15*DS76)/(1+$D$15*DS76)*DL76/(DN76+273)*$E$15)</f>
        <v>0</v>
      </c>
      <c r="AL76" t="s">
        <v>422</v>
      </c>
      <c r="AM76" t="s">
        <v>422</v>
      </c>
      <c r="AN76">
        <v>0</v>
      </c>
      <c r="AO76">
        <v>0</v>
      </c>
      <c r="AP76">
        <f>1-AN76/AO76</f>
        <v>0</v>
      </c>
      <c r="AQ76">
        <v>0</v>
      </c>
      <c r="AR76" t="s">
        <v>422</v>
      </c>
      <c r="AS76" t="s">
        <v>422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422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$B$13*DT76+$C$13*DU76+$F$13*EF76*(1-EI76)</f>
        <v>0</v>
      </c>
      <c r="CW76">
        <f>CV76*CX76</f>
        <v>0</v>
      </c>
      <c r="CX76">
        <f>($B$13*$D$11+$C$13*$D$11+$F$13*((ES76+EK76)/MAX(ES76+EK76+ET76, 0.1)*$I$11+ET76/MAX(ES76+EK76+ET76, 0.1)*$J$11))/($B$13+$C$13+$F$13)</f>
        <v>0</v>
      </c>
      <c r="CY76">
        <f>($B$13*$K$11+$C$13*$K$11+$F$13*((ES76+EK76)/MAX(ES76+EK76+ET76, 0.1)*$P$11+ET76/MAX(ES76+EK76+ET76, 0.1)*$Q$11))/($B$13+$C$13+$F$13)</f>
        <v>0</v>
      </c>
      <c r="CZ76">
        <v>2.18</v>
      </c>
      <c r="DA76">
        <v>0.5</v>
      </c>
      <c r="DB76" t="s">
        <v>423</v>
      </c>
      <c r="DC76">
        <v>2</v>
      </c>
      <c r="DD76">
        <v>1758413073.5</v>
      </c>
      <c r="DE76">
        <v>421.7372500000001</v>
      </c>
      <c r="DF76">
        <v>420.0005</v>
      </c>
      <c r="DG76">
        <v>23.48371666666667</v>
      </c>
      <c r="DH76">
        <v>23.28847916666666</v>
      </c>
      <c r="DI76">
        <v>422.398625</v>
      </c>
      <c r="DJ76">
        <v>23.17688333333333</v>
      </c>
      <c r="DK76">
        <v>500.0108749999999</v>
      </c>
      <c r="DL76">
        <v>90.17043333333334</v>
      </c>
      <c r="DM76">
        <v>0.06957536666666667</v>
      </c>
      <c r="DN76">
        <v>29.87045416666666</v>
      </c>
      <c r="DO76">
        <v>30.0031875</v>
      </c>
      <c r="DP76">
        <v>999.9</v>
      </c>
      <c r="DQ76">
        <v>0</v>
      </c>
      <c r="DR76">
        <v>0</v>
      </c>
      <c r="DS76">
        <v>9999.139583333334</v>
      </c>
      <c r="DT76">
        <v>0</v>
      </c>
      <c r="DU76">
        <v>3.09642</v>
      </c>
      <c r="DV76">
        <v>1.73659125</v>
      </c>
      <c r="DW76">
        <v>431.87925</v>
      </c>
      <c r="DX76">
        <v>430.0148333333333</v>
      </c>
      <c r="DY76">
        <v>0.1952467916666667</v>
      </c>
      <c r="DZ76">
        <v>420.0005</v>
      </c>
      <c r="EA76">
        <v>23.28847916666666</v>
      </c>
      <c r="EB76">
        <v>2.1175375</v>
      </c>
      <c r="EC76">
        <v>2.0999325</v>
      </c>
      <c r="ED76">
        <v>18.35171666666666</v>
      </c>
      <c r="EE76">
        <v>18.21867083333333</v>
      </c>
      <c r="EF76">
        <v>0.00500078</v>
      </c>
      <c r="EG76">
        <v>0</v>
      </c>
      <c r="EH76">
        <v>0</v>
      </c>
      <c r="EI76">
        <v>0</v>
      </c>
      <c r="EJ76">
        <v>210.1208333333333</v>
      </c>
      <c r="EK76">
        <v>0.00500078</v>
      </c>
      <c r="EL76">
        <v>-19.8875</v>
      </c>
      <c r="EM76">
        <v>-0.725</v>
      </c>
      <c r="EN76">
        <v>35.156</v>
      </c>
      <c r="EO76">
        <v>39.86441666666666</v>
      </c>
      <c r="EP76">
        <v>37.92424999999999</v>
      </c>
      <c r="EQ76">
        <v>40.01270833333334</v>
      </c>
      <c r="ER76">
        <v>38.42154166666666</v>
      </c>
      <c r="ES76">
        <v>0</v>
      </c>
      <c r="ET76">
        <v>0</v>
      </c>
      <c r="EU76">
        <v>0</v>
      </c>
      <c r="EV76">
        <v>1758413081.4</v>
      </c>
      <c r="EW76">
        <v>0</v>
      </c>
      <c r="EX76">
        <v>208.8</v>
      </c>
      <c r="EY76">
        <v>-7.961538877360054</v>
      </c>
      <c r="EZ76">
        <v>20.93076975427901</v>
      </c>
      <c r="FA76">
        <v>-18.388</v>
      </c>
      <c r="FB76">
        <v>15</v>
      </c>
      <c r="FC76">
        <v>0</v>
      </c>
      <c r="FD76" t="s">
        <v>424</v>
      </c>
      <c r="FE76">
        <v>1746989605.5</v>
      </c>
      <c r="FF76">
        <v>1746989593.5</v>
      </c>
      <c r="FG76">
        <v>0</v>
      </c>
      <c r="FH76">
        <v>-0.274</v>
      </c>
      <c r="FI76">
        <v>-0.002</v>
      </c>
      <c r="FJ76">
        <v>2.549</v>
      </c>
      <c r="FK76">
        <v>0.129</v>
      </c>
      <c r="FL76">
        <v>420</v>
      </c>
      <c r="FM76">
        <v>17</v>
      </c>
      <c r="FN76">
        <v>0.02</v>
      </c>
      <c r="FO76">
        <v>0.04</v>
      </c>
      <c r="FP76">
        <v>1.74718825</v>
      </c>
      <c r="FQ76">
        <v>-0.04810480300187703</v>
      </c>
      <c r="FR76">
        <v>0.0418083765463035</v>
      </c>
      <c r="FS76">
        <v>1</v>
      </c>
      <c r="FT76">
        <v>209.5617647058824</v>
      </c>
      <c r="FU76">
        <v>-3.454545618655682</v>
      </c>
      <c r="FV76">
        <v>6.837053661349024</v>
      </c>
      <c r="FW76">
        <v>0</v>
      </c>
      <c r="FX76">
        <v>0.19561725</v>
      </c>
      <c r="FY76">
        <v>-0.008237043151970387</v>
      </c>
      <c r="FZ76">
        <v>0.001131501165487689</v>
      </c>
      <c r="GA76">
        <v>1</v>
      </c>
      <c r="GB76">
        <v>2</v>
      </c>
      <c r="GC76">
        <v>3</v>
      </c>
      <c r="GD76" t="s">
        <v>425</v>
      </c>
      <c r="GE76">
        <v>3.10311</v>
      </c>
      <c r="GF76">
        <v>2.72782</v>
      </c>
      <c r="GG76">
        <v>0.0880017</v>
      </c>
      <c r="GH76">
        <v>0.0876808</v>
      </c>
      <c r="GI76">
        <v>0.105734</v>
      </c>
      <c r="GJ76">
        <v>0.106532</v>
      </c>
      <c r="GK76">
        <v>23834.2</v>
      </c>
      <c r="GL76">
        <v>21650.8</v>
      </c>
      <c r="GM76">
        <v>26699</v>
      </c>
      <c r="GN76">
        <v>23954.4</v>
      </c>
      <c r="GO76">
        <v>38205.8</v>
      </c>
      <c r="GP76">
        <v>31640</v>
      </c>
      <c r="GQ76">
        <v>46625.6</v>
      </c>
      <c r="GR76">
        <v>37900.9</v>
      </c>
      <c r="GS76">
        <v>1.86385</v>
      </c>
      <c r="GT76">
        <v>1.8597</v>
      </c>
      <c r="GU76">
        <v>0.0795573</v>
      </c>
      <c r="GV76">
        <v>0</v>
      </c>
      <c r="GW76">
        <v>28.71</v>
      </c>
      <c r="GX76">
        <v>999.9</v>
      </c>
      <c r="GY76">
        <v>54.9</v>
      </c>
      <c r="GZ76">
        <v>31.4</v>
      </c>
      <c r="HA76">
        <v>28.1013</v>
      </c>
      <c r="HB76">
        <v>61.14</v>
      </c>
      <c r="HC76">
        <v>26.3542</v>
      </c>
      <c r="HD76">
        <v>1</v>
      </c>
      <c r="HE76">
        <v>0.151562</v>
      </c>
      <c r="HF76">
        <v>-1.21026</v>
      </c>
      <c r="HG76">
        <v>20.2964</v>
      </c>
      <c r="HH76">
        <v>5.21804</v>
      </c>
      <c r="HI76">
        <v>11.98</v>
      </c>
      <c r="HJ76">
        <v>4.9644</v>
      </c>
      <c r="HK76">
        <v>3.27598</v>
      </c>
      <c r="HL76">
        <v>9999</v>
      </c>
      <c r="HM76">
        <v>9999</v>
      </c>
      <c r="HN76">
        <v>9999</v>
      </c>
      <c r="HO76">
        <v>999.9</v>
      </c>
      <c r="HP76">
        <v>1.86386</v>
      </c>
      <c r="HQ76">
        <v>1.86005</v>
      </c>
      <c r="HR76">
        <v>1.85836</v>
      </c>
      <c r="HS76">
        <v>1.85974</v>
      </c>
      <c r="HT76">
        <v>1.85979</v>
      </c>
      <c r="HU76">
        <v>1.85837</v>
      </c>
      <c r="HV76">
        <v>1.85745</v>
      </c>
      <c r="HW76">
        <v>1.85235</v>
      </c>
      <c r="HX76">
        <v>0</v>
      </c>
      <c r="HY76">
        <v>0</v>
      </c>
      <c r="HZ76">
        <v>0</v>
      </c>
      <c r="IA76">
        <v>0</v>
      </c>
      <c r="IB76" t="s">
        <v>426</v>
      </c>
      <c r="IC76" t="s">
        <v>427</v>
      </c>
      <c r="ID76" t="s">
        <v>428</v>
      </c>
      <c r="IE76" t="s">
        <v>428</v>
      </c>
      <c r="IF76" t="s">
        <v>428</v>
      </c>
      <c r="IG76" t="s">
        <v>428</v>
      </c>
      <c r="IH76">
        <v>0</v>
      </c>
      <c r="II76">
        <v>100</v>
      </c>
      <c r="IJ76">
        <v>100</v>
      </c>
      <c r="IK76">
        <v>-0.661</v>
      </c>
      <c r="IL76">
        <v>0.3068</v>
      </c>
      <c r="IM76">
        <v>-0.6605319167387009</v>
      </c>
      <c r="IN76">
        <v>-0.0004737513092168879</v>
      </c>
      <c r="IO76">
        <v>1.233974951706583E-06</v>
      </c>
      <c r="IP76">
        <v>-2.791035861235605E-10</v>
      </c>
      <c r="IQ76">
        <v>0.04306461537617447</v>
      </c>
      <c r="IR76">
        <v>-0.002560808816659483</v>
      </c>
      <c r="IS76">
        <v>0.0007441110143227328</v>
      </c>
      <c r="IT76">
        <v>-6.151772081818622E-06</v>
      </c>
      <c r="IU76">
        <v>2</v>
      </c>
      <c r="IV76">
        <v>1988</v>
      </c>
      <c r="IW76">
        <v>1</v>
      </c>
      <c r="IX76">
        <v>28</v>
      </c>
      <c r="IY76">
        <v>190391.3</v>
      </c>
      <c r="IZ76">
        <v>190391.5</v>
      </c>
      <c r="JA76">
        <v>1.14502</v>
      </c>
      <c r="JB76">
        <v>2.59521</v>
      </c>
      <c r="JC76">
        <v>1.49658</v>
      </c>
      <c r="JD76">
        <v>2.34863</v>
      </c>
      <c r="JE76">
        <v>1.54907</v>
      </c>
      <c r="JF76">
        <v>2.47681</v>
      </c>
      <c r="JG76">
        <v>36.0816</v>
      </c>
      <c r="JH76">
        <v>24.105</v>
      </c>
      <c r="JI76">
        <v>18</v>
      </c>
      <c r="JJ76">
        <v>481.371</v>
      </c>
      <c r="JK76">
        <v>493.225</v>
      </c>
      <c r="JL76">
        <v>30.1099</v>
      </c>
      <c r="JM76">
        <v>29.1967</v>
      </c>
      <c r="JN76">
        <v>29.9999</v>
      </c>
      <c r="JO76">
        <v>29.3995</v>
      </c>
      <c r="JP76">
        <v>29.3883</v>
      </c>
      <c r="JQ76">
        <v>23.0139</v>
      </c>
      <c r="JR76">
        <v>21.6814</v>
      </c>
      <c r="JS76">
        <v>100</v>
      </c>
      <c r="JT76">
        <v>30.1675</v>
      </c>
      <c r="JU76">
        <v>420</v>
      </c>
      <c r="JV76">
        <v>23.2943</v>
      </c>
      <c r="JW76">
        <v>101.941</v>
      </c>
      <c r="JX76">
        <v>91.4006</v>
      </c>
    </row>
    <row r="77" spans="1:284">
      <c r="A77">
        <v>59</v>
      </c>
      <c r="B77">
        <v>1758413083.5</v>
      </c>
      <c r="C77">
        <v>380.5</v>
      </c>
      <c r="D77" t="s">
        <v>546</v>
      </c>
      <c r="E77" t="s">
        <v>547</v>
      </c>
      <c r="F77">
        <v>5</v>
      </c>
      <c r="G77" t="s">
        <v>491</v>
      </c>
      <c r="H77" t="s">
        <v>421</v>
      </c>
      <c r="I77">
        <v>1758413075.5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(DN77+(U77+2*0.95*5.67E-8*(((DN77+$B$9)+273)^4-(DN77+273)^4)-44100*J77)/(1.84*29.3*R77+8*0.95*5.67E-8*(DN77+273)^3))</f>
        <v>0</v>
      </c>
      <c r="W77">
        <f>($C$9*DO77+$D$9*DP77+$E$9*V77)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2*0.95*5.67E-8*(((DN77+$B$9)+273)^4-(W77+273)^4)</f>
        <v>0</v>
      </c>
      <c r="AF77">
        <f>U77+AE77+AC77+AD77</f>
        <v>0</v>
      </c>
      <c r="AG77">
        <v>0</v>
      </c>
      <c r="AH77">
        <v>0</v>
      </c>
      <c r="AI77">
        <f>IF(AG77*$H$15&gt;=AK77,1.0,(AK77/(AK77-AG77*$H$15)))</f>
        <v>0</v>
      </c>
      <c r="AJ77">
        <f>(AI77-1)*100</f>
        <v>0</v>
      </c>
      <c r="AK77">
        <f>MAX(0,($B$15+$C$15*DS77)/(1+$D$15*DS77)*DL77/(DN77+273)*$E$15)</f>
        <v>0</v>
      </c>
      <c r="AL77" t="s">
        <v>422</v>
      </c>
      <c r="AM77" t="s">
        <v>422</v>
      </c>
      <c r="AN77">
        <v>0</v>
      </c>
      <c r="AO77">
        <v>0</v>
      </c>
      <c r="AP77">
        <f>1-AN77/AO77</f>
        <v>0</v>
      </c>
      <c r="AQ77">
        <v>0</v>
      </c>
      <c r="AR77" t="s">
        <v>422</v>
      </c>
      <c r="AS77" t="s">
        <v>422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422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$B$13*DT77+$C$13*DU77+$F$13*EF77*(1-EI77)</f>
        <v>0</v>
      </c>
      <c r="CW77">
        <f>CV77*CX77</f>
        <v>0</v>
      </c>
      <c r="CX77">
        <f>($B$13*$D$11+$C$13*$D$11+$F$13*((ES77+EK77)/MAX(ES77+EK77+ET77, 0.1)*$I$11+ET77/MAX(ES77+EK77+ET77, 0.1)*$J$11))/($B$13+$C$13+$F$13)</f>
        <v>0</v>
      </c>
      <c r="CY77">
        <f>($B$13*$K$11+$C$13*$K$11+$F$13*((ES77+EK77)/MAX(ES77+EK77+ET77, 0.1)*$P$11+ET77/MAX(ES77+EK77+ET77, 0.1)*$Q$11))/($B$13+$C$13+$F$13)</f>
        <v>0</v>
      </c>
      <c r="CZ77">
        <v>2.18</v>
      </c>
      <c r="DA77">
        <v>0.5</v>
      </c>
      <c r="DB77" t="s">
        <v>423</v>
      </c>
      <c r="DC77">
        <v>2</v>
      </c>
      <c r="DD77">
        <v>1758413075.5</v>
      </c>
      <c r="DE77">
        <v>421.7397916666666</v>
      </c>
      <c r="DF77">
        <v>420.0028333333333</v>
      </c>
      <c r="DG77">
        <v>23.4829375</v>
      </c>
      <c r="DH77">
        <v>23.2879875</v>
      </c>
      <c r="DI77">
        <v>422.4011666666667</v>
      </c>
      <c r="DJ77">
        <v>23.17612083333333</v>
      </c>
      <c r="DK77">
        <v>500.0063333333333</v>
      </c>
      <c r="DL77">
        <v>90.17025833333332</v>
      </c>
      <c r="DM77">
        <v>0.06959717916666668</v>
      </c>
      <c r="DN77">
        <v>29.86958749999999</v>
      </c>
      <c r="DO77">
        <v>30.00265833333333</v>
      </c>
      <c r="DP77">
        <v>999.9</v>
      </c>
      <c r="DQ77">
        <v>0</v>
      </c>
      <c r="DR77">
        <v>0</v>
      </c>
      <c r="DS77">
        <v>10001.89875</v>
      </c>
      <c r="DT77">
        <v>0</v>
      </c>
      <c r="DU77">
        <v>3.09642</v>
      </c>
      <c r="DV77">
        <v>1.736785</v>
      </c>
      <c r="DW77">
        <v>431.8815416666666</v>
      </c>
      <c r="DX77">
        <v>430.0170416666667</v>
      </c>
      <c r="DY77">
        <v>0.1949580833333333</v>
      </c>
      <c r="DZ77">
        <v>420.0028333333333</v>
      </c>
      <c r="EA77">
        <v>23.2879875</v>
      </c>
      <c r="EB77">
        <v>2.117462916666667</v>
      </c>
      <c r="EC77">
        <v>2.099884166666667</v>
      </c>
      <c r="ED77">
        <v>18.35115833333333</v>
      </c>
      <c r="EE77">
        <v>18.2183</v>
      </c>
      <c r="EF77">
        <v>0.00500078</v>
      </c>
      <c r="EG77">
        <v>0</v>
      </c>
      <c r="EH77">
        <v>0</v>
      </c>
      <c r="EI77">
        <v>0</v>
      </c>
      <c r="EJ77">
        <v>211.6208333333333</v>
      </c>
      <c r="EK77">
        <v>0.00500078</v>
      </c>
      <c r="EL77">
        <v>-20.90833333333333</v>
      </c>
      <c r="EM77">
        <v>-0.6708333333333334</v>
      </c>
      <c r="EN77">
        <v>35.16120833333333</v>
      </c>
      <c r="EO77">
        <v>39.90345833333333</v>
      </c>
      <c r="EP77">
        <v>37.95291666666666</v>
      </c>
      <c r="EQ77">
        <v>40.05958333333333</v>
      </c>
      <c r="ER77">
        <v>38.44758333333333</v>
      </c>
      <c r="ES77">
        <v>0</v>
      </c>
      <c r="ET77">
        <v>0</v>
      </c>
      <c r="EU77">
        <v>0</v>
      </c>
      <c r="EV77">
        <v>1758413083.2</v>
      </c>
      <c r="EW77">
        <v>0</v>
      </c>
      <c r="EX77">
        <v>209.5230769230769</v>
      </c>
      <c r="EY77">
        <v>-1.736752626126617</v>
      </c>
      <c r="EZ77">
        <v>12.88888948345205</v>
      </c>
      <c r="FA77">
        <v>-18.19230769230769</v>
      </c>
      <c r="FB77">
        <v>15</v>
      </c>
      <c r="FC77">
        <v>0</v>
      </c>
      <c r="FD77" t="s">
        <v>424</v>
      </c>
      <c r="FE77">
        <v>1746989605.5</v>
      </c>
      <c r="FF77">
        <v>1746989593.5</v>
      </c>
      <c r="FG77">
        <v>0</v>
      </c>
      <c r="FH77">
        <v>-0.274</v>
      </c>
      <c r="FI77">
        <v>-0.002</v>
      </c>
      <c r="FJ77">
        <v>2.549</v>
      </c>
      <c r="FK77">
        <v>0.129</v>
      </c>
      <c r="FL77">
        <v>420</v>
      </c>
      <c r="FM77">
        <v>17</v>
      </c>
      <c r="FN77">
        <v>0.02</v>
      </c>
      <c r="FO77">
        <v>0.04</v>
      </c>
      <c r="FP77">
        <v>1.739811463414634</v>
      </c>
      <c r="FQ77">
        <v>-0.1124836933797902</v>
      </c>
      <c r="FR77">
        <v>0.04560249145744901</v>
      </c>
      <c r="FS77">
        <v>1</v>
      </c>
      <c r="FT77">
        <v>209.835294117647</v>
      </c>
      <c r="FU77">
        <v>-1.353705325170683</v>
      </c>
      <c r="FV77">
        <v>7.163793045297145</v>
      </c>
      <c r="FW77">
        <v>0</v>
      </c>
      <c r="FX77">
        <v>0.1954350487804878</v>
      </c>
      <c r="FY77">
        <v>-0.007921170731707339</v>
      </c>
      <c r="FZ77">
        <v>0.001114736301557774</v>
      </c>
      <c r="GA77">
        <v>1</v>
      </c>
      <c r="GB77">
        <v>2</v>
      </c>
      <c r="GC77">
        <v>3</v>
      </c>
      <c r="GD77" t="s">
        <v>425</v>
      </c>
      <c r="GE77">
        <v>3.10319</v>
      </c>
      <c r="GF77">
        <v>2.72765</v>
      </c>
      <c r="GG77">
        <v>0.0880039</v>
      </c>
      <c r="GH77">
        <v>0.0876748</v>
      </c>
      <c r="GI77">
        <v>0.105732</v>
      </c>
      <c r="GJ77">
        <v>0.106526</v>
      </c>
      <c r="GK77">
        <v>23834.1</v>
      </c>
      <c r="GL77">
        <v>21650.9</v>
      </c>
      <c r="GM77">
        <v>26699</v>
      </c>
      <c r="GN77">
        <v>23954.4</v>
      </c>
      <c r="GO77">
        <v>38205.8</v>
      </c>
      <c r="GP77">
        <v>31640.2</v>
      </c>
      <c r="GQ77">
        <v>46625.5</v>
      </c>
      <c r="GR77">
        <v>37900.8</v>
      </c>
      <c r="GS77">
        <v>1.86432</v>
      </c>
      <c r="GT77">
        <v>1.85942</v>
      </c>
      <c r="GU77">
        <v>0.0792108</v>
      </c>
      <c r="GV77">
        <v>0</v>
      </c>
      <c r="GW77">
        <v>28.71</v>
      </c>
      <c r="GX77">
        <v>999.9</v>
      </c>
      <c r="GY77">
        <v>54.9</v>
      </c>
      <c r="GZ77">
        <v>31.4</v>
      </c>
      <c r="HA77">
        <v>28.0995</v>
      </c>
      <c r="HB77">
        <v>61.06</v>
      </c>
      <c r="HC77">
        <v>26.3502</v>
      </c>
      <c r="HD77">
        <v>1</v>
      </c>
      <c r="HE77">
        <v>0.15143</v>
      </c>
      <c r="HF77">
        <v>-1.2697</v>
      </c>
      <c r="HG77">
        <v>20.2959</v>
      </c>
      <c r="HH77">
        <v>5.21849</v>
      </c>
      <c r="HI77">
        <v>11.98</v>
      </c>
      <c r="HJ77">
        <v>4.9645</v>
      </c>
      <c r="HK77">
        <v>3.27598</v>
      </c>
      <c r="HL77">
        <v>9999</v>
      </c>
      <c r="HM77">
        <v>9999</v>
      </c>
      <c r="HN77">
        <v>9999</v>
      </c>
      <c r="HO77">
        <v>999.9</v>
      </c>
      <c r="HP77">
        <v>1.86386</v>
      </c>
      <c r="HQ77">
        <v>1.86005</v>
      </c>
      <c r="HR77">
        <v>1.85836</v>
      </c>
      <c r="HS77">
        <v>1.85974</v>
      </c>
      <c r="HT77">
        <v>1.85979</v>
      </c>
      <c r="HU77">
        <v>1.85837</v>
      </c>
      <c r="HV77">
        <v>1.85745</v>
      </c>
      <c r="HW77">
        <v>1.85234</v>
      </c>
      <c r="HX77">
        <v>0</v>
      </c>
      <c r="HY77">
        <v>0</v>
      </c>
      <c r="HZ77">
        <v>0</v>
      </c>
      <c r="IA77">
        <v>0</v>
      </c>
      <c r="IB77" t="s">
        <v>426</v>
      </c>
      <c r="IC77" t="s">
        <v>427</v>
      </c>
      <c r="ID77" t="s">
        <v>428</v>
      </c>
      <c r="IE77" t="s">
        <v>428</v>
      </c>
      <c r="IF77" t="s">
        <v>428</v>
      </c>
      <c r="IG77" t="s">
        <v>428</v>
      </c>
      <c r="IH77">
        <v>0</v>
      </c>
      <c r="II77">
        <v>100</v>
      </c>
      <c r="IJ77">
        <v>100</v>
      </c>
      <c r="IK77">
        <v>-0.662</v>
      </c>
      <c r="IL77">
        <v>0.3068</v>
      </c>
      <c r="IM77">
        <v>-0.6605319167387009</v>
      </c>
      <c r="IN77">
        <v>-0.0004737513092168879</v>
      </c>
      <c r="IO77">
        <v>1.233974951706583E-06</v>
      </c>
      <c r="IP77">
        <v>-2.791035861235605E-10</v>
      </c>
      <c r="IQ77">
        <v>0.04306461537617447</v>
      </c>
      <c r="IR77">
        <v>-0.002560808816659483</v>
      </c>
      <c r="IS77">
        <v>0.0007441110143227328</v>
      </c>
      <c r="IT77">
        <v>-6.151772081818622E-06</v>
      </c>
      <c r="IU77">
        <v>2</v>
      </c>
      <c r="IV77">
        <v>1988</v>
      </c>
      <c r="IW77">
        <v>1</v>
      </c>
      <c r="IX77">
        <v>28</v>
      </c>
      <c r="IY77">
        <v>190391.3</v>
      </c>
      <c r="IZ77">
        <v>190391.5</v>
      </c>
      <c r="JA77">
        <v>1.14502</v>
      </c>
      <c r="JB77">
        <v>2.59399</v>
      </c>
      <c r="JC77">
        <v>1.49658</v>
      </c>
      <c r="JD77">
        <v>2.34741</v>
      </c>
      <c r="JE77">
        <v>1.54907</v>
      </c>
      <c r="JF77">
        <v>2.38525</v>
      </c>
      <c r="JG77">
        <v>36.0816</v>
      </c>
      <c r="JH77">
        <v>24.1138</v>
      </c>
      <c r="JI77">
        <v>18</v>
      </c>
      <c r="JJ77">
        <v>481.648</v>
      </c>
      <c r="JK77">
        <v>493.044</v>
      </c>
      <c r="JL77">
        <v>30.1353</v>
      </c>
      <c r="JM77">
        <v>29.1961</v>
      </c>
      <c r="JN77">
        <v>30</v>
      </c>
      <c r="JO77">
        <v>29.3995</v>
      </c>
      <c r="JP77">
        <v>29.3883</v>
      </c>
      <c r="JQ77">
        <v>23.0182</v>
      </c>
      <c r="JR77">
        <v>21.6814</v>
      </c>
      <c r="JS77">
        <v>100</v>
      </c>
      <c r="JT77">
        <v>30.1675</v>
      </c>
      <c r="JU77">
        <v>420</v>
      </c>
      <c r="JV77">
        <v>23.2943</v>
      </c>
      <c r="JW77">
        <v>101.94</v>
      </c>
      <c r="JX77">
        <v>91.4004</v>
      </c>
    </row>
    <row r="78" spans="1:284">
      <c r="A78">
        <v>60</v>
      </c>
      <c r="B78">
        <v>1758413085.5</v>
      </c>
      <c r="C78">
        <v>382.5</v>
      </c>
      <c r="D78" t="s">
        <v>548</v>
      </c>
      <c r="E78" t="s">
        <v>549</v>
      </c>
      <c r="F78">
        <v>5</v>
      </c>
      <c r="G78" t="s">
        <v>491</v>
      </c>
      <c r="H78" t="s">
        <v>421</v>
      </c>
      <c r="I78">
        <v>1758413077.5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(DN78+(U78+2*0.95*5.67E-8*(((DN78+$B$9)+273)^4-(DN78+273)^4)-44100*J78)/(1.84*29.3*R78+8*0.95*5.67E-8*(DN78+273)^3))</f>
        <v>0</v>
      </c>
      <c r="W78">
        <f>($C$9*DO78+$D$9*DP78+$E$9*V78)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2*0.95*5.67E-8*(((DN78+$B$9)+273)^4-(W78+273)^4)</f>
        <v>0</v>
      </c>
      <c r="AF78">
        <f>U78+AE78+AC78+AD78</f>
        <v>0</v>
      </c>
      <c r="AG78">
        <v>0</v>
      </c>
      <c r="AH78">
        <v>0</v>
      </c>
      <c r="AI78">
        <f>IF(AG78*$H$15&gt;=AK78,1.0,(AK78/(AK78-AG78*$H$15)))</f>
        <v>0</v>
      </c>
      <c r="AJ78">
        <f>(AI78-1)*100</f>
        <v>0</v>
      </c>
      <c r="AK78">
        <f>MAX(0,($B$15+$C$15*DS78)/(1+$D$15*DS78)*DL78/(DN78+273)*$E$15)</f>
        <v>0</v>
      </c>
      <c r="AL78" t="s">
        <v>422</v>
      </c>
      <c r="AM78" t="s">
        <v>422</v>
      </c>
      <c r="AN78">
        <v>0</v>
      </c>
      <c r="AO78">
        <v>0</v>
      </c>
      <c r="AP78">
        <f>1-AN78/AO78</f>
        <v>0</v>
      </c>
      <c r="AQ78">
        <v>0</v>
      </c>
      <c r="AR78" t="s">
        <v>422</v>
      </c>
      <c r="AS78" t="s">
        <v>422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422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$B$13*DT78+$C$13*DU78+$F$13*EF78*(1-EI78)</f>
        <v>0</v>
      </c>
      <c r="CW78">
        <f>CV78*CX78</f>
        <v>0</v>
      </c>
      <c r="CX78">
        <f>($B$13*$D$11+$C$13*$D$11+$F$13*((ES78+EK78)/MAX(ES78+EK78+ET78, 0.1)*$I$11+ET78/MAX(ES78+EK78+ET78, 0.1)*$J$11))/($B$13+$C$13+$F$13)</f>
        <v>0</v>
      </c>
      <c r="CY78">
        <f>($B$13*$K$11+$C$13*$K$11+$F$13*((ES78+EK78)/MAX(ES78+EK78+ET78, 0.1)*$P$11+ET78/MAX(ES78+EK78+ET78, 0.1)*$Q$11))/($B$13+$C$13+$F$13)</f>
        <v>0</v>
      </c>
      <c r="CZ78">
        <v>2.18</v>
      </c>
      <c r="DA78">
        <v>0.5</v>
      </c>
      <c r="DB78" t="s">
        <v>423</v>
      </c>
      <c r="DC78">
        <v>2</v>
      </c>
      <c r="DD78">
        <v>1758413077.5</v>
      </c>
      <c r="DE78">
        <v>421.7413333333334</v>
      </c>
      <c r="DF78">
        <v>419.9980416666667</v>
      </c>
      <c r="DG78">
        <v>23.48227916666666</v>
      </c>
      <c r="DH78">
        <v>23.28720833333334</v>
      </c>
      <c r="DI78">
        <v>422.402625</v>
      </c>
      <c r="DJ78">
        <v>23.17547083333333</v>
      </c>
      <c r="DK78">
        <v>500.020875</v>
      </c>
      <c r="DL78">
        <v>90.17020000000001</v>
      </c>
      <c r="DM78">
        <v>0.06959431666666667</v>
      </c>
      <c r="DN78">
        <v>29.86894583333333</v>
      </c>
      <c r="DO78">
        <v>30.00160833333333</v>
      </c>
      <c r="DP78">
        <v>999.9</v>
      </c>
      <c r="DQ78">
        <v>0</v>
      </c>
      <c r="DR78">
        <v>0</v>
      </c>
      <c r="DS78">
        <v>10001.585</v>
      </c>
      <c r="DT78">
        <v>0</v>
      </c>
      <c r="DU78">
        <v>3.09642</v>
      </c>
      <c r="DV78">
        <v>1.743074583333333</v>
      </c>
      <c r="DW78">
        <v>431.8828333333333</v>
      </c>
      <c r="DX78">
        <v>430.0118333333333</v>
      </c>
      <c r="DY78">
        <v>0.1950778333333333</v>
      </c>
      <c r="DZ78">
        <v>419.9980416666667</v>
      </c>
      <c r="EA78">
        <v>23.28720833333334</v>
      </c>
      <c r="EB78">
        <v>2.117401666666666</v>
      </c>
      <c r="EC78">
        <v>2.0998125</v>
      </c>
      <c r="ED78">
        <v>18.35070416666667</v>
      </c>
      <c r="EE78">
        <v>18.21775416666667</v>
      </c>
      <c r="EF78">
        <v>0.00500078</v>
      </c>
      <c r="EG78">
        <v>0</v>
      </c>
      <c r="EH78">
        <v>0</v>
      </c>
      <c r="EI78">
        <v>0</v>
      </c>
      <c r="EJ78">
        <v>211.1958333333333</v>
      </c>
      <c r="EK78">
        <v>0.00500078</v>
      </c>
      <c r="EL78">
        <v>-20.09583333333333</v>
      </c>
      <c r="EM78">
        <v>-0.4291666666666667</v>
      </c>
      <c r="EN78">
        <v>35.17683333333333</v>
      </c>
      <c r="EO78">
        <v>39.94245833333333</v>
      </c>
      <c r="EP78">
        <v>38.01795833333333</v>
      </c>
      <c r="EQ78">
        <v>40.10645833333334</v>
      </c>
      <c r="ER78">
        <v>38.45804166666667</v>
      </c>
      <c r="ES78">
        <v>0</v>
      </c>
      <c r="ET78">
        <v>0</v>
      </c>
      <c r="EU78">
        <v>0</v>
      </c>
      <c r="EV78">
        <v>1758413085.6</v>
      </c>
      <c r="EW78">
        <v>0</v>
      </c>
      <c r="EX78">
        <v>209.1884615384616</v>
      </c>
      <c r="EY78">
        <v>-7.09401760168216</v>
      </c>
      <c r="EZ78">
        <v>10.72136801657599</v>
      </c>
      <c r="FA78">
        <v>-18.18461538461539</v>
      </c>
      <c r="FB78">
        <v>15</v>
      </c>
      <c r="FC78">
        <v>0</v>
      </c>
      <c r="FD78" t="s">
        <v>424</v>
      </c>
      <c r="FE78">
        <v>1746989605.5</v>
      </c>
      <c r="FF78">
        <v>1746989593.5</v>
      </c>
      <c r="FG78">
        <v>0</v>
      </c>
      <c r="FH78">
        <v>-0.274</v>
      </c>
      <c r="FI78">
        <v>-0.002</v>
      </c>
      <c r="FJ78">
        <v>2.549</v>
      </c>
      <c r="FK78">
        <v>0.129</v>
      </c>
      <c r="FL78">
        <v>420</v>
      </c>
      <c r="FM78">
        <v>17</v>
      </c>
      <c r="FN78">
        <v>0.02</v>
      </c>
      <c r="FO78">
        <v>0.04</v>
      </c>
      <c r="FP78">
        <v>1.7327555</v>
      </c>
      <c r="FQ78">
        <v>0.02036262664165231</v>
      </c>
      <c r="FR78">
        <v>0.04272813417117578</v>
      </c>
      <c r="FS78">
        <v>1</v>
      </c>
      <c r="FT78">
        <v>209.0235294117647</v>
      </c>
      <c r="FU78">
        <v>6.994652121196896</v>
      </c>
      <c r="FV78">
        <v>6.918562364415849</v>
      </c>
      <c r="FW78">
        <v>0</v>
      </c>
      <c r="FX78">
        <v>0.19533235</v>
      </c>
      <c r="FY78">
        <v>-0.001474176360225505</v>
      </c>
      <c r="FZ78">
        <v>0.001061419180861171</v>
      </c>
      <c r="GA78">
        <v>1</v>
      </c>
      <c r="GB78">
        <v>2</v>
      </c>
      <c r="GC78">
        <v>3</v>
      </c>
      <c r="GD78" t="s">
        <v>425</v>
      </c>
      <c r="GE78">
        <v>3.10307</v>
      </c>
      <c r="GF78">
        <v>2.72768</v>
      </c>
      <c r="GG78">
        <v>0.08799650000000001</v>
      </c>
      <c r="GH78">
        <v>0.0876531</v>
      </c>
      <c r="GI78">
        <v>0.105738</v>
      </c>
      <c r="GJ78">
        <v>0.106523</v>
      </c>
      <c r="GK78">
        <v>23834.2</v>
      </c>
      <c r="GL78">
        <v>21651.2</v>
      </c>
      <c r="GM78">
        <v>26698.9</v>
      </c>
      <c r="GN78">
        <v>23954.2</v>
      </c>
      <c r="GO78">
        <v>38205.6</v>
      </c>
      <c r="GP78">
        <v>31640.4</v>
      </c>
      <c r="GQ78">
        <v>46625.6</v>
      </c>
      <c r="GR78">
        <v>37901</v>
      </c>
      <c r="GS78">
        <v>1.86408</v>
      </c>
      <c r="GT78">
        <v>1.85955</v>
      </c>
      <c r="GU78">
        <v>0.0787713</v>
      </c>
      <c r="GV78">
        <v>0</v>
      </c>
      <c r="GW78">
        <v>28.71</v>
      </c>
      <c r="GX78">
        <v>999.9</v>
      </c>
      <c r="GY78">
        <v>54.9</v>
      </c>
      <c r="GZ78">
        <v>31.4</v>
      </c>
      <c r="HA78">
        <v>28.0995</v>
      </c>
      <c r="HB78">
        <v>61.22</v>
      </c>
      <c r="HC78">
        <v>26.5104</v>
      </c>
      <c r="HD78">
        <v>1</v>
      </c>
      <c r="HE78">
        <v>0.151519</v>
      </c>
      <c r="HF78">
        <v>-1.18142</v>
      </c>
      <c r="HG78">
        <v>20.2966</v>
      </c>
      <c r="HH78">
        <v>5.21849</v>
      </c>
      <c r="HI78">
        <v>11.98</v>
      </c>
      <c r="HJ78">
        <v>4.9644</v>
      </c>
      <c r="HK78">
        <v>3.27598</v>
      </c>
      <c r="HL78">
        <v>9999</v>
      </c>
      <c r="HM78">
        <v>9999</v>
      </c>
      <c r="HN78">
        <v>9999</v>
      </c>
      <c r="HO78">
        <v>999.9</v>
      </c>
      <c r="HP78">
        <v>1.86386</v>
      </c>
      <c r="HQ78">
        <v>1.86005</v>
      </c>
      <c r="HR78">
        <v>1.85836</v>
      </c>
      <c r="HS78">
        <v>1.85974</v>
      </c>
      <c r="HT78">
        <v>1.85979</v>
      </c>
      <c r="HU78">
        <v>1.85837</v>
      </c>
      <c r="HV78">
        <v>1.85745</v>
      </c>
      <c r="HW78">
        <v>1.85232</v>
      </c>
      <c r="HX78">
        <v>0</v>
      </c>
      <c r="HY78">
        <v>0</v>
      </c>
      <c r="HZ78">
        <v>0</v>
      </c>
      <c r="IA78">
        <v>0</v>
      </c>
      <c r="IB78" t="s">
        <v>426</v>
      </c>
      <c r="IC78" t="s">
        <v>427</v>
      </c>
      <c r="ID78" t="s">
        <v>428</v>
      </c>
      <c r="IE78" t="s">
        <v>428</v>
      </c>
      <c r="IF78" t="s">
        <v>428</v>
      </c>
      <c r="IG78" t="s">
        <v>428</v>
      </c>
      <c r="IH78">
        <v>0</v>
      </c>
      <c r="II78">
        <v>100</v>
      </c>
      <c r="IJ78">
        <v>100</v>
      </c>
      <c r="IK78">
        <v>-0.662</v>
      </c>
      <c r="IL78">
        <v>0.3068</v>
      </c>
      <c r="IM78">
        <v>-0.6605319167387009</v>
      </c>
      <c r="IN78">
        <v>-0.0004737513092168879</v>
      </c>
      <c r="IO78">
        <v>1.233974951706583E-06</v>
      </c>
      <c r="IP78">
        <v>-2.791035861235605E-10</v>
      </c>
      <c r="IQ78">
        <v>0.04306461537617447</v>
      </c>
      <c r="IR78">
        <v>-0.002560808816659483</v>
      </c>
      <c r="IS78">
        <v>0.0007441110143227328</v>
      </c>
      <c r="IT78">
        <v>-6.151772081818622E-06</v>
      </c>
      <c r="IU78">
        <v>2</v>
      </c>
      <c r="IV78">
        <v>1988</v>
      </c>
      <c r="IW78">
        <v>1</v>
      </c>
      <c r="IX78">
        <v>28</v>
      </c>
      <c r="IY78">
        <v>190391.3</v>
      </c>
      <c r="IZ78">
        <v>190391.5</v>
      </c>
      <c r="JA78">
        <v>1.14502</v>
      </c>
      <c r="JB78">
        <v>2.60376</v>
      </c>
      <c r="JC78">
        <v>1.49658</v>
      </c>
      <c r="JD78">
        <v>2.34863</v>
      </c>
      <c r="JE78">
        <v>1.54907</v>
      </c>
      <c r="JF78">
        <v>2.34253</v>
      </c>
      <c r="JG78">
        <v>36.0816</v>
      </c>
      <c r="JH78">
        <v>24.0963</v>
      </c>
      <c r="JI78">
        <v>18</v>
      </c>
      <c r="JJ78">
        <v>481.498</v>
      </c>
      <c r="JK78">
        <v>493.126</v>
      </c>
      <c r="JL78">
        <v>30.1573</v>
      </c>
      <c r="JM78">
        <v>29.1961</v>
      </c>
      <c r="JN78">
        <v>30.0001</v>
      </c>
      <c r="JO78">
        <v>29.3988</v>
      </c>
      <c r="JP78">
        <v>29.3883</v>
      </c>
      <c r="JQ78">
        <v>23.0201</v>
      </c>
      <c r="JR78">
        <v>21.6814</v>
      </c>
      <c r="JS78">
        <v>100</v>
      </c>
      <c r="JT78">
        <v>30.1549</v>
      </c>
      <c r="JU78">
        <v>420</v>
      </c>
      <c r="JV78">
        <v>23.2943</v>
      </c>
      <c r="JW78">
        <v>101.94</v>
      </c>
      <c r="JX78">
        <v>91.4003</v>
      </c>
    </row>
    <row r="79" spans="1:284">
      <c r="A79">
        <v>61</v>
      </c>
      <c r="B79">
        <v>1758413291.5</v>
      </c>
      <c r="C79">
        <v>588.5</v>
      </c>
      <c r="D79" t="s">
        <v>550</v>
      </c>
      <c r="E79" t="s">
        <v>551</v>
      </c>
      <c r="F79">
        <v>5</v>
      </c>
      <c r="G79" t="s">
        <v>552</v>
      </c>
      <c r="H79" t="s">
        <v>421</v>
      </c>
      <c r="I79">
        <v>1758413283.5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(DN79+(U79+2*0.95*5.67E-8*(((DN79+$B$9)+273)^4-(DN79+273)^4)-44100*J79)/(1.84*29.3*R79+8*0.95*5.67E-8*(DN79+273)^3))</f>
        <v>0</v>
      </c>
      <c r="W79">
        <f>($C$9*DO79+$D$9*DP79+$E$9*V79)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2*0.95*5.67E-8*(((DN79+$B$9)+273)^4-(W79+273)^4)</f>
        <v>0</v>
      </c>
      <c r="AF79">
        <f>U79+AE79+AC79+AD79</f>
        <v>0</v>
      </c>
      <c r="AG79">
        <v>0</v>
      </c>
      <c r="AH79">
        <v>0</v>
      </c>
      <c r="AI79">
        <f>IF(AG79*$H$15&gt;=AK79,1.0,(AK79/(AK79-AG79*$H$15)))</f>
        <v>0</v>
      </c>
      <c r="AJ79">
        <f>(AI79-1)*100</f>
        <v>0</v>
      </c>
      <c r="AK79">
        <f>MAX(0,($B$15+$C$15*DS79)/(1+$D$15*DS79)*DL79/(DN79+273)*$E$15)</f>
        <v>0</v>
      </c>
      <c r="AL79" t="s">
        <v>422</v>
      </c>
      <c r="AM79" t="s">
        <v>422</v>
      </c>
      <c r="AN79">
        <v>0</v>
      </c>
      <c r="AO79">
        <v>0</v>
      </c>
      <c r="AP79">
        <f>1-AN79/AO79</f>
        <v>0</v>
      </c>
      <c r="AQ79">
        <v>0</v>
      </c>
      <c r="AR79" t="s">
        <v>422</v>
      </c>
      <c r="AS79" t="s">
        <v>422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422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$B$13*DT79+$C$13*DU79+$F$13*EF79*(1-EI79)</f>
        <v>0</v>
      </c>
      <c r="CW79">
        <f>CV79*CX79</f>
        <v>0</v>
      </c>
      <c r="CX79">
        <f>($B$13*$D$11+$C$13*$D$11+$F$13*((ES79+EK79)/MAX(ES79+EK79+ET79, 0.1)*$I$11+ET79/MAX(ES79+EK79+ET79, 0.1)*$J$11))/($B$13+$C$13+$F$13)</f>
        <v>0</v>
      </c>
      <c r="CY79">
        <f>($B$13*$K$11+$C$13*$K$11+$F$13*((ES79+EK79)/MAX(ES79+EK79+ET79, 0.1)*$P$11+ET79/MAX(ES79+EK79+ET79, 0.1)*$Q$11))/($B$13+$C$13+$F$13)</f>
        <v>0</v>
      </c>
      <c r="CZ79">
        <v>2.7</v>
      </c>
      <c r="DA79">
        <v>0.5</v>
      </c>
      <c r="DB79" t="s">
        <v>423</v>
      </c>
      <c r="DC79">
        <v>2</v>
      </c>
      <c r="DD79">
        <v>1758413283.5</v>
      </c>
      <c r="DE79">
        <v>421.921064516129</v>
      </c>
      <c r="DF79">
        <v>420.0138709677419</v>
      </c>
      <c r="DG79">
        <v>23.44282903225806</v>
      </c>
      <c r="DH79">
        <v>23.25554516129032</v>
      </c>
      <c r="DI79">
        <v>422.5823548387096</v>
      </c>
      <c r="DJ79">
        <v>23.13687419354839</v>
      </c>
      <c r="DK79">
        <v>500.0045161290323</v>
      </c>
      <c r="DL79">
        <v>90.16404193548387</v>
      </c>
      <c r="DM79">
        <v>0.06886960967741936</v>
      </c>
      <c r="DN79">
        <v>29.89333225806453</v>
      </c>
      <c r="DO79">
        <v>29.99499032258064</v>
      </c>
      <c r="DP79">
        <v>999.9000000000003</v>
      </c>
      <c r="DQ79">
        <v>0</v>
      </c>
      <c r="DR79">
        <v>0</v>
      </c>
      <c r="DS79">
        <v>10002.92193548387</v>
      </c>
      <c r="DT79">
        <v>0</v>
      </c>
      <c r="DU79">
        <v>3.981618387096774</v>
      </c>
      <c r="DV79">
        <v>1.907126451612903</v>
      </c>
      <c r="DW79">
        <v>432.0495161290323</v>
      </c>
      <c r="DX79">
        <v>430.0140322580646</v>
      </c>
      <c r="DY79">
        <v>0.1872799032258065</v>
      </c>
      <c r="DZ79">
        <v>420.0138709677419</v>
      </c>
      <c r="EA79">
        <v>23.25554516129032</v>
      </c>
      <c r="EB79">
        <v>2.113700322580645</v>
      </c>
      <c r="EC79">
        <v>2.096814193548387</v>
      </c>
      <c r="ED79">
        <v>18.3228064516129</v>
      </c>
      <c r="EE79">
        <v>18.19500967741935</v>
      </c>
      <c r="EF79">
        <v>0.005000780000000002</v>
      </c>
      <c r="EG79">
        <v>0</v>
      </c>
      <c r="EH79">
        <v>0</v>
      </c>
      <c r="EI79">
        <v>0</v>
      </c>
      <c r="EJ79">
        <v>296.8064516129032</v>
      </c>
      <c r="EK79">
        <v>0.005000780000000002</v>
      </c>
      <c r="EL79">
        <v>-19.39032258064516</v>
      </c>
      <c r="EM79">
        <v>-1.261290322580645</v>
      </c>
      <c r="EN79">
        <v>35.32841935483871</v>
      </c>
      <c r="EO79">
        <v>38.91503225806451</v>
      </c>
      <c r="EP79">
        <v>37.75593548387096</v>
      </c>
      <c r="EQ79">
        <v>39.05619354838709</v>
      </c>
      <c r="ER79">
        <v>37.87670967741935</v>
      </c>
      <c r="ES79">
        <v>0</v>
      </c>
      <c r="ET79">
        <v>0</v>
      </c>
      <c r="EU79">
        <v>0</v>
      </c>
      <c r="EV79">
        <v>1758413291.4</v>
      </c>
      <c r="EW79">
        <v>0</v>
      </c>
      <c r="EX79">
        <v>297.252</v>
      </c>
      <c r="EY79">
        <v>-8.592308068298337</v>
      </c>
      <c r="EZ79">
        <v>25.307692763415</v>
      </c>
      <c r="FA79">
        <v>-18.732</v>
      </c>
      <c r="FB79">
        <v>15</v>
      </c>
      <c r="FC79">
        <v>0</v>
      </c>
      <c r="FD79" t="s">
        <v>424</v>
      </c>
      <c r="FE79">
        <v>1746989605.5</v>
      </c>
      <c r="FF79">
        <v>1746989593.5</v>
      </c>
      <c r="FG79">
        <v>0</v>
      </c>
      <c r="FH79">
        <v>-0.274</v>
      </c>
      <c r="FI79">
        <v>-0.002</v>
      </c>
      <c r="FJ79">
        <v>2.549</v>
      </c>
      <c r="FK79">
        <v>0.129</v>
      </c>
      <c r="FL79">
        <v>420</v>
      </c>
      <c r="FM79">
        <v>17</v>
      </c>
      <c r="FN79">
        <v>0.02</v>
      </c>
      <c r="FO79">
        <v>0.04</v>
      </c>
      <c r="FP79">
        <v>1.91942875</v>
      </c>
      <c r="FQ79">
        <v>0.03687838649154714</v>
      </c>
      <c r="FR79">
        <v>0.0443847514461611</v>
      </c>
      <c r="FS79">
        <v>1</v>
      </c>
      <c r="FT79">
        <v>297.5264705882353</v>
      </c>
      <c r="FU79">
        <v>-12.47517199171974</v>
      </c>
      <c r="FV79">
        <v>6.821777792418552</v>
      </c>
      <c r="FW79">
        <v>0</v>
      </c>
      <c r="FX79">
        <v>0.187276525</v>
      </c>
      <c r="FY79">
        <v>-0.004327688555347551</v>
      </c>
      <c r="FZ79">
        <v>0.0019043826032011</v>
      </c>
      <c r="GA79">
        <v>1</v>
      </c>
      <c r="GB79">
        <v>2</v>
      </c>
      <c r="GC79">
        <v>3</v>
      </c>
      <c r="GD79" t="s">
        <v>425</v>
      </c>
      <c r="GE79">
        <v>3.10319</v>
      </c>
      <c r="GF79">
        <v>2.72709</v>
      </c>
      <c r="GG79">
        <v>0.08803039999999999</v>
      </c>
      <c r="GH79">
        <v>0.08766119999999999</v>
      </c>
      <c r="GI79">
        <v>0.10561</v>
      </c>
      <c r="GJ79">
        <v>0.106424</v>
      </c>
      <c r="GK79">
        <v>23837.4</v>
      </c>
      <c r="GL79">
        <v>21652.4</v>
      </c>
      <c r="GM79">
        <v>26703.2</v>
      </c>
      <c r="GN79">
        <v>23955.5</v>
      </c>
      <c r="GO79">
        <v>38217.3</v>
      </c>
      <c r="GP79">
        <v>31645.1</v>
      </c>
      <c r="GQ79">
        <v>46633.3</v>
      </c>
      <c r="GR79">
        <v>37902.5</v>
      </c>
      <c r="GS79">
        <v>1.86073</v>
      </c>
      <c r="GT79">
        <v>1.85965</v>
      </c>
      <c r="GU79">
        <v>0.0842102</v>
      </c>
      <c r="GV79">
        <v>0</v>
      </c>
      <c r="GW79">
        <v>28.6142</v>
      </c>
      <c r="GX79">
        <v>999.9</v>
      </c>
      <c r="GY79">
        <v>54.7</v>
      </c>
      <c r="GZ79">
        <v>31.4</v>
      </c>
      <c r="HA79">
        <v>27.9976</v>
      </c>
      <c r="HB79">
        <v>61.2901</v>
      </c>
      <c r="HC79">
        <v>26.3702</v>
      </c>
      <c r="HD79">
        <v>1</v>
      </c>
      <c r="HE79">
        <v>0.146347</v>
      </c>
      <c r="HF79">
        <v>-1.08989</v>
      </c>
      <c r="HG79">
        <v>20.2955</v>
      </c>
      <c r="HH79">
        <v>5.21804</v>
      </c>
      <c r="HI79">
        <v>11.98</v>
      </c>
      <c r="HJ79">
        <v>4.96475</v>
      </c>
      <c r="HK79">
        <v>3.27598</v>
      </c>
      <c r="HL79">
        <v>9999</v>
      </c>
      <c r="HM79">
        <v>9999</v>
      </c>
      <c r="HN79">
        <v>9999</v>
      </c>
      <c r="HO79">
        <v>999.9</v>
      </c>
      <c r="HP79">
        <v>1.86386</v>
      </c>
      <c r="HQ79">
        <v>1.86005</v>
      </c>
      <c r="HR79">
        <v>1.85837</v>
      </c>
      <c r="HS79">
        <v>1.85974</v>
      </c>
      <c r="HT79">
        <v>1.85982</v>
      </c>
      <c r="HU79">
        <v>1.85837</v>
      </c>
      <c r="HV79">
        <v>1.85745</v>
      </c>
      <c r="HW79">
        <v>1.85237</v>
      </c>
      <c r="HX79">
        <v>0</v>
      </c>
      <c r="HY79">
        <v>0</v>
      </c>
      <c r="HZ79">
        <v>0</v>
      </c>
      <c r="IA79">
        <v>0</v>
      </c>
      <c r="IB79" t="s">
        <v>426</v>
      </c>
      <c r="IC79" t="s">
        <v>427</v>
      </c>
      <c r="ID79" t="s">
        <v>428</v>
      </c>
      <c r="IE79" t="s">
        <v>428</v>
      </c>
      <c r="IF79" t="s">
        <v>428</v>
      </c>
      <c r="IG79" t="s">
        <v>428</v>
      </c>
      <c r="IH79">
        <v>0</v>
      </c>
      <c r="II79">
        <v>100</v>
      </c>
      <c r="IJ79">
        <v>100</v>
      </c>
      <c r="IK79">
        <v>-0.662</v>
      </c>
      <c r="IL79">
        <v>0.3059</v>
      </c>
      <c r="IM79">
        <v>-0.6605319167387009</v>
      </c>
      <c r="IN79">
        <v>-0.0004737513092168879</v>
      </c>
      <c r="IO79">
        <v>1.233974951706583E-06</v>
      </c>
      <c r="IP79">
        <v>-2.791035861235605E-10</v>
      </c>
      <c r="IQ79">
        <v>0.04306461537617447</v>
      </c>
      <c r="IR79">
        <v>-0.002560808816659483</v>
      </c>
      <c r="IS79">
        <v>0.0007441110143227328</v>
      </c>
      <c r="IT79">
        <v>-6.151772081818622E-06</v>
      </c>
      <c r="IU79">
        <v>2</v>
      </c>
      <c r="IV79">
        <v>1988</v>
      </c>
      <c r="IW79">
        <v>1</v>
      </c>
      <c r="IX79">
        <v>28</v>
      </c>
      <c r="IY79">
        <v>190394.8</v>
      </c>
      <c r="IZ79">
        <v>190395</v>
      </c>
      <c r="JA79">
        <v>1.14624</v>
      </c>
      <c r="JB79">
        <v>2.61108</v>
      </c>
      <c r="JC79">
        <v>1.49658</v>
      </c>
      <c r="JD79">
        <v>2.34741</v>
      </c>
      <c r="JE79">
        <v>1.54907</v>
      </c>
      <c r="JF79">
        <v>2.36938</v>
      </c>
      <c r="JG79">
        <v>36.1285</v>
      </c>
      <c r="JH79">
        <v>24.0963</v>
      </c>
      <c r="JI79">
        <v>18</v>
      </c>
      <c r="JJ79">
        <v>479.236</v>
      </c>
      <c r="JK79">
        <v>492.881</v>
      </c>
      <c r="JL79">
        <v>30.1023</v>
      </c>
      <c r="JM79">
        <v>29.1378</v>
      </c>
      <c r="JN79">
        <v>29.9999</v>
      </c>
      <c r="JO79">
        <v>29.3568</v>
      </c>
      <c r="JP79">
        <v>29.3507</v>
      </c>
      <c r="JQ79">
        <v>23.0389</v>
      </c>
      <c r="JR79">
        <v>21.4855</v>
      </c>
      <c r="JS79">
        <v>100</v>
      </c>
      <c r="JT79">
        <v>30.1033</v>
      </c>
      <c r="JU79">
        <v>420</v>
      </c>
      <c r="JV79">
        <v>23.2417</v>
      </c>
      <c r="JW79">
        <v>101.957</v>
      </c>
      <c r="JX79">
        <v>91.4045</v>
      </c>
    </row>
    <row r="80" spans="1:284">
      <c r="A80">
        <v>62</v>
      </c>
      <c r="B80">
        <v>1758413293.5</v>
      </c>
      <c r="C80">
        <v>590.5</v>
      </c>
      <c r="D80" t="s">
        <v>553</v>
      </c>
      <c r="E80" t="s">
        <v>554</v>
      </c>
      <c r="F80">
        <v>5</v>
      </c>
      <c r="G80" t="s">
        <v>552</v>
      </c>
      <c r="H80" t="s">
        <v>421</v>
      </c>
      <c r="I80">
        <v>1758413285.551724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(DN80+(U80+2*0.95*5.67E-8*(((DN80+$B$9)+273)^4-(DN80+273)^4)-44100*J80)/(1.84*29.3*R80+8*0.95*5.67E-8*(DN80+273)^3))</f>
        <v>0</v>
      </c>
      <c r="W80">
        <f>($C$9*DO80+$D$9*DP80+$E$9*V80)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2*0.95*5.67E-8*(((DN80+$B$9)+273)^4-(W80+273)^4)</f>
        <v>0</v>
      </c>
      <c r="AF80">
        <f>U80+AE80+AC80+AD80</f>
        <v>0</v>
      </c>
      <c r="AG80">
        <v>0</v>
      </c>
      <c r="AH80">
        <v>0</v>
      </c>
      <c r="AI80">
        <f>IF(AG80*$H$15&gt;=AK80,1.0,(AK80/(AK80-AG80*$H$15)))</f>
        <v>0</v>
      </c>
      <c r="AJ80">
        <f>(AI80-1)*100</f>
        <v>0</v>
      </c>
      <c r="AK80">
        <f>MAX(0,($B$15+$C$15*DS80)/(1+$D$15*DS80)*DL80/(DN80+273)*$E$15)</f>
        <v>0</v>
      </c>
      <c r="AL80" t="s">
        <v>422</v>
      </c>
      <c r="AM80" t="s">
        <v>422</v>
      </c>
      <c r="AN80">
        <v>0</v>
      </c>
      <c r="AO80">
        <v>0</v>
      </c>
      <c r="AP80">
        <f>1-AN80/AO80</f>
        <v>0</v>
      </c>
      <c r="AQ80">
        <v>0</v>
      </c>
      <c r="AR80" t="s">
        <v>422</v>
      </c>
      <c r="AS80" t="s">
        <v>422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422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$B$13*DT80+$C$13*DU80+$F$13*EF80*(1-EI80)</f>
        <v>0</v>
      </c>
      <c r="CW80">
        <f>CV80*CX80</f>
        <v>0</v>
      </c>
      <c r="CX80">
        <f>($B$13*$D$11+$C$13*$D$11+$F$13*((ES80+EK80)/MAX(ES80+EK80+ET80, 0.1)*$I$11+ET80/MAX(ES80+EK80+ET80, 0.1)*$J$11))/($B$13+$C$13+$F$13)</f>
        <v>0</v>
      </c>
      <c r="CY80">
        <f>($B$13*$K$11+$C$13*$K$11+$F$13*((ES80+EK80)/MAX(ES80+EK80+ET80, 0.1)*$P$11+ET80/MAX(ES80+EK80+ET80, 0.1)*$Q$11))/($B$13+$C$13+$F$13)</f>
        <v>0</v>
      </c>
      <c r="CZ80">
        <v>2.7</v>
      </c>
      <c r="DA80">
        <v>0.5</v>
      </c>
      <c r="DB80" t="s">
        <v>423</v>
      </c>
      <c r="DC80">
        <v>2</v>
      </c>
      <c r="DD80">
        <v>1758413285.551724</v>
      </c>
      <c r="DE80">
        <v>421.9250344827586</v>
      </c>
      <c r="DF80">
        <v>420.0058275862068</v>
      </c>
      <c r="DG80">
        <v>23.44210689655172</v>
      </c>
      <c r="DH80">
        <v>23.25478965517242</v>
      </c>
      <c r="DI80">
        <v>422.5863793103447</v>
      </c>
      <c r="DJ80">
        <v>23.13616551724138</v>
      </c>
      <c r="DK80">
        <v>500.0130344827587</v>
      </c>
      <c r="DL80">
        <v>90.1637275862069</v>
      </c>
      <c r="DM80">
        <v>0.06887615172413794</v>
      </c>
      <c r="DN80">
        <v>29.89262068965517</v>
      </c>
      <c r="DO80">
        <v>29.99467586206897</v>
      </c>
      <c r="DP80">
        <v>999.9000000000002</v>
      </c>
      <c r="DQ80">
        <v>0</v>
      </c>
      <c r="DR80">
        <v>0</v>
      </c>
      <c r="DS80">
        <v>10001.42172413793</v>
      </c>
      <c r="DT80">
        <v>0</v>
      </c>
      <c r="DU80">
        <v>3.981638275862069</v>
      </c>
      <c r="DV80">
        <v>1.919222413793104</v>
      </c>
      <c r="DW80">
        <v>432.0533448275862</v>
      </c>
      <c r="DX80">
        <v>430.0054137931035</v>
      </c>
      <c r="DY80">
        <v>0.1873128275862069</v>
      </c>
      <c r="DZ80">
        <v>420.0058275862068</v>
      </c>
      <c r="EA80">
        <v>23.25478965517242</v>
      </c>
      <c r="EB80">
        <v>2.113627931034483</v>
      </c>
      <c r="EC80">
        <v>2.096738965517241</v>
      </c>
      <c r="ED80">
        <v>18.32225517241379</v>
      </c>
      <c r="EE80">
        <v>18.19443448275862</v>
      </c>
      <c r="EF80">
        <v>0.005000780000000002</v>
      </c>
      <c r="EG80">
        <v>0</v>
      </c>
      <c r="EH80">
        <v>0</v>
      </c>
      <c r="EI80">
        <v>0</v>
      </c>
      <c r="EJ80">
        <v>296.5620689655173</v>
      </c>
      <c r="EK80">
        <v>0.005000780000000002</v>
      </c>
      <c r="EL80">
        <v>-18.97586206896552</v>
      </c>
      <c r="EM80">
        <v>-1.231034482758621</v>
      </c>
      <c r="EN80">
        <v>35.308</v>
      </c>
      <c r="EO80">
        <v>38.88972413793103</v>
      </c>
      <c r="EP80">
        <v>37.71755172413794</v>
      </c>
      <c r="EQ80">
        <v>39.02131034482758</v>
      </c>
      <c r="ER80">
        <v>37.84889655172414</v>
      </c>
      <c r="ES80">
        <v>0</v>
      </c>
      <c r="ET80">
        <v>0</v>
      </c>
      <c r="EU80">
        <v>0</v>
      </c>
      <c r="EV80">
        <v>1758413293.2</v>
      </c>
      <c r="EW80">
        <v>0</v>
      </c>
      <c r="EX80">
        <v>296.6615384615385</v>
      </c>
      <c r="EY80">
        <v>-9.887179754715204</v>
      </c>
      <c r="EZ80">
        <v>2.947008847334593</v>
      </c>
      <c r="FA80">
        <v>-18.63076923076923</v>
      </c>
      <c r="FB80">
        <v>15</v>
      </c>
      <c r="FC80">
        <v>0</v>
      </c>
      <c r="FD80" t="s">
        <v>424</v>
      </c>
      <c r="FE80">
        <v>1746989605.5</v>
      </c>
      <c r="FF80">
        <v>1746989593.5</v>
      </c>
      <c r="FG80">
        <v>0</v>
      </c>
      <c r="FH80">
        <v>-0.274</v>
      </c>
      <c r="FI80">
        <v>-0.002</v>
      </c>
      <c r="FJ80">
        <v>2.549</v>
      </c>
      <c r="FK80">
        <v>0.129</v>
      </c>
      <c r="FL80">
        <v>420</v>
      </c>
      <c r="FM80">
        <v>17</v>
      </c>
      <c r="FN80">
        <v>0.02</v>
      </c>
      <c r="FO80">
        <v>0.04</v>
      </c>
      <c r="FP80">
        <v>1.921312195121951</v>
      </c>
      <c r="FQ80">
        <v>0.0824719860627183</v>
      </c>
      <c r="FR80">
        <v>0.04472101827630096</v>
      </c>
      <c r="FS80">
        <v>1</v>
      </c>
      <c r="FT80">
        <v>297.1470588235294</v>
      </c>
      <c r="FU80">
        <v>-12.01527894240495</v>
      </c>
      <c r="FV80">
        <v>6.636850568389197</v>
      </c>
      <c r="FW80">
        <v>0</v>
      </c>
      <c r="FX80">
        <v>0.18737</v>
      </c>
      <c r="FY80">
        <v>-0.0008918675958187368</v>
      </c>
      <c r="FZ80">
        <v>0.001943031526299849</v>
      </c>
      <c r="GA80">
        <v>1</v>
      </c>
      <c r="GB80">
        <v>2</v>
      </c>
      <c r="GC80">
        <v>3</v>
      </c>
      <c r="GD80" t="s">
        <v>425</v>
      </c>
      <c r="GE80">
        <v>3.10325</v>
      </c>
      <c r="GF80">
        <v>2.72695</v>
      </c>
      <c r="GG80">
        <v>0.0880263</v>
      </c>
      <c r="GH80">
        <v>0.0876634</v>
      </c>
      <c r="GI80">
        <v>0.10561</v>
      </c>
      <c r="GJ80">
        <v>0.106417</v>
      </c>
      <c r="GK80">
        <v>23837.5</v>
      </c>
      <c r="GL80">
        <v>21652.5</v>
      </c>
      <c r="GM80">
        <v>26703.3</v>
      </c>
      <c r="GN80">
        <v>23955.6</v>
      </c>
      <c r="GO80">
        <v>38217.4</v>
      </c>
      <c r="GP80">
        <v>31645.4</v>
      </c>
      <c r="GQ80">
        <v>46633.4</v>
      </c>
      <c r="GR80">
        <v>37902.5</v>
      </c>
      <c r="GS80">
        <v>1.86092</v>
      </c>
      <c r="GT80">
        <v>1.85963</v>
      </c>
      <c r="GU80">
        <v>0.0845306</v>
      </c>
      <c r="GV80">
        <v>0</v>
      </c>
      <c r="GW80">
        <v>28.6142</v>
      </c>
      <c r="GX80">
        <v>999.9</v>
      </c>
      <c r="GY80">
        <v>54.7</v>
      </c>
      <c r="GZ80">
        <v>31.4</v>
      </c>
      <c r="HA80">
        <v>27.9995</v>
      </c>
      <c r="HB80">
        <v>60.6101</v>
      </c>
      <c r="HC80">
        <v>26.254</v>
      </c>
      <c r="HD80">
        <v>1</v>
      </c>
      <c r="HE80">
        <v>0.146344</v>
      </c>
      <c r="HF80">
        <v>-1.09037</v>
      </c>
      <c r="HG80">
        <v>20.2956</v>
      </c>
      <c r="HH80">
        <v>5.21819</v>
      </c>
      <c r="HI80">
        <v>11.98</v>
      </c>
      <c r="HJ80">
        <v>4.9649</v>
      </c>
      <c r="HK80">
        <v>3.27595</v>
      </c>
      <c r="HL80">
        <v>9999</v>
      </c>
      <c r="HM80">
        <v>9999</v>
      </c>
      <c r="HN80">
        <v>9999</v>
      </c>
      <c r="HO80">
        <v>999.9</v>
      </c>
      <c r="HP80">
        <v>1.86386</v>
      </c>
      <c r="HQ80">
        <v>1.86005</v>
      </c>
      <c r="HR80">
        <v>1.85837</v>
      </c>
      <c r="HS80">
        <v>1.85974</v>
      </c>
      <c r="HT80">
        <v>1.85982</v>
      </c>
      <c r="HU80">
        <v>1.85837</v>
      </c>
      <c r="HV80">
        <v>1.85745</v>
      </c>
      <c r="HW80">
        <v>1.85237</v>
      </c>
      <c r="HX80">
        <v>0</v>
      </c>
      <c r="HY80">
        <v>0</v>
      </c>
      <c r="HZ80">
        <v>0</v>
      </c>
      <c r="IA80">
        <v>0</v>
      </c>
      <c r="IB80" t="s">
        <v>426</v>
      </c>
      <c r="IC80" t="s">
        <v>427</v>
      </c>
      <c r="ID80" t="s">
        <v>428</v>
      </c>
      <c r="IE80" t="s">
        <v>428</v>
      </c>
      <c r="IF80" t="s">
        <v>428</v>
      </c>
      <c r="IG80" t="s">
        <v>428</v>
      </c>
      <c r="IH80">
        <v>0</v>
      </c>
      <c r="II80">
        <v>100</v>
      </c>
      <c r="IJ80">
        <v>100</v>
      </c>
      <c r="IK80">
        <v>-0.661</v>
      </c>
      <c r="IL80">
        <v>0.3059</v>
      </c>
      <c r="IM80">
        <v>-0.6605319167387009</v>
      </c>
      <c r="IN80">
        <v>-0.0004737513092168879</v>
      </c>
      <c r="IO80">
        <v>1.233974951706583E-06</v>
      </c>
      <c r="IP80">
        <v>-2.791035861235605E-10</v>
      </c>
      <c r="IQ80">
        <v>0.04306461537617447</v>
      </c>
      <c r="IR80">
        <v>-0.002560808816659483</v>
      </c>
      <c r="IS80">
        <v>0.0007441110143227328</v>
      </c>
      <c r="IT80">
        <v>-6.151772081818622E-06</v>
      </c>
      <c r="IU80">
        <v>2</v>
      </c>
      <c r="IV80">
        <v>1988</v>
      </c>
      <c r="IW80">
        <v>1</v>
      </c>
      <c r="IX80">
        <v>28</v>
      </c>
      <c r="IY80">
        <v>190394.8</v>
      </c>
      <c r="IZ80">
        <v>190395</v>
      </c>
      <c r="JA80">
        <v>1.14624</v>
      </c>
      <c r="JB80">
        <v>2.6062</v>
      </c>
      <c r="JC80">
        <v>1.49658</v>
      </c>
      <c r="JD80">
        <v>2.34863</v>
      </c>
      <c r="JE80">
        <v>1.54907</v>
      </c>
      <c r="JF80">
        <v>2.42676</v>
      </c>
      <c r="JG80">
        <v>36.1285</v>
      </c>
      <c r="JH80">
        <v>24.0963</v>
      </c>
      <c r="JI80">
        <v>18</v>
      </c>
      <c r="JJ80">
        <v>479.352</v>
      </c>
      <c r="JK80">
        <v>492.865</v>
      </c>
      <c r="JL80">
        <v>30.1024</v>
      </c>
      <c r="JM80">
        <v>29.1366</v>
      </c>
      <c r="JN80">
        <v>29.9999</v>
      </c>
      <c r="JO80">
        <v>29.3568</v>
      </c>
      <c r="JP80">
        <v>29.3507</v>
      </c>
      <c r="JQ80">
        <v>23.0379</v>
      </c>
      <c r="JR80">
        <v>21.4855</v>
      </c>
      <c r="JS80">
        <v>100</v>
      </c>
      <c r="JT80">
        <v>30.1033</v>
      </c>
      <c r="JU80">
        <v>420</v>
      </c>
      <c r="JV80">
        <v>23.2404</v>
      </c>
      <c r="JW80">
        <v>101.957</v>
      </c>
      <c r="JX80">
        <v>91.40470000000001</v>
      </c>
    </row>
    <row r="81" spans="1:284">
      <c r="A81">
        <v>63</v>
      </c>
      <c r="B81">
        <v>1758413295.5</v>
      </c>
      <c r="C81">
        <v>592.5</v>
      </c>
      <c r="D81" t="s">
        <v>555</v>
      </c>
      <c r="E81" t="s">
        <v>556</v>
      </c>
      <c r="F81">
        <v>5</v>
      </c>
      <c r="G81" t="s">
        <v>552</v>
      </c>
      <c r="H81" t="s">
        <v>421</v>
      </c>
      <c r="I81">
        <v>1758413287.410714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(DN81+(U81+2*0.95*5.67E-8*(((DN81+$B$9)+273)^4-(DN81+273)^4)-44100*J81)/(1.84*29.3*R81+8*0.95*5.67E-8*(DN81+273)^3))</f>
        <v>0</v>
      </c>
      <c r="W81">
        <f>($C$9*DO81+$D$9*DP81+$E$9*V81)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2*0.95*5.67E-8*(((DN81+$B$9)+273)^4-(W81+273)^4)</f>
        <v>0</v>
      </c>
      <c r="AF81">
        <f>U81+AE81+AC81+AD81</f>
        <v>0</v>
      </c>
      <c r="AG81">
        <v>0</v>
      </c>
      <c r="AH81">
        <v>0</v>
      </c>
      <c r="AI81">
        <f>IF(AG81*$H$15&gt;=AK81,1.0,(AK81/(AK81-AG81*$H$15)))</f>
        <v>0</v>
      </c>
      <c r="AJ81">
        <f>(AI81-1)*100</f>
        <v>0</v>
      </c>
      <c r="AK81">
        <f>MAX(0,($B$15+$C$15*DS81)/(1+$D$15*DS81)*DL81/(DN81+273)*$E$15)</f>
        <v>0</v>
      </c>
      <c r="AL81" t="s">
        <v>422</v>
      </c>
      <c r="AM81" t="s">
        <v>422</v>
      </c>
      <c r="AN81">
        <v>0</v>
      </c>
      <c r="AO81">
        <v>0</v>
      </c>
      <c r="AP81">
        <f>1-AN81/AO81</f>
        <v>0</v>
      </c>
      <c r="AQ81">
        <v>0</v>
      </c>
      <c r="AR81" t="s">
        <v>422</v>
      </c>
      <c r="AS81" t="s">
        <v>422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422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$B$13*DT81+$C$13*DU81+$F$13*EF81*(1-EI81)</f>
        <v>0</v>
      </c>
      <c r="CW81">
        <f>CV81*CX81</f>
        <v>0</v>
      </c>
      <c r="CX81">
        <f>($B$13*$D$11+$C$13*$D$11+$F$13*((ES81+EK81)/MAX(ES81+EK81+ET81, 0.1)*$I$11+ET81/MAX(ES81+EK81+ET81, 0.1)*$J$11))/($B$13+$C$13+$F$13)</f>
        <v>0</v>
      </c>
      <c r="CY81">
        <f>($B$13*$K$11+$C$13*$K$11+$F$13*((ES81+EK81)/MAX(ES81+EK81+ET81, 0.1)*$P$11+ET81/MAX(ES81+EK81+ET81, 0.1)*$Q$11))/($B$13+$C$13+$F$13)</f>
        <v>0</v>
      </c>
      <c r="CZ81">
        <v>2.7</v>
      </c>
      <c r="DA81">
        <v>0.5</v>
      </c>
      <c r="DB81" t="s">
        <v>423</v>
      </c>
      <c r="DC81">
        <v>2</v>
      </c>
      <c r="DD81">
        <v>1758413287.410714</v>
      </c>
      <c r="DE81">
        <v>421.9280357142856</v>
      </c>
      <c r="DF81">
        <v>419.99675</v>
      </c>
      <c r="DG81">
        <v>23.44141428571428</v>
      </c>
      <c r="DH81">
        <v>23.25423214285715</v>
      </c>
      <c r="DI81">
        <v>422.5894285714285</v>
      </c>
      <c r="DJ81">
        <v>23.13548571428571</v>
      </c>
      <c r="DK81">
        <v>500.0058928571428</v>
      </c>
      <c r="DL81">
        <v>90.16331785714286</v>
      </c>
      <c r="DM81">
        <v>0.06889220357142857</v>
      </c>
      <c r="DN81">
        <v>29.89208571428571</v>
      </c>
      <c r="DO81">
        <v>29.993975</v>
      </c>
      <c r="DP81">
        <v>999.9000000000002</v>
      </c>
      <c r="DQ81">
        <v>0</v>
      </c>
      <c r="DR81">
        <v>0</v>
      </c>
      <c r="DS81">
        <v>9998.813571428573</v>
      </c>
      <c r="DT81">
        <v>0</v>
      </c>
      <c r="DU81">
        <v>3.978559285714286</v>
      </c>
      <c r="DV81">
        <v>1.931318214285714</v>
      </c>
      <c r="DW81">
        <v>432.0561428571428</v>
      </c>
      <c r="DX81">
        <v>429.9959285714285</v>
      </c>
      <c r="DY81">
        <v>0.1871705</v>
      </c>
      <c r="DZ81">
        <v>419.99675</v>
      </c>
      <c r="EA81">
        <v>23.25423214285715</v>
      </c>
      <c r="EB81">
        <v>2.113555714285714</v>
      </c>
      <c r="EC81">
        <v>2.096679285714286</v>
      </c>
      <c r="ED81">
        <v>18.32170714285714</v>
      </c>
      <c r="EE81">
        <v>18.19398571428571</v>
      </c>
      <c r="EF81">
        <v>0.005000780000000002</v>
      </c>
      <c r="EG81">
        <v>0</v>
      </c>
      <c r="EH81">
        <v>0</v>
      </c>
      <c r="EI81">
        <v>0</v>
      </c>
      <c r="EJ81">
        <v>295.9535714285715</v>
      </c>
      <c r="EK81">
        <v>0.005000780000000002</v>
      </c>
      <c r="EL81">
        <v>-18.475</v>
      </c>
      <c r="EM81">
        <v>-1.275</v>
      </c>
      <c r="EN81">
        <v>35.29442857142858</v>
      </c>
      <c r="EO81">
        <v>38.87021428571428</v>
      </c>
      <c r="EP81">
        <v>37.66503571428571</v>
      </c>
      <c r="EQ81">
        <v>38.98410714285713</v>
      </c>
      <c r="ER81">
        <v>37.83464285714285</v>
      </c>
      <c r="ES81">
        <v>0</v>
      </c>
      <c r="ET81">
        <v>0</v>
      </c>
      <c r="EU81">
        <v>0</v>
      </c>
      <c r="EV81">
        <v>1758413295.6</v>
      </c>
      <c r="EW81">
        <v>0</v>
      </c>
      <c r="EX81">
        <v>295.6461538461539</v>
      </c>
      <c r="EY81">
        <v>-27.95213682934283</v>
      </c>
      <c r="EZ81">
        <v>8.683760987649071</v>
      </c>
      <c r="FA81">
        <v>-18.03846153846154</v>
      </c>
      <c r="FB81">
        <v>15</v>
      </c>
      <c r="FC81">
        <v>0</v>
      </c>
      <c r="FD81" t="s">
        <v>424</v>
      </c>
      <c r="FE81">
        <v>1746989605.5</v>
      </c>
      <c r="FF81">
        <v>1746989593.5</v>
      </c>
      <c r="FG81">
        <v>0</v>
      </c>
      <c r="FH81">
        <v>-0.274</v>
      </c>
      <c r="FI81">
        <v>-0.002</v>
      </c>
      <c r="FJ81">
        <v>2.549</v>
      </c>
      <c r="FK81">
        <v>0.129</v>
      </c>
      <c r="FL81">
        <v>420</v>
      </c>
      <c r="FM81">
        <v>17</v>
      </c>
      <c r="FN81">
        <v>0.02</v>
      </c>
      <c r="FO81">
        <v>0.04</v>
      </c>
      <c r="FP81">
        <v>1.91760125</v>
      </c>
      <c r="FQ81">
        <v>0.2905523076923057</v>
      </c>
      <c r="FR81">
        <v>0.04189586269475186</v>
      </c>
      <c r="FS81">
        <v>1</v>
      </c>
      <c r="FT81">
        <v>295.9205882352941</v>
      </c>
      <c r="FU81">
        <v>-7.384262902009453</v>
      </c>
      <c r="FV81">
        <v>6.462324268256497</v>
      </c>
      <c r="FW81">
        <v>0</v>
      </c>
      <c r="FX81">
        <v>0.18779915</v>
      </c>
      <c r="FY81">
        <v>0.003498258911819731</v>
      </c>
      <c r="FZ81">
        <v>0.002161855528822405</v>
      </c>
      <c r="GA81">
        <v>1</v>
      </c>
      <c r="GB81">
        <v>2</v>
      </c>
      <c r="GC81">
        <v>3</v>
      </c>
      <c r="GD81" t="s">
        <v>425</v>
      </c>
      <c r="GE81">
        <v>3.10328</v>
      </c>
      <c r="GF81">
        <v>2.72667</v>
      </c>
      <c r="GG81">
        <v>0.08802649999999999</v>
      </c>
      <c r="GH81">
        <v>0.0876633</v>
      </c>
      <c r="GI81">
        <v>0.105606</v>
      </c>
      <c r="GJ81">
        <v>0.106414</v>
      </c>
      <c r="GK81">
        <v>23837.5</v>
      </c>
      <c r="GL81">
        <v>21652.6</v>
      </c>
      <c r="GM81">
        <v>26703.3</v>
      </c>
      <c r="GN81">
        <v>23955.7</v>
      </c>
      <c r="GO81">
        <v>38217.6</v>
      </c>
      <c r="GP81">
        <v>31645.4</v>
      </c>
      <c r="GQ81">
        <v>46633.5</v>
      </c>
      <c r="GR81">
        <v>37902.4</v>
      </c>
      <c r="GS81">
        <v>1.86103</v>
      </c>
      <c r="GT81">
        <v>1.8599</v>
      </c>
      <c r="GU81">
        <v>0.0847764</v>
      </c>
      <c r="GV81">
        <v>0</v>
      </c>
      <c r="GW81">
        <v>28.6142</v>
      </c>
      <c r="GX81">
        <v>999.9</v>
      </c>
      <c r="GY81">
        <v>54.7</v>
      </c>
      <c r="GZ81">
        <v>31.4</v>
      </c>
      <c r="HA81">
        <v>27.9968</v>
      </c>
      <c r="HB81">
        <v>61.1601</v>
      </c>
      <c r="HC81">
        <v>26.0657</v>
      </c>
      <c r="HD81">
        <v>1</v>
      </c>
      <c r="HE81">
        <v>0.146362</v>
      </c>
      <c r="HF81">
        <v>-1.10712</v>
      </c>
      <c r="HG81">
        <v>20.2954</v>
      </c>
      <c r="HH81">
        <v>5.21819</v>
      </c>
      <c r="HI81">
        <v>11.98</v>
      </c>
      <c r="HJ81">
        <v>4.9648</v>
      </c>
      <c r="HK81">
        <v>3.27595</v>
      </c>
      <c r="HL81">
        <v>9999</v>
      </c>
      <c r="HM81">
        <v>9999</v>
      </c>
      <c r="HN81">
        <v>9999</v>
      </c>
      <c r="HO81">
        <v>999.9</v>
      </c>
      <c r="HP81">
        <v>1.86387</v>
      </c>
      <c r="HQ81">
        <v>1.86005</v>
      </c>
      <c r="HR81">
        <v>1.85837</v>
      </c>
      <c r="HS81">
        <v>1.85974</v>
      </c>
      <c r="HT81">
        <v>1.85984</v>
      </c>
      <c r="HU81">
        <v>1.85837</v>
      </c>
      <c r="HV81">
        <v>1.85745</v>
      </c>
      <c r="HW81">
        <v>1.85236</v>
      </c>
      <c r="HX81">
        <v>0</v>
      </c>
      <c r="HY81">
        <v>0</v>
      </c>
      <c r="HZ81">
        <v>0</v>
      </c>
      <c r="IA81">
        <v>0</v>
      </c>
      <c r="IB81" t="s">
        <v>426</v>
      </c>
      <c r="IC81" t="s">
        <v>427</v>
      </c>
      <c r="ID81" t="s">
        <v>428</v>
      </c>
      <c r="IE81" t="s">
        <v>428</v>
      </c>
      <c r="IF81" t="s">
        <v>428</v>
      </c>
      <c r="IG81" t="s">
        <v>428</v>
      </c>
      <c r="IH81">
        <v>0</v>
      </c>
      <c r="II81">
        <v>100</v>
      </c>
      <c r="IJ81">
        <v>100</v>
      </c>
      <c r="IK81">
        <v>-0.661</v>
      </c>
      <c r="IL81">
        <v>0.3059</v>
      </c>
      <c r="IM81">
        <v>-0.6605319167387009</v>
      </c>
      <c r="IN81">
        <v>-0.0004737513092168879</v>
      </c>
      <c r="IO81">
        <v>1.233974951706583E-06</v>
      </c>
      <c r="IP81">
        <v>-2.791035861235605E-10</v>
      </c>
      <c r="IQ81">
        <v>0.04306461537617447</v>
      </c>
      <c r="IR81">
        <v>-0.002560808816659483</v>
      </c>
      <c r="IS81">
        <v>0.0007441110143227328</v>
      </c>
      <c r="IT81">
        <v>-6.151772081818622E-06</v>
      </c>
      <c r="IU81">
        <v>2</v>
      </c>
      <c r="IV81">
        <v>1988</v>
      </c>
      <c r="IW81">
        <v>1</v>
      </c>
      <c r="IX81">
        <v>28</v>
      </c>
      <c r="IY81">
        <v>190394.8</v>
      </c>
      <c r="IZ81">
        <v>190395</v>
      </c>
      <c r="JA81">
        <v>1.14624</v>
      </c>
      <c r="JB81">
        <v>2.59521</v>
      </c>
      <c r="JC81">
        <v>1.49658</v>
      </c>
      <c r="JD81">
        <v>2.34741</v>
      </c>
      <c r="JE81">
        <v>1.54907</v>
      </c>
      <c r="JF81">
        <v>2.46582</v>
      </c>
      <c r="JG81">
        <v>36.1285</v>
      </c>
      <c r="JH81">
        <v>24.0963</v>
      </c>
      <c r="JI81">
        <v>18</v>
      </c>
      <c r="JJ81">
        <v>479.41</v>
      </c>
      <c r="JK81">
        <v>493.046</v>
      </c>
      <c r="JL81">
        <v>30.1027</v>
      </c>
      <c r="JM81">
        <v>29.136</v>
      </c>
      <c r="JN81">
        <v>29.9999</v>
      </c>
      <c r="JO81">
        <v>29.3568</v>
      </c>
      <c r="JP81">
        <v>29.3507</v>
      </c>
      <c r="JQ81">
        <v>23.0392</v>
      </c>
      <c r="JR81">
        <v>21.4855</v>
      </c>
      <c r="JS81">
        <v>100</v>
      </c>
      <c r="JT81">
        <v>30.1118</v>
      </c>
      <c r="JU81">
        <v>420</v>
      </c>
      <c r="JV81">
        <v>23.2416</v>
      </c>
      <c r="JW81">
        <v>101.957</v>
      </c>
      <c r="JX81">
        <v>91.40479999999999</v>
      </c>
    </row>
    <row r="82" spans="1:284">
      <c r="A82">
        <v>64</v>
      </c>
      <c r="B82">
        <v>1758413297.5</v>
      </c>
      <c r="C82">
        <v>594.5</v>
      </c>
      <c r="D82" t="s">
        <v>557</v>
      </c>
      <c r="E82" t="s">
        <v>558</v>
      </c>
      <c r="F82">
        <v>5</v>
      </c>
      <c r="G82" t="s">
        <v>552</v>
      </c>
      <c r="H82" t="s">
        <v>421</v>
      </c>
      <c r="I82">
        <v>1758413289.333333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(DN82+(U82+2*0.95*5.67E-8*(((DN82+$B$9)+273)^4-(DN82+273)^4)-44100*J82)/(1.84*29.3*R82+8*0.95*5.67E-8*(DN82+273)^3))</f>
        <v>0</v>
      </c>
      <c r="W82">
        <f>($C$9*DO82+$D$9*DP82+$E$9*V82)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2*0.95*5.67E-8*(((DN82+$B$9)+273)^4-(W82+273)^4)</f>
        <v>0</v>
      </c>
      <c r="AF82">
        <f>U82+AE82+AC82+AD82</f>
        <v>0</v>
      </c>
      <c r="AG82">
        <v>0</v>
      </c>
      <c r="AH82">
        <v>0</v>
      </c>
      <c r="AI82">
        <f>IF(AG82*$H$15&gt;=AK82,1.0,(AK82/(AK82-AG82*$H$15)))</f>
        <v>0</v>
      </c>
      <c r="AJ82">
        <f>(AI82-1)*100</f>
        <v>0</v>
      </c>
      <c r="AK82">
        <f>MAX(0,($B$15+$C$15*DS82)/(1+$D$15*DS82)*DL82/(DN82+273)*$E$15)</f>
        <v>0</v>
      </c>
      <c r="AL82" t="s">
        <v>422</v>
      </c>
      <c r="AM82" t="s">
        <v>422</v>
      </c>
      <c r="AN82">
        <v>0</v>
      </c>
      <c r="AO82">
        <v>0</v>
      </c>
      <c r="AP82">
        <f>1-AN82/AO82</f>
        <v>0</v>
      </c>
      <c r="AQ82">
        <v>0</v>
      </c>
      <c r="AR82" t="s">
        <v>422</v>
      </c>
      <c r="AS82" t="s">
        <v>422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422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$B$13*DT82+$C$13*DU82+$F$13*EF82*(1-EI82)</f>
        <v>0</v>
      </c>
      <c r="CW82">
        <f>CV82*CX82</f>
        <v>0</v>
      </c>
      <c r="CX82">
        <f>($B$13*$D$11+$C$13*$D$11+$F$13*((ES82+EK82)/MAX(ES82+EK82+ET82, 0.1)*$I$11+ET82/MAX(ES82+EK82+ET82, 0.1)*$J$11))/($B$13+$C$13+$F$13)</f>
        <v>0</v>
      </c>
      <c r="CY82">
        <f>($B$13*$K$11+$C$13*$K$11+$F$13*((ES82+EK82)/MAX(ES82+EK82+ET82, 0.1)*$P$11+ET82/MAX(ES82+EK82+ET82, 0.1)*$Q$11))/($B$13+$C$13+$F$13)</f>
        <v>0</v>
      </c>
      <c r="CZ82">
        <v>2.7</v>
      </c>
      <c r="DA82">
        <v>0.5</v>
      </c>
      <c r="DB82" t="s">
        <v>423</v>
      </c>
      <c r="DC82">
        <v>2</v>
      </c>
      <c r="DD82">
        <v>1758413289.333333</v>
      </c>
      <c r="DE82">
        <v>421.9230740740741</v>
      </c>
      <c r="DF82">
        <v>419.9912592592592</v>
      </c>
      <c r="DG82">
        <v>23.44077037037037</v>
      </c>
      <c r="DH82">
        <v>23.25337407407407</v>
      </c>
      <c r="DI82">
        <v>422.5844814814816</v>
      </c>
      <c r="DJ82">
        <v>23.13485185185186</v>
      </c>
      <c r="DK82">
        <v>499.9974074074074</v>
      </c>
      <c r="DL82">
        <v>90.1629925925926</v>
      </c>
      <c r="DM82">
        <v>0.06890278148148148</v>
      </c>
      <c r="DN82">
        <v>29.89172962962963</v>
      </c>
      <c r="DO82">
        <v>29.99293333333333</v>
      </c>
      <c r="DP82">
        <v>999.9000000000001</v>
      </c>
      <c r="DQ82">
        <v>0</v>
      </c>
      <c r="DR82">
        <v>0</v>
      </c>
      <c r="DS82">
        <v>9995.648148148148</v>
      </c>
      <c r="DT82">
        <v>0</v>
      </c>
      <c r="DU82">
        <v>3.975252222222222</v>
      </c>
      <c r="DV82">
        <v>1.93182962962963</v>
      </c>
      <c r="DW82">
        <v>432.0507407407408</v>
      </c>
      <c r="DX82">
        <v>429.9898888888889</v>
      </c>
      <c r="DY82">
        <v>0.1873862962962963</v>
      </c>
      <c r="DZ82">
        <v>419.9912592592592</v>
      </c>
      <c r="EA82">
        <v>23.25337407407407</v>
      </c>
      <c r="EB82">
        <v>2.11349</v>
      </c>
      <c r="EC82">
        <v>2.096594444444444</v>
      </c>
      <c r="ED82">
        <v>18.32121481481482</v>
      </c>
      <c r="EE82">
        <v>18.19333703703704</v>
      </c>
      <c r="EF82">
        <v>0.005000780000000001</v>
      </c>
      <c r="EG82">
        <v>0</v>
      </c>
      <c r="EH82">
        <v>0</v>
      </c>
      <c r="EI82">
        <v>0</v>
      </c>
      <c r="EJ82">
        <v>294.7407407407408</v>
      </c>
      <c r="EK82">
        <v>0.005000780000000001</v>
      </c>
      <c r="EL82">
        <v>-17.74074074074074</v>
      </c>
      <c r="EM82">
        <v>-1.188888888888889</v>
      </c>
      <c r="EN82">
        <v>35.27985185185185</v>
      </c>
      <c r="EO82">
        <v>38.84925925925926</v>
      </c>
      <c r="EP82">
        <v>37.59940740740741</v>
      </c>
      <c r="EQ82">
        <v>38.95348148148148</v>
      </c>
      <c r="ER82">
        <v>37.81692592592593</v>
      </c>
      <c r="ES82">
        <v>0</v>
      </c>
      <c r="ET82">
        <v>0</v>
      </c>
      <c r="EU82">
        <v>0</v>
      </c>
      <c r="EV82">
        <v>1758413297.4</v>
      </c>
      <c r="EW82">
        <v>0</v>
      </c>
      <c r="EX82">
        <v>294.696</v>
      </c>
      <c r="EY82">
        <v>-27.18461529418417</v>
      </c>
      <c r="EZ82">
        <v>10.20769254975527</v>
      </c>
      <c r="FA82">
        <v>-17.436</v>
      </c>
      <c r="FB82">
        <v>15</v>
      </c>
      <c r="FC82">
        <v>0</v>
      </c>
      <c r="FD82" t="s">
        <v>424</v>
      </c>
      <c r="FE82">
        <v>1746989605.5</v>
      </c>
      <c r="FF82">
        <v>1746989593.5</v>
      </c>
      <c r="FG82">
        <v>0</v>
      </c>
      <c r="FH82">
        <v>-0.274</v>
      </c>
      <c r="FI82">
        <v>-0.002</v>
      </c>
      <c r="FJ82">
        <v>2.549</v>
      </c>
      <c r="FK82">
        <v>0.129</v>
      </c>
      <c r="FL82">
        <v>420</v>
      </c>
      <c r="FM82">
        <v>17</v>
      </c>
      <c r="FN82">
        <v>0.02</v>
      </c>
      <c r="FO82">
        <v>0.04</v>
      </c>
      <c r="FP82">
        <v>1.916936341463415</v>
      </c>
      <c r="FQ82">
        <v>0.3159878048780525</v>
      </c>
      <c r="FR82">
        <v>0.04053859267872045</v>
      </c>
      <c r="FS82">
        <v>1</v>
      </c>
      <c r="FT82">
        <v>296.0705882352941</v>
      </c>
      <c r="FU82">
        <v>-17.83346077358873</v>
      </c>
      <c r="FV82">
        <v>6.133827584017162</v>
      </c>
      <c r="FW82">
        <v>0</v>
      </c>
      <c r="FX82">
        <v>0.187989487804878</v>
      </c>
      <c r="FY82">
        <v>0.005077735191637374</v>
      </c>
      <c r="FZ82">
        <v>0.002195998057686635</v>
      </c>
      <c r="GA82">
        <v>1</v>
      </c>
      <c r="GB82">
        <v>2</v>
      </c>
      <c r="GC82">
        <v>3</v>
      </c>
      <c r="GD82" t="s">
        <v>425</v>
      </c>
      <c r="GE82">
        <v>3.10304</v>
      </c>
      <c r="GF82">
        <v>2.72647</v>
      </c>
      <c r="GG82">
        <v>0.0880258</v>
      </c>
      <c r="GH82">
        <v>0.0876706</v>
      </c>
      <c r="GI82">
        <v>0.105603</v>
      </c>
      <c r="GJ82">
        <v>0.106414</v>
      </c>
      <c r="GK82">
        <v>23837.6</v>
      </c>
      <c r="GL82">
        <v>21652.6</v>
      </c>
      <c r="GM82">
        <v>26703.4</v>
      </c>
      <c r="GN82">
        <v>23955.9</v>
      </c>
      <c r="GO82">
        <v>38217.9</v>
      </c>
      <c r="GP82">
        <v>31645.5</v>
      </c>
      <c r="GQ82">
        <v>46633.7</v>
      </c>
      <c r="GR82">
        <v>37902.6</v>
      </c>
      <c r="GS82">
        <v>1.8608</v>
      </c>
      <c r="GT82">
        <v>1.86007</v>
      </c>
      <c r="GU82">
        <v>0.0844747</v>
      </c>
      <c r="GV82">
        <v>0</v>
      </c>
      <c r="GW82">
        <v>28.6142</v>
      </c>
      <c r="GX82">
        <v>999.9</v>
      </c>
      <c r="GY82">
        <v>54.7</v>
      </c>
      <c r="GZ82">
        <v>31.4</v>
      </c>
      <c r="HA82">
        <v>28.0022</v>
      </c>
      <c r="HB82">
        <v>60.5701</v>
      </c>
      <c r="HC82">
        <v>26.2139</v>
      </c>
      <c r="HD82">
        <v>1</v>
      </c>
      <c r="HE82">
        <v>0.146258</v>
      </c>
      <c r="HF82">
        <v>-1.12303</v>
      </c>
      <c r="HG82">
        <v>20.2954</v>
      </c>
      <c r="HH82">
        <v>5.21834</v>
      </c>
      <c r="HI82">
        <v>11.98</v>
      </c>
      <c r="HJ82">
        <v>4.9646</v>
      </c>
      <c r="HK82">
        <v>3.27598</v>
      </c>
      <c r="HL82">
        <v>9999</v>
      </c>
      <c r="HM82">
        <v>9999</v>
      </c>
      <c r="HN82">
        <v>9999</v>
      </c>
      <c r="HO82">
        <v>999.9</v>
      </c>
      <c r="HP82">
        <v>1.86386</v>
      </c>
      <c r="HQ82">
        <v>1.86005</v>
      </c>
      <c r="HR82">
        <v>1.85837</v>
      </c>
      <c r="HS82">
        <v>1.85974</v>
      </c>
      <c r="HT82">
        <v>1.85985</v>
      </c>
      <c r="HU82">
        <v>1.85837</v>
      </c>
      <c r="HV82">
        <v>1.85744</v>
      </c>
      <c r="HW82">
        <v>1.85233</v>
      </c>
      <c r="HX82">
        <v>0</v>
      </c>
      <c r="HY82">
        <v>0</v>
      </c>
      <c r="HZ82">
        <v>0</v>
      </c>
      <c r="IA82">
        <v>0</v>
      </c>
      <c r="IB82" t="s">
        <v>426</v>
      </c>
      <c r="IC82" t="s">
        <v>427</v>
      </c>
      <c r="ID82" t="s">
        <v>428</v>
      </c>
      <c r="IE82" t="s">
        <v>428</v>
      </c>
      <c r="IF82" t="s">
        <v>428</v>
      </c>
      <c r="IG82" t="s">
        <v>428</v>
      </c>
      <c r="IH82">
        <v>0</v>
      </c>
      <c r="II82">
        <v>100</v>
      </c>
      <c r="IJ82">
        <v>100</v>
      </c>
      <c r="IK82">
        <v>-0.662</v>
      </c>
      <c r="IL82">
        <v>0.3058</v>
      </c>
      <c r="IM82">
        <v>-0.6605319167387009</v>
      </c>
      <c r="IN82">
        <v>-0.0004737513092168879</v>
      </c>
      <c r="IO82">
        <v>1.233974951706583E-06</v>
      </c>
      <c r="IP82">
        <v>-2.791035861235605E-10</v>
      </c>
      <c r="IQ82">
        <v>0.04306461537617447</v>
      </c>
      <c r="IR82">
        <v>-0.002560808816659483</v>
      </c>
      <c r="IS82">
        <v>0.0007441110143227328</v>
      </c>
      <c r="IT82">
        <v>-6.151772081818622E-06</v>
      </c>
      <c r="IU82">
        <v>2</v>
      </c>
      <c r="IV82">
        <v>1988</v>
      </c>
      <c r="IW82">
        <v>1</v>
      </c>
      <c r="IX82">
        <v>28</v>
      </c>
      <c r="IY82">
        <v>190394.9</v>
      </c>
      <c r="IZ82">
        <v>190395.1</v>
      </c>
      <c r="JA82">
        <v>1.14624</v>
      </c>
      <c r="JB82">
        <v>2.59766</v>
      </c>
      <c r="JC82">
        <v>1.49658</v>
      </c>
      <c r="JD82">
        <v>2.34741</v>
      </c>
      <c r="JE82">
        <v>1.54907</v>
      </c>
      <c r="JF82">
        <v>2.40479</v>
      </c>
      <c r="JG82">
        <v>36.1285</v>
      </c>
      <c r="JH82">
        <v>24.0963</v>
      </c>
      <c r="JI82">
        <v>18</v>
      </c>
      <c r="JJ82">
        <v>479.275</v>
      </c>
      <c r="JK82">
        <v>493.158</v>
      </c>
      <c r="JL82">
        <v>30.1053</v>
      </c>
      <c r="JM82">
        <v>29.136</v>
      </c>
      <c r="JN82">
        <v>29.9999</v>
      </c>
      <c r="JO82">
        <v>29.3561</v>
      </c>
      <c r="JP82">
        <v>29.3502</v>
      </c>
      <c r="JQ82">
        <v>23.0382</v>
      </c>
      <c r="JR82">
        <v>21.4855</v>
      </c>
      <c r="JS82">
        <v>100</v>
      </c>
      <c r="JT82">
        <v>30.1118</v>
      </c>
      <c r="JU82">
        <v>420</v>
      </c>
      <c r="JV82">
        <v>23.2416</v>
      </c>
      <c r="JW82">
        <v>101.958</v>
      </c>
      <c r="JX82">
        <v>91.40519999999999</v>
      </c>
    </row>
    <row r="83" spans="1:284">
      <c r="A83">
        <v>65</v>
      </c>
      <c r="B83">
        <v>1758413299.5</v>
      </c>
      <c r="C83">
        <v>596.5</v>
      </c>
      <c r="D83" t="s">
        <v>559</v>
      </c>
      <c r="E83" t="s">
        <v>560</v>
      </c>
      <c r="F83">
        <v>5</v>
      </c>
      <c r="G83" t="s">
        <v>552</v>
      </c>
      <c r="H83" t="s">
        <v>421</v>
      </c>
      <c r="I83">
        <v>1758413291.326923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(DN83+(U83+2*0.95*5.67E-8*(((DN83+$B$9)+273)^4-(DN83+273)^4)-44100*J83)/(1.84*29.3*R83+8*0.95*5.67E-8*(DN83+273)^3))</f>
        <v>0</v>
      </c>
      <c r="W83">
        <f>($C$9*DO83+$D$9*DP83+$E$9*V83)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2*0.95*5.67E-8*(((DN83+$B$9)+273)^4-(W83+273)^4)</f>
        <v>0</v>
      </c>
      <c r="AF83">
        <f>U83+AE83+AC83+AD83</f>
        <v>0</v>
      </c>
      <c r="AG83">
        <v>0</v>
      </c>
      <c r="AH83">
        <v>0</v>
      </c>
      <c r="AI83">
        <f>IF(AG83*$H$15&gt;=AK83,1.0,(AK83/(AK83-AG83*$H$15)))</f>
        <v>0</v>
      </c>
      <c r="AJ83">
        <f>(AI83-1)*100</f>
        <v>0</v>
      </c>
      <c r="AK83">
        <f>MAX(0,($B$15+$C$15*DS83)/(1+$D$15*DS83)*DL83/(DN83+273)*$E$15)</f>
        <v>0</v>
      </c>
      <c r="AL83" t="s">
        <v>422</v>
      </c>
      <c r="AM83" t="s">
        <v>422</v>
      </c>
      <c r="AN83">
        <v>0</v>
      </c>
      <c r="AO83">
        <v>0</v>
      </c>
      <c r="AP83">
        <f>1-AN83/AO83</f>
        <v>0</v>
      </c>
      <c r="AQ83">
        <v>0</v>
      </c>
      <c r="AR83" t="s">
        <v>422</v>
      </c>
      <c r="AS83" t="s">
        <v>422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422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$B$13*DT83+$C$13*DU83+$F$13*EF83*(1-EI83)</f>
        <v>0</v>
      </c>
      <c r="CW83">
        <f>CV83*CX83</f>
        <v>0</v>
      </c>
      <c r="CX83">
        <f>($B$13*$D$11+$C$13*$D$11+$F$13*((ES83+EK83)/MAX(ES83+EK83+ET83, 0.1)*$I$11+ET83/MAX(ES83+EK83+ET83, 0.1)*$J$11))/($B$13+$C$13+$F$13)</f>
        <v>0</v>
      </c>
      <c r="CY83">
        <f>($B$13*$K$11+$C$13*$K$11+$F$13*((ES83+EK83)/MAX(ES83+EK83+ET83, 0.1)*$P$11+ET83/MAX(ES83+EK83+ET83, 0.1)*$Q$11))/($B$13+$C$13+$F$13)</f>
        <v>0</v>
      </c>
      <c r="CZ83">
        <v>2.7</v>
      </c>
      <c r="DA83">
        <v>0.5</v>
      </c>
      <c r="DB83" t="s">
        <v>423</v>
      </c>
      <c r="DC83">
        <v>2</v>
      </c>
      <c r="DD83">
        <v>1758413291.326923</v>
      </c>
      <c r="DE83">
        <v>421.9111153846153</v>
      </c>
      <c r="DF83">
        <v>419.9828846153845</v>
      </c>
      <c r="DG83">
        <v>23.44027692307692</v>
      </c>
      <c r="DH83">
        <v>23.25212692307692</v>
      </c>
      <c r="DI83">
        <v>422.5725769230769</v>
      </c>
      <c r="DJ83">
        <v>23.13437307692308</v>
      </c>
      <c r="DK83">
        <v>499.9958461538462</v>
      </c>
      <c r="DL83">
        <v>90.16281923076923</v>
      </c>
      <c r="DM83">
        <v>0.06888598076923076</v>
      </c>
      <c r="DN83">
        <v>29.89163076923077</v>
      </c>
      <c r="DO83">
        <v>29.99111923076923</v>
      </c>
      <c r="DP83">
        <v>999.9000000000001</v>
      </c>
      <c r="DQ83">
        <v>0</v>
      </c>
      <c r="DR83">
        <v>0</v>
      </c>
      <c r="DS83">
        <v>9995.457692307693</v>
      </c>
      <c r="DT83">
        <v>0</v>
      </c>
      <c r="DU83">
        <v>3.971457307692308</v>
      </c>
      <c r="DV83">
        <v>1.928273461538461</v>
      </c>
      <c r="DW83">
        <v>432.0382692307692</v>
      </c>
      <c r="DX83">
        <v>429.9807307692307</v>
      </c>
      <c r="DY83">
        <v>0.1881434615384615</v>
      </c>
      <c r="DZ83">
        <v>419.9828846153845</v>
      </c>
      <c r="EA83">
        <v>23.25212692307692</v>
      </c>
      <c r="EB83">
        <v>2.113441538461539</v>
      </c>
      <c r="EC83">
        <v>2.096478076923077</v>
      </c>
      <c r="ED83">
        <v>18.32085384615385</v>
      </c>
      <c r="EE83">
        <v>18.19244615384616</v>
      </c>
      <c r="EF83">
        <v>0.005000780000000001</v>
      </c>
      <c r="EG83">
        <v>0</v>
      </c>
      <c r="EH83">
        <v>0</v>
      </c>
      <c r="EI83">
        <v>0</v>
      </c>
      <c r="EJ83">
        <v>293.7807692307693</v>
      </c>
      <c r="EK83">
        <v>0.005000780000000001</v>
      </c>
      <c r="EL83">
        <v>-18.08076923076923</v>
      </c>
      <c r="EM83">
        <v>-1.142307692307692</v>
      </c>
      <c r="EN83">
        <v>35.26423076923076</v>
      </c>
      <c r="EO83">
        <v>38.8266923076923</v>
      </c>
      <c r="EP83">
        <v>37.54553846153846</v>
      </c>
      <c r="EQ83">
        <v>38.92519230769231</v>
      </c>
      <c r="ER83">
        <v>37.80030769230769</v>
      </c>
      <c r="ES83">
        <v>0</v>
      </c>
      <c r="ET83">
        <v>0</v>
      </c>
      <c r="EU83">
        <v>0</v>
      </c>
      <c r="EV83">
        <v>1758413299.2</v>
      </c>
      <c r="EW83">
        <v>0</v>
      </c>
      <c r="EX83">
        <v>294.2</v>
      </c>
      <c r="EY83">
        <v>-16.65641019915709</v>
      </c>
      <c r="EZ83">
        <v>12.2769234093819</v>
      </c>
      <c r="FA83">
        <v>-17.21153846153846</v>
      </c>
      <c r="FB83">
        <v>15</v>
      </c>
      <c r="FC83">
        <v>0</v>
      </c>
      <c r="FD83" t="s">
        <v>424</v>
      </c>
      <c r="FE83">
        <v>1746989605.5</v>
      </c>
      <c r="FF83">
        <v>1746989593.5</v>
      </c>
      <c r="FG83">
        <v>0</v>
      </c>
      <c r="FH83">
        <v>-0.274</v>
      </c>
      <c r="FI83">
        <v>-0.002</v>
      </c>
      <c r="FJ83">
        <v>2.549</v>
      </c>
      <c r="FK83">
        <v>0.129</v>
      </c>
      <c r="FL83">
        <v>420</v>
      </c>
      <c r="FM83">
        <v>17</v>
      </c>
      <c r="FN83">
        <v>0.02</v>
      </c>
      <c r="FO83">
        <v>0.04</v>
      </c>
      <c r="FP83">
        <v>1.922277</v>
      </c>
      <c r="FQ83">
        <v>0.04845230769230256</v>
      </c>
      <c r="FR83">
        <v>0.0339510700273202</v>
      </c>
      <c r="FS83">
        <v>1</v>
      </c>
      <c r="FT83">
        <v>295.1</v>
      </c>
      <c r="FU83">
        <v>-20.20473651451763</v>
      </c>
      <c r="FV83">
        <v>6.302660502657961</v>
      </c>
      <c r="FW83">
        <v>0</v>
      </c>
      <c r="FX83">
        <v>0.187934025</v>
      </c>
      <c r="FY83">
        <v>0.0141106153846151</v>
      </c>
      <c r="FZ83">
        <v>0.002155164024935226</v>
      </c>
      <c r="GA83">
        <v>1</v>
      </c>
      <c r="GB83">
        <v>2</v>
      </c>
      <c r="GC83">
        <v>3</v>
      </c>
      <c r="GD83" t="s">
        <v>425</v>
      </c>
      <c r="GE83">
        <v>3.10301</v>
      </c>
      <c r="GF83">
        <v>2.7264</v>
      </c>
      <c r="GG83">
        <v>0.08802310000000001</v>
      </c>
      <c r="GH83">
        <v>0.0876666</v>
      </c>
      <c r="GI83">
        <v>0.105605</v>
      </c>
      <c r="GJ83">
        <v>0.10641</v>
      </c>
      <c r="GK83">
        <v>23837.7</v>
      </c>
      <c r="GL83">
        <v>21652.5</v>
      </c>
      <c r="GM83">
        <v>26703.4</v>
      </c>
      <c r="GN83">
        <v>23955.8</v>
      </c>
      <c r="GO83">
        <v>38217.9</v>
      </c>
      <c r="GP83">
        <v>31645.7</v>
      </c>
      <c r="GQ83">
        <v>46633.8</v>
      </c>
      <c r="GR83">
        <v>37902.6</v>
      </c>
      <c r="GS83">
        <v>1.86085</v>
      </c>
      <c r="GT83">
        <v>1.86005</v>
      </c>
      <c r="GU83">
        <v>0.0842437</v>
      </c>
      <c r="GV83">
        <v>0</v>
      </c>
      <c r="GW83">
        <v>28.6131</v>
      </c>
      <c r="GX83">
        <v>999.9</v>
      </c>
      <c r="GY83">
        <v>54.7</v>
      </c>
      <c r="GZ83">
        <v>31.4</v>
      </c>
      <c r="HA83">
        <v>27.9989</v>
      </c>
      <c r="HB83">
        <v>61.3301</v>
      </c>
      <c r="HC83">
        <v>26.3622</v>
      </c>
      <c r="HD83">
        <v>1</v>
      </c>
      <c r="HE83">
        <v>0.145943</v>
      </c>
      <c r="HF83">
        <v>-1.12135</v>
      </c>
      <c r="HG83">
        <v>20.2954</v>
      </c>
      <c r="HH83">
        <v>5.21864</v>
      </c>
      <c r="HI83">
        <v>11.98</v>
      </c>
      <c r="HJ83">
        <v>4.9645</v>
      </c>
      <c r="HK83">
        <v>3.276</v>
      </c>
      <c r="HL83">
        <v>9999</v>
      </c>
      <c r="HM83">
        <v>9999</v>
      </c>
      <c r="HN83">
        <v>9999</v>
      </c>
      <c r="HO83">
        <v>999.9</v>
      </c>
      <c r="HP83">
        <v>1.86386</v>
      </c>
      <c r="HQ83">
        <v>1.86005</v>
      </c>
      <c r="HR83">
        <v>1.85837</v>
      </c>
      <c r="HS83">
        <v>1.85974</v>
      </c>
      <c r="HT83">
        <v>1.85985</v>
      </c>
      <c r="HU83">
        <v>1.85837</v>
      </c>
      <c r="HV83">
        <v>1.85745</v>
      </c>
      <c r="HW83">
        <v>1.85233</v>
      </c>
      <c r="HX83">
        <v>0</v>
      </c>
      <c r="HY83">
        <v>0</v>
      </c>
      <c r="HZ83">
        <v>0</v>
      </c>
      <c r="IA83">
        <v>0</v>
      </c>
      <c r="IB83" t="s">
        <v>426</v>
      </c>
      <c r="IC83" t="s">
        <v>427</v>
      </c>
      <c r="ID83" t="s">
        <v>428</v>
      </c>
      <c r="IE83" t="s">
        <v>428</v>
      </c>
      <c r="IF83" t="s">
        <v>428</v>
      </c>
      <c r="IG83" t="s">
        <v>428</v>
      </c>
      <c r="IH83">
        <v>0</v>
      </c>
      <c r="II83">
        <v>100</v>
      </c>
      <c r="IJ83">
        <v>100</v>
      </c>
      <c r="IK83">
        <v>-0.661</v>
      </c>
      <c r="IL83">
        <v>0.3059</v>
      </c>
      <c r="IM83">
        <v>-0.6605319167387009</v>
      </c>
      <c r="IN83">
        <v>-0.0004737513092168879</v>
      </c>
      <c r="IO83">
        <v>1.233974951706583E-06</v>
      </c>
      <c r="IP83">
        <v>-2.791035861235605E-10</v>
      </c>
      <c r="IQ83">
        <v>0.04306461537617447</v>
      </c>
      <c r="IR83">
        <v>-0.002560808816659483</v>
      </c>
      <c r="IS83">
        <v>0.0007441110143227328</v>
      </c>
      <c r="IT83">
        <v>-6.151772081818622E-06</v>
      </c>
      <c r="IU83">
        <v>2</v>
      </c>
      <c r="IV83">
        <v>1988</v>
      </c>
      <c r="IW83">
        <v>1</v>
      </c>
      <c r="IX83">
        <v>28</v>
      </c>
      <c r="IY83">
        <v>190394.9</v>
      </c>
      <c r="IZ83">
        <v>190395.1</v>
      </c>
      <c r="JA83">
        <v>1.14624</v>
      </c>
      <c r="JB83">
        <v>2.6123</v>
      </c>
      <c r="JC83">
        <v>1.49658</v>
      </c>
      <c r="JD83">
        <v>2.34741</v>
      </c>
      <c r="JE83">
        <v>1.54907</v>
      </c>
      <c r="JF83">
        <v>2.37549</v>
      </c>
      <c r="JG83">
        <v>36.1285</v>
      </c>
      <c r="JH83">
        <v>24.0963</v>
      </c>
      <c r="JI83">
        <v>18</v>
      </c>
      <c r="JJ83">
        <v>479.295</v>
      </c>
      <c r="JK83">
        <v>493.131</v>
      </c>
      <c r="JL83">
        <v>30.1092</v>
      </c>
      <c r="JM83">
        <v>29.1353</v>
      </c>
      <c r="JN83">
        <v>29.9999</v>
      </c>
      <c r="JO83">
        <v>29.3548</v>
      </c>
      <c r="JP83">
        <v>29.3489</v>
      </c>
      <c r="JQ83">
        <v>23.0407</v>
      </c>
      <c r="JR83">
        <v>21.4855</v>
      </c>
      <c r="JS83">
        <v>100</v>
      </c>
      <c r="JT83">
        <v>30.117</v>
      </c>
      <c r="JU83">
        <v>420</v>
      </c>
      <c r="JV83">
        <v>23.2416</v>
      </c>
      <c r="JW83">
        <v>101.958</v>
      </c>
      <c r="JX83">
        <v>91.405</v>
      </c>
    </row>
    <row r="84" spans="1:284">
      <c r="A84">
        <v>66</v>
      </c>
      <c r="B84">
        <v>1758413301.5</v>
      </c>
      <c r="C84">
        <v>598.5</v>
      </c>
      <c r="D84" t="s">
        <v>561</v>
      </c>
      <c r="E84" t="s">
        <v>562</v>
      </c>
      <c r="F84">
        <v>5</v>
      </c>
      <c r="G84" t="s">
        <v>552</v>
      </c>
      <c r="H84" t="s">
        <v>421</v>
      </c>
      <c r="I84">
        <v>1758413293.4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(DN84+(U84+2*0.95*5.67E-8*(((DN84+$B$9)+273)^4-(DN84+273)^4)-44100*J84)/(1.84*29.3*R84+8*0.95*5.67E-8*(DN84+273)^3))</f>
        <v>0</v>
      </c>
      <c r="W84">
        <f>($C$9*DO84+$D$9*DP84+$E$9*V84)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2*0.95*5.67E-8*(((DN84+$B$9)+273)^4-(W84+273)^4)</f>
        <v>0</v>
      </c>
      <c r="AF84">
        <f>U84+AE84+AC84+AD84</f>
        <v>0</v>
      </c>
      <c r="AG84">
        <v>0</v>
      </c>
      <c r="AH84">
        <v>0</v>
      </c>
      <c r="AI84">
        <f>IF(AG84*$H$15&gt;=AK84,1.0,(AK84/(AK84-AG84*$H$15)))</f>
        <v>0</v>
      </c>
      <c r="AJ84">
        <f>(AI84-1)*100</f>
        <v>0</v>
      </c>
      <c r="AK84">
        <f>MAX(0,($B$15+$C$15*DS84)/(1+$D$15*DS84)*DL84/(DN84+273)*$E$15)</f>
        <v>0</v>
      </c>
      <c r="AL84" t="s">
        <v>422</v>
      </c>
      <c r="AM84" t="s">
        <v>422</v>
      </c>
      <c r="AN84">
        <v>0</v>
      </c>
      <c r="AO84">
        <v>0</v>
      </c>
      <c r="AP84">
        <f>1-AN84/AO84</f>
        <v>0</v>
      </c>
      <c r="AQ84">
        <v>0</v>
      </c>
      <c r="AR84" t="s">
        <v>422</v>
      </c>
      <c r="AS84" t="s">
        <v>422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422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$B$13*DT84+$C$13*DU84+$F$13*EF84*(1-EI84)</f>
        <v>0</v>
      </c>
      <c r="CW84">
        <f>CV84*CX84</f>
        <v>0</v>
      </c>
      <c r="CX84">
        <f>($B$13*$D$11+$C$13*$D$11+$F$13*((ES84+EK84)/MAX(ES84+EK84+ET84, 0.1)*$I$11+ET84/MAX(ES84+EK84+ET84, 0.1)*$J$11))/($B$13+$C$13+$F$13)</f>
        <v>0</v>
      </c>
      <c r="CY84">
        <f>($B$13*$K$11+$C$13*$K$11+$F$13*((ES84+EK84)/MAX(ES84+EK84+ET84, 0.1)*$P$11+ET84/MAX(ES84+EK84+ET84, 0.1)*$Q$11))/($B$13+$C$13+$F$13)</f>
        <v>0</v>
      </c>
      <c r="CZ84">
        <v>2.7</v>
      </c>
      <c r="DA84">
        <v>0.5</v>
      </c>
      <c r="DB84" t="s">
        <v>423</v>
      </c>
      <c r="DC84">
        <v>2</v>
      </c>
      <c r="DD84">
        <v>1758413293.4</v>
      </c>
      <c r="DE84">
        <v>421.8998</v>
      </c>
      <c r="DF84">
        <v>419.9751199999999</v>
      </c>
      <c r="DG84">
        <v>23.43987600000001</v>
      </c>
      <c r="DH84">
        <v>23.250756</v>
      </c>
      <c r="DI84">
        <v>422.56132</v>
      </c>
      <c r="DJ84">
        <v>23.133976</v>
      </c>
      <c r="DK84">
        <v>500.0137999999999</v>
      </c>
      <c r="DL84">
        <v>90.16274399999999</v>
      </c>
      <c r="DM84">
        <v>0.068786312</v>
      </c>
      <c r="DN84">
        <v>29.891504</v>
      </c>
      <c r="DO84">
        <v>29.989344</v>
      </c>
      <c r="DP84">
        <v>999.9</v>
      </c>
      <c r="DQ84">
        <v>0</v>
      </c>
      <c r="DR84">
        <v>0</v>
      </c>
      <c r="DS84">
        <v>10000.8764</v>
      </c>
      <c r="DT84">
        <v>0</v>
      </c>
      <c r="DU84">
        <v>3.965476799999999</v>
      </c>
      <c r="DV84">
        <v>1.9247552</v>
      </c>
      <c r="DW84">
        <v>432.0265199999999</v>
      </c>
      <c r="DX84">
        <v>429.9722</v>
      </c>
      <c r="DY84">
        <v>0.18911148</v>
      </c>
      <c r="DZ84">
        <v>419.9751199999999</v>
      </c>
      <c r="EA84">
        <v>23.250756</v>
      </c>
      <c r="EB84">
        <v>2.1134036</v>
      </c>
      <c r="EC84">
        <v>2.0963528</v>
      </c>
      <c r="ED84">
        <v>18.32056</v>
      </c>
      <c r="EE84">
        <v>18.191492</v>
      </c>
      <c r="EF84">
        <v>0.00500078</v>
      </c>
      <c r="EG84">
        <v>0</v>
      </c>
      <c r="EH84">
        <v>0</v>
      </c>
      <c r="EI84">
        <v>0</v>
      </c>
      <c r="EJ84">
        <v>293.368</v>
      </c>
      <c r="EK84">
        <v>0.00500078</v>
      </c>
      <c r="EL84">
        <v>-18.1</v>
      </c>
      <c r="EM84">
        <v>-1.108</v>
      </c>
      <c r="EN84">
        <v>35.25224</v>
      </c>
      <c r="EO84">
        <v>38.79976</v>
      </c>
      <c r="EP84">
        <v>37.49232000000001</v>
      </c>
      <c r="EQ84">
        <v>38.90472</v>
      </c>
      <c r="ER84">
        <v>37.77979999999999</v>
      </c>
      <c r="ES84">
        <v>0</v>
      </c>
      <c r="ET84">
        <v>0</v>
      </c>
      <c r="EU84">
        <v>0</v>
      </c>
      <c r="EV84">
        <v>1758413301.6</v>
      </c>
      <c r="EW84">
        <v>0</v>
      </c>
      <c r="EX84">
        <v>293.5692307692308</v>
      </c>
      <c r="EY84">
        <v>-15.6034186651854</v>
      </c>
      <c r="EZ84">
        <v>10.20512851612261</v>
      </c>
      <c r="FA84">
        <v>-16.73461538461538</v>
      </c>
      <c r="FB84">
        <v>15</v>
      </c>
      <c r="FC84">
        <v>0</v>
      </c>
      <c r="FD84" t="s">
        <v>424</v>
      </c>
      <c r="FE84">
        <v>1746989605.5</v>
      </c>
      <c r="FF84">
        <v>1746989593.5</v>
      </c>
      <c r="FG84">
        <v>0</v>
      </c>
      <c r="FH84">
        <v>-0.274</v>
      </c>
      <c r="FI84">
        <v>-0.002</v>
      </c>
      <c r="FJ84">
        <v>2.549</v>
      </c>
      <c r="FK84">
        <v>0.129</v>
      </c>
      <c r="FL84">
        <v>420</v>
      </c>
      <c r="FM84">
        <v>17</v>
      </c>
      <c r="FN84">
        <v>0.02</v>
      </c>
      <c r="FO84">
        <v>0.04</v>
      </c>
      <c r="FP84">
        <v>1.922267317073171</v>
      </c>
      <c r="FQ84">
        <v>-0.04836857142856631</v>
      </c>
      <c r="FR84">
        <v>0.03279757799091567</v>
      </c>
      <c r="FS84">
        <v>1</v>
      </c>
      <c r="FT84">
        <v>295.0264705882353</v>
      </c>
      <c r="FU84">
        <v>-20.58823527368922</v>
      </c>
      <c r="FV84">
        <v>5.925384515868961</v>
      </c>
      <c r="FW84">
        <v>0</v>
      </c>
      <c r="FX84">
        <v>0.1880665609756098</v>
      </c>
      <c r="FY84">
        <v>0.01857928222996542</v>
      </c>
      <c r="FZ84">
        <v>0.002241881984326524</v>
      </c>
      <c r="GA84">
        <v>1</v>
      </c>
      <c r="GB84">
        <v>2</v>
      </c>
      <c r="GC84">
        <v>3</v>
      </c>
      <c r="GD84" t="s">
        <v>425</v>
      </c>
      <c r="GE84">
        <v>3.10306</v>
      </c>
      <c r="GF84">
        <v>2.72659</v>
      </c>
      <c r="GG84">
        <v>0.0880257</v>
      </c>
      <c r="GH84">
        <v>0.08766119999999999</v>
      </c>
      <c r="GI84">
        <v>0.105604</v>
      </c>
      <c r="GJ84">
        <v>0.106407</v>
      </c>
      <c r="GK84">
        <v>23837.8</v>
      </c>
      <c r="GL84">
        <v>21652.5</v>
      </c>
      <c r="GM84">
        <v>26703.6</v>
      </c>
      <c r="GN84">
        <v>23955.6</v>
      </c>
      <c r="GO84">
        <v>38218.2</v>
      </c>
      <c r="GP84">
        <v>31645.6</v>
      </c>
      <c r="GQ84">
        <v>46634.1</v>
      </c>
      <c r="GR84">
        <v>37902.4</v>
      </c>
      <c r="GS84">
        <v>1.86068</v>
      </c>
      <c r="GT84">
        <v>1.86005</v>
      </c>
      <c r="GU84">
        <v>0.08450820000000001</v>
      </c>
      <c r="GV84">
        <v>0</v>
      </c>
      <c r="GW84">
        <v>28.6118</v>
      </c>
      <c r="GX84">
        <v>999.9</v>
      </c>
      <c r="GY84">
        <v>54.7</v>
      </c>
      <c r="GZ84">
        <v>31.4</v>
      </c>
      <c r="HA84">
        <v>28.0004</v>
      </c>
      <c r="HB84">
        <v>60.6501</v>
      </c>
      <c r="HC84">
        <v>26.254</v>
      </c>
      <c r="HD84">
        <v>1</v>
      </c>
      <c r="HE84">
        <v>0.145755</v>
      </c>
      <c r="HF84">
        <v>-1.12611</v>
      </c>
      <c r="HG84">
        <v>20.2953</v>
      </c>
      <c r="HH84">
        <v>5.21924</v>
      </c>
      <c r="HI84">
        <v>11.98</v>
      </c>
      <c r="HJ84">
        <v>4.9642</v>
      </c>
      <c r="HK84">
        <v>3.27595</v>
      </c>
      <c r="HL84">
        <v>9999</v>
      </c>
      <c r="HM84">
        <v>9999</v>
      </c>
      <c r="HN84">
        <v>9999</v>
      </c>
      <c r="HO84">
        <v>999.9</v>
      </c>
      <c r="HP84">
        <v>1.86386</v>
      </c>
      <c r="HQ84">
        <v>1.86005</v>
      </c>
      <c r="HR84">
        <v>1.85837</v>
      </c>
      <c r="HS84">
        <v>1.85974</v>
      </c>
      <c r="HT84">
        <v>1.85984</v>
      </c>
      <c r="HU84">
        <v>1.85837</v>
      </c>
      <c r="HV84">
        <v>1.85745</v>
      </c>
      <c r="HW84">
        <v>1.85234</v>
      </c>
      <c r="HX84">
        <v>0</v>
      </c>
      <c r="HY84">
        <v>0</v>
      </c>
      <c r="HZ84">
        <v>0</v>
      </c>
      <c r="IA84">
        <v>0</v>
      </c>
      <c r="IB84" t="s">
        <v>426</v>
      </c>
      <c r="IC84" t="s">
        <v>427</v>
      </c>
      <c r="ID84" t="s">
        <v>428</v>
      </c>
      <c r="IE84" t="s">
        <v>428</v>
      </c>
      <c r="IF84" t="s">
        <v>428</v>
      </c>
      <c r="IG84" t="s">
        <v>428</v>
      </c>
      <c r="IH84">
        <v>0</v>
      </c>
      <c r="II84">
        <v>100</v>
      </c>
      <c r="IJ84">
        <v>100</v>
      </c>
      <c r="IK84">
        <v>-0.661</v>
      </c>
      <c r="IL84">
        <v>0.3058</v>
      </c>
      <c r="IM84">
        <v>-0.6605319167387009</v>
      </c>
      <c r="IN84">
        <v>-0.0004737513092168879</v>
      </c>
      <c r="IO84">
        <v>1.233974951706583E-06</v>
      </c>
      <c r="IP84">
        <v>-2.791035861235605E-10</v>
      </c>
      <c r="IQ84">
        <v>0.04306461537617447</v>
      </c>
      <c r="IR84">
        <v>-0.002560808816659483</v>
      </c>
      <c r="IS84">
        <v>0.0007441110143227328</v>
      </c>
      <c r="IT84">
        <v>-6.151772081818622E-06</v>
      </c>
      <c r="IU84">
        <v>2</v>
      </c>
      <c r="IV84">
        <v>1988</v>
      </c>
      <c r="IW84">
        <v>1</v>
      </c>
      <c r="IX84">
        <v>28</v>
      </c>
      <c r="IY84">
        <v>190394.9</v>
      </c>
      <c r="IZ84">
        <v>190395.1</v>
      </c>
      <c r="JA84">
        <v>1.14624</v>
      </c>
      <c r="JB84">
        <v>2.60376</v>
      </c>
      <c r="JC84">
        <v>1.49658</v>
      </c>
      <c r="JD84">
        <v>2.34741</v>
      </c>
      <c r="JE84">
        <v>1.54907</v>
      </c>
      <c r="JF84">
        <v>2.45972</v>
      </c>
      <c r="JG84">
        <v>36.1285</v>
      </c>
      <c r="JH84">
        <v>24.0963</v>
      </c>
      <c r="JI84">
        <v>18</v>
      </c>
      <c r="JJ84">
        <v>479.188</v>
      </c>
      <c r="JK84">
        <v>493.125</v>
      </c>
      <c r="JL84">
        <v>30.112</v>
      </c>
      <c r="JM84">
        <v>29.1341</v>
      </c>
      <c r="JN84">
        <v>29.9999</v>
      </c>
      <c r="JO84">
        <v>29.3542</v>
      </c>
      <c r="JP84">
        <v>29.3483</v>
      </c>
      <c r="JQ84">
        <v>23.042</v>
      </c>
      <c r="JR84">
        <v>21.4855</v>
      </c>
      <c r="JS84">
        <v>100</v>
      </c>
      <c r="JT84">
        <v>30.117</v>
      </c>
      <c r="JU84">
        <v>420</v>
      </c>
      <c r="JV84">
        <v>23.2416</v>
      </c>
      <c r="JW84">
        <v>101.959</v>
      </c>
      <c r="JX84">
        <v>91.4045</v>
      </c>
    </row>
    <row r="85" spans="1:284">
      <c r="A85">
        <v>67</v>
      </c>
      <c r="B85">
        <v>1758413303.5</v>
      </c>
      <c r="C85">
        <v>600.5</v>
      </c>
      <c r="D85" t="s">
        <v>563</v>
      </c>
      <c r="E85" t="s">
        <v>564</v>
      </c>
      <c r="F85">
        <v>5</v>
      </c>
      <c r="G85" t="s">
        <v>552</v>
      </c>
      <c r="H85" t="s">
        <v>421</v>
      </c>
      <c r="I85">
        <v>1758413295.5625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(DN85+(U85+2*0.95*5.67E-8*(((DN85+$B$9)+273)^4-(DN85+273)^4)-44100*J85)/(1.84*29.3*R85+8*0.95*5.67E-8*(DN85+273)^3))</f>
        <v>0</v>
      </c>
      <c r="W85">
        <f>($C$9*DO85+$D$9*DP85+$E$9*V85)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2*0.95*5.67E-8*(((DN85+$B$9)+273)^4-(W85+273)^4)</f>
        <v>0</v>
      </c>
      <c r="AF85">
        <f>U85+AE85+AC85+AD85</f>
        <v>0</v>
      </c>
      <c r="AG85">
        <v>0</v>
      </c>
      <c r="AH85">
        <v>0</v>
      </c>
      <c r="AI85">
        <f>IF(AG85*$H$15&gt;=AK85,1.0,(AK85/(AK85-AG85*$H$15)))</f>
        <v>0</v>
      </c>
      <c r="AJ85">
        <f>(AI85-1)*100</f>
        <v>0</v>
      </c>
      <c r="AK85">
        <f>MAX(0,($B$15+$C$15*DS85)/(1+$D$15*DS85)*DL85/(DN85+273)*$E$15)</f>
        <v>0</v>
      </c>
      <c r="AL85" t="s">
        <v>422</v>
      </c>
      <c r="AM85" t="s">
        <v>422</v>
      </c>
      <c r="AN85">
        <v>0</v>
      </c>
      <c r="AO85">
        <v>0</v>
      </c>
      <c r="AP85">
        <f>1-AN85/AO85</f>
        <v>0</v>
      </c>
      <c r="AQ85">
        <v>0</v>
      </c>
      <c r="AR85" t="s">
        <v>422</v>
      </c>
      <c r="AS85" t="s">
        <v>422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422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$B$13*DT85+$C$13*DU85+$F$13*EF85*(1-EI85)</f>
        <v>0</v>
      </c>
      <c r="CW85">
        <f>CV85*CX85</f>
        <v>0</v>
      </c>
      <c r="CX85">
        <f>($B$13*$D$11+$C$13*$D$11+$F$13*((ES85+EK85)/MAX(ES85+EK85+ET85, 0.1)*$I$11+ET85/MAX(ES85+EK85+ET85, 0.1)*$J$11))/($B$13+$C$13+$F$13)</f>
        <v>0</v>
      </c>
      <c r="CY85">
        <f>($B$13*$K$11+$C$13*$K$11+$F$13*((ES85+EK85)/MAX(ES85+EK85+ET85, 0.1)*$P$11+ET85/MAX(ES85+EK85+ET85, 0.1)*$Q$11))/($B$13+$C$13+$F$13)</f>
        <v>0</v>
      </c>
      <c r="CZ85">
        <v>2.7</v>
      </c>
      <c r="DA85">
        <v>0.5</v>
      </c>
      <c r="DB85" t="s">
        <v>423</v>
      </c>
      <c r="DC85">
        <v>2</v>
      </c>
      <c r="DD85">
        <v>1758413295.5625</v>
      </c>
      <c r="DE85">
        <v>421.89375</v>
      </c>
      <c r="DF85">
        <v>419.9646249999999</v>
      </c>
      <c r="DG85">
        <v>23.43929583333334</v>
      </c>
      <c r="DH85">
        <v>23.24945</v>
      </c>
      <c r="DI85">
        <v>422.5553333333334</v>
      </c>
      <c r="DJ85">
        <v>23.1334125</v>
      </c>
      <c r="DK85">
        <v>500.0372083333334</v>
      </c>
      <c r="DL85">
        <v>90.16285416666666</v>
      </c>
      <c r="DM85">
        <v>0.06865504166666667</v>
      </c>
      <c r="DN85">
        <v>29.89099583333333</v>
      </c>
      <c r="DO85">
        <v>29.9891</v>
      </c>
      <c r="DP85">
        <v>999.9</v>
      </c>
      <c r="DQ85">
        <v>0</v>
      </c>
      <c r="DR85">
        <v>0</v>
      </c>
      <c r="DS85">
        <v>10004.7375</v>
      </c>
      <c r="DT85">
        <v>0</v>
      </c>
      <c r="DU85">
        <v>3.960832083333333</v>
      </c>
      <c r="DV85">
        <v>1.9292125</v>
      </c>
      <c r="DW85">
        <v>432.0200833333333</v>
      </c>
      <c r="DX85">
        <v>429.960875</v>
      </c>
      <c r="DY85">
        <v>0.1898367916666666</v>
      </c>
      <c r="DZ85">
        <v>419.9646249999999</v>
      </c>
      <c r="EA85">
        <v>23.24945</v>
      </c>
      <c r="EB85">
        <v>2.113354166666667</v>
      </c>
      <c r="EC85">
        <v>2.096237916666666</v>
      </c>
      <c r="ED85">
        <v>18.3201875</v>
      </c>
      <c r="EE85">
        <v>18.19061666666667</v>
      </c>
      <c r="EF85">
        <v>0.00500078</v>
      </c>
      <c r="EG85">
        <v>0</v>
      </c>
      <c r="EH85">
        <v>0</v>
      </c>
      <c r="EI85">
        <v>0</v>
      </c>
      <c r="EJ85">
        <v>292.9375</v>
      </c>
      <c r="EK85">
        <v>0.00500078</v>
      </c>
      <c r="EL85">
        <v>-17.425</v>
      </c>
      <c r="EM85">
        <v>-1.129166666666667</v>
      </c>
      <c r="EN85">
        <v>35.23925</v>
      </c>
      <c r="EO85">
        <v>38.77575</v>
      </c>
      <c r="EP85">
        <v>37.4685</v>
      </c>
      <c r="EQ85">
        <v>38.87479166666666</v>
      </c>
      <c r="ER85">
        <v>37.75758333333333</v>
      </c>
      <c r="ES85">
        <v>0</v>
      </c>
      <c r="ET85">
        <v>0</v>
      </c>
      <c r="EU85">
        <v>0</v>
      </c>
      <c r="EV85">
        <v>1758413303.4</v>
      </c>
      <c r="EW85">
        <v>0</v>
      </c>
      <c r="EX85">
        <v>293.672</v>
      </c>
      <c r="EY85">
        <v>-13.29999972031537</v>
      </c>
      <c r="EZ85">
        <v>25.36923101691326</v>
      </c>
      <c r="FA85">
        <v>-16.488</v>
      </c>
      <c r="FB85">
        <v>15</v>
      </c>
      <c r="FC85">
        <v>0</v>
      </c>
      <c r="FD85" t="s">
        <v>424</v>
      </c>
      <c r="FE85">
        <v>1746989605.5</v>
      </c>
      <c r="FF85">
        <v>1746989593.5</v>
      </c>
      <c r="FG85">
        <v>0</v>
      </c>
      <c r="FH85">
        <v>-0.274</v>
      </c>
      <c r="FI85">
        <v>-0.002</v>
      </c>
      <c r="FJ85">
        <v>2.549</v>
      </c>
      <c r="FK85">
        <v>0.129</v>
      </c>
      <c r="FL85">
        <v>420</v>
      </c>
      <c r="FM85">
        <v>17</v>
      </c>
      <c r="FN85">
        <v>0.02</v>
      </c>
      <c r="FO85">
        <v>0.04</v>
      </c>
      <c r="FP85">
        <v>1.92342825</v>
      </c>
      <c r="FQ85">
        <v>-0.08267943714822037</v>
      </c>
      <c r="FR85">
        <v>0.03305938527010899</v>
      </c>
      <c r="FS85">
        <v>1</v>
      </c>
      <c r="FT85">
        <v>294.0411764705882</v>
      </c>
      <c r="FU85">
        <v>-20.20779221147803</v>
      </c>
      <c r="FV85">
        <v>6.16499213524897</v>
      </c>
      <c r="FW85">
        <v>0</v>
      </c>
      <c r="FX85">
        <v>0.188735775</v>
      </c>
      <c r="FY85">
        <v>0.02245426266416475</v>
      </c>
      <c r="FZ85">
        <v>0.002345110130542913</v>
      </c>
      <c r="GA85">
        <v>1</v>
      </c>
      <c r="GB85">
        <v>2</v>
      </c>
      <c r="GC85">
        <v>3</v>
      </c>
      <c r="GD85" t="s">
        <v>425</v>
      </c>
      <c r="GE85">
        <v>3.10323</v>
      </c>
      <c r="GF85">
        <v>2.72665</v>
      </c>
      <c r="GG85">
        <v>0.0880309</v>
      </c>
      <c r="GH85">
        <v>0.0876705</v>
      </c>
      <c r="GI85">
        <v>0.1056</v>
      </c>
      <c r="GJ85">
        <v>0.106405</v>
      </c>
      <c r="GK85">
        <v>23837.8</v>
      </c>
      <c r="GL85">
        <v>21652.4</v>
      </c>
      <c r="GM85">
        <v>26703.7</v>
      </c>
      <c r="GN85">
        <v>23955.8</v>
      </c>
      <c r="GO85">
        <v>38218.4</v>
      </c>
      <c r="GP85">
        <v>31645.7</v>
      </c>
      <c r="GQ85">
        <v>46634.1</v>
      </c>
      <c r="GR85">
        <v>37902.5</v>
      </c>
      <c r="GS85">
        <v>1.86085</v>
      </c>
      <c r="GT85">
        <v>1.85977</v>
      </c>
      <c r="GU85">
        <v>0.0845678</v>
      </c>
      <c r="GV85">
        <v>0</v>
      </c>
      <c r="GW85">
        <v>28.6118</v>
      </c>
      <c r="GX85">
        <v>999.9</v>
      </c>
      <c r="GY85">
        <v>54.7</v>
      </c>
      <c r="GZ85">
        <v>31.4</v>
      </c>
      <c r="HA85">
        <v>28.0001</v>
      </c>
      <c r="HB85">
        <v>61.0501</v>
      </c>
      <c r="HC85">
        <v>26.0657</v>
      </c>
      <c r="HD85">
        <v>1</v>
      </c>
      <c r="HE85">
        <v>0.145841</v>
      </c>
      <c r="HF85">
        <v>-1.12706</v>
      </c>
      <c r="HG85">
        <v>20.2953</v>
      </c>
      <c r="HH85">
        <v>5.21954</v>
      </c>
      <c r="HI85">
        <v>11.98</v>
      </c>
      <c r="HJ85">
        <v>4.9642</v>
      </c>
      <c r="HK85">
        <v>3.27593</v>
      </c>
      <c r="HL85">
        <v>9999</v>
      </c>
      <c r="HM85">
        <v>9999</v>
      </c>
      <c r="HN85">
        <v>9999</v>
      </c>
      <c r="HO85">
        <v>999.9</v>
      </c>
      <c r="HP85">
        <v>1.86386</v>
      </c>
      <c r="HQ85">
        <v>1.86005</v>
      </c>
      <c r="HR85">
        <v>1.85837</v>
      </c>
      <c r="HS85">
        <v>1.85975</v>
      </c>
      <c r="HT85">
        <v>1.85983</v>
      </c>
      <c r="HU85">
        <v>1.85837</v>
      </c>
      <c r="HV85">
        <v>1.85745</v>
      </c>
      <c r="HW85">
        <v>1.85235</v>
      </c>
      <c r="HX85">
        <v>0</v>
      </c>
      <c r="HY85">
        <v>0</v>
      </c>
      <c r="HZ85">
        <v>0</v>
      </c>
      <c r="IA85">
        <v>0</v>
      </c>
      <c r="IB85" t="s">
        <v>426</v>
      </c>
      <c r="IC85" t="s">
        <v>427</v>
      </c>
      <c r="ID85" t="s">
        <v>428</v>
      </c>
      <c r="IE85" t="s">
        <v>428</v>
      </c>
      <c r="IF85" t="s">
        <v>428</v>
      </c>
      <c r="IG85" t="s">
        <v>428</v>
      </c>
      <c r="IH85">
        <v>0</v>
      </c>
      <c r="II85">
        <v>100</v>
      </c>
      <c r="IJ85">
        <v>100</v>
      </c>
      <c r="IK85">
        <v>-0.662</v>
      </c>
      <c r="IL85">
        <v>0.3058</v>
      </c>
      <c r="IM85">
        <v>-0.6605319167387009</v>
      </c>
      <c r="IN85">
        <v>-0.0004737513092168879</v>
      </c>
      <c r="IO85">
        <v>1.233974951706583E-06</v>
      </c>
      <c r="IP85">
        <v>-2.791035861235605E-10</v>
      </c>
      <c r="IQ85">
        <v>0.04306461537617447</v>
      </c>
      <c r="IR85">
        <v>-0.002560808816659483</v>
      </c>
      <c r="IS85">
        <v>0.0007441110143227328</v>
      </c>
      <c r="IT85">
        <v>-6.151772081818622E-06</v>
      </c>
      <c r="IU85">
        <v>2</v>
      </c>
      <c r="IV85">
        <v>1988</v>
      </c>
      <c r="IW85">
        <v>1</v>
      </c>
      <c r="IX85">
        <v>28</v>
      </c>
      <c r="IY85">
        <v>190395</v>
      </c>
      <c r="IZ85">
        <v>190395.2</v>
      </c>
      <c r="JA85">
        <v>1.14624</v>
      </c>
      <c r="JB85">
        <v>2.59399</v>
      </c>
      <c r="JC85">
        <v>1.49658</v>
      </c>
      <c r="JD85">
        <v>2.34741</v>
      </c>
      <c r="JE85">
        <v>1.54907</v>
      </c>
      <c r="JF85">
        <v>2.44629</v>
      </c>
      <c r="JG85">
        <v>36.1285</v>
      </c>
      <c r="JH85">
        <v>24.105</v>
      </c>
      <c r="JI85">
        <v>18</v>
      </c>
      <c r="JJ85">
        <v>479.29</v>
      </c>
      <c r="JK85">
        <v>492.943</v>
      </c>
      <c r="JL85">
        <v>30.1148</v>
      </c>
      <c r="JM85">
        <v>29.1336</v>
      </c>
      <c r="JN85">
        <v>30</v>
      </c>
      <c r="JO85">
        <v>29.3542</v>
      </c>
      <c r="JP85">
        <v>29.3483</v>
      </c>
      <c r="JQ85">
        <v>23.0403</v>
      </c>
      <c r="JR85">
        <v>21.4855</v>
      </c>
      <c r="JS85">
        <v>100</v>
      </c>
      <c r="JT85">
        <v>30.117</v>
      </c>
      <c r="JU85">
        <v>420</v>
      </c>
      <c r="JV85">
        <v>23.2416</v>
      </c>
      <c r="JW85">
        <v>101.959</v>
      </c>
      <c r="JX85">
        <v>91.40479999999999</v>
      </c>
    </row>
    <row r="86" spans="1:284">
      <c r="A86">
        <v>68</v>
      </c>
      <c r="B86">
        <v>1758413305.5</v>
      </c>
      <c r="C86">
        <v>602.5</v>
      </c>
      <c r="D86" t="s">
        <v>565</v>
      </c>
      <c r="E86" t="s">
        <v>566</v>
      </c>
      <c r="F86">
        <v>5</v>
      </c>
      <c r="G86" t="s">
        <v>552</v>
      </c>
      <c r="H86" t="s">
        <v>421</v>
      </c>
      <c r="I86">
        <v>1758413297.826087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(DN86+(U86+2*0.95*5.67E-8*(((DN86+$B$9)+273)^4-(DN86+273)^4)-44100*J86)/(1.84*29.3*R86+8*0.95*5.67E-8*(DN86+273)^3))</f>
        <v>0</v>
      </c>
      <c r="W86">
        <f>($C$9*DO86+$D$9*DP86+$E$9*V86)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2*0.95*5.67E-8*(((DN86+$B$9)+273)^4-(W86+273)^4)</f>
        <v>0</v>
      </c>
      <c r="AF86">
        <f>U86+AE86+AC86+AD86</f>
        <v>0</v>
      </c>
      <c r="AG86">
        <v>0</v>
      </c>
      <c r="AH86">
        <v>0</v>
      </c>
      <c r="AI86">
        <f>IF(AG86*$H$15&gt;=AK86,1.0,(AK86/(AK86-AG86*$H$15)))</f>
        <v>0</v>
      </c>
      <c r="AJ86">
        <f>(AI86-1)*100</f>
        <v>0</v>
      </c>
      <c r="AK86">
        <f>MAX(0,($B$15+$C$15*DS86)/(1+$D$15*DS86)*DL86/(DN86+273)*$E$15)</f>
        <v>0</v>
      </c>
      <c r="AL86" t="s">
        <v>422</v>
      </c>
      <c r="AM86" t="s">
        <v>422</v>
      </c>
      <c r="AN86">
        <v>0</v>
      </c>
      <c r="AO86">
        <v>0</v>
      </c>
      <c r="AP86">
        <f>1-AN86/AO86</f>
        <v>0</v>
      </c>
      <c r="AQ86">
        <v>0</v>
      </c>
      <c r="AR86" t="s">
        <v>422</v>
      </c>
      <c r="AS86" t="s">
        <v>422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422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$B$13*DT86+$C$13*DU86+$F$13*EF86*(1-EI86)</f>
        <v>0</v>
      </c>
      <c r="CW86">
        <f>CV86*CX86</f>
        <v>0</v>
      </c>
      <c r="CX86">
        <f>($B$13*$D$11+$C$13*$D$11+$F$13*((ES86+EK86)/MAX(ES86+EK86+ET86, 0.1)*$I$11+ET86/MAX(ES86+EK86+ET86, 0.1)*$J$11))/($B$13+$C$13+$F$13)</f>
        <v>0</v>
      </c>
      <c r="CY86">
        <f>($B$13*$K$11+$C$13*$K$11+$F$13*((ES86+EK86)/MAX(ES86+EK86+ET86, 0.1)*$P$11+ET86/MAX(ES86+EK86+ET86, 0.1)*$Q$11))/($B$13+$C$13+$F$13)</f>
        <v>0</v>
      </c>
      <c r="CZ86">
        <v>2.7</v>
      </c>
      <c r="DA86">
        <v>0.5</v>
      </c>
      <c r="DB86" t="s">
        <v>423</v>
      </c>
      <c r="DC86">
        <v>2</v>
      </c>
      <c r="DD86">
        <v>1758413297.826087</v>
      </c>
      <c r="DE86">
        <v>421.8869999999999</v>
      </c>
      <c r="DF86">
        <v>419.9666521739131</v>
      </c>
      <c r="DG86">
        <v>23.43855217391304</v>
      </c>
      <c r="DH86">
        <v>23.24829565217391</v>
      </c>
      <c r="DI86">
        <v>422.5485217391304</v>
      </c>
      <c r="DJ86">
        <v>23.13269565217391</v>
      </c>
      <c r="DK86">
        <v>500.0493913043478</v>
      </c>
      <c r="DL86">
        <v>90.16307391304348</v>
      </c>
      <c r="DM86">
        <v>0.06857572608695651</v>
      </c>
      <c r="DN86">
        <v>29.89017826086956</v>
      </c>
      <c r="DO86">
        <v>29.98969130434783</v>
      </c>
      <c r="DP86">
        <v>999.9000000000003</v>
      </c>
      <c r="DQ86">
        <v>0</v>
      </c>
      <c r="DR86">
        <v>0</v>
      </c>
      <c r="DS86">
        <v>10002.60652173913</v>
      </c>
      <c r="DT86">
        <v>0</v>
      </c>
      <c r="DU86">
        <v>3.957499130434783</v>
      </c>
      <c r="DV86">
        <v>1.92042347826087</v>
      </c>
      <c r="DW86">
        <v>432.0127826086957</v>
      </c>
      <c r="DX86">
        <v>429.9623913043478</v>
      </c>
      <c r="DY86">
        <v>0.1902525217391304</v>
      </c>
      <c r="DZ86">
        <v>419.9666521739131</v>
      </c>
      <c r="EA86">
        <v>23.24829565217391</v>
      </c>
      <c r="EB86">
        <v>2.113292608695652</v>
      </c>
      <c r="EC86">
        <v>2.096139130434783</v>
      </c>
      <c r="ED86">
        <v>18.31972173913043</v>
      </c>
      <c r="EE86">
        <v>18.18985652173913</v>
      </c>
      <c r="EF86">
        <v>0.005000779999999999</v>
      </c>
      <c r="EG86">
        <v>0</v>
      </c>
      <c r="EH86">
        <v>0</v>
      </c>
      <c r="EI86">
        <v>0</v>
      </c>
      <c r="EJ86">
        <v>294.0391304347826</v>
      </c>
      <c r="EK86">
        <v>0.005000779999999999</v>
      </c>
      <c r="EL86">
        <v>-18.78695652173912</v>
      </c>
      <c r="EM86">
        <v>-1.004347826086956</v>
      </c>
      <c r="EN86">
        <v>35.23060869565217</v>
      </c>
      <c r="EO86">
        <v>38.75513043478261</v>
      </c>
      <c r="EP86">
        <v>37.4508695652174</v>
      </c>
      <c r="EQ86">
        <v>38.85304347826087</v>
      </c>
      <c r="ER86">
        <v>37.74708695652174</v>
      </c>
      <c r="ES86">
        <v>0</v>
      </c>
      <c r="ET86">
        <v>0</v>
      </c>
      <c r="EU86">
        <v>0</v>
      </c>
      <c r="EV86">
        <v>1758413305.2</v>
      </c>
      <c r="EW86">
        <v>0</v>
      </c>
      <c r="EX86">
        <v>294.3307692307692</v>
      </c>
      <c r="EY86">
        <v>-4.369230720450025</v>
      </c>
      <c r="EZ86">
        <v>3.360684182353739</v>
      </c>
      <c r="FA86">
        <v>-17.25769230769231</v>
      </c>
      <c r="FB86">
        <v>15</v>
      </c>
      <c r="FC86">
        <v>0</v>
      </c>
      <c r="FD86" t="s">
        <v>424</v>
      </c>
      <c r="FE86">
        <v>1746989605.5</v>
      </c>
      <c r="FF86">
        <v>1746989593.5</v>
      </c>
      <c r="FG86">
        <v>0</v>
      </c>
      <c r="FH86">
        <v>-0.274</v>
      </c>
      <c r="FI86">
        <v>-0.002</v>
      </c>
      <c r="FJ86">
        <v>2.549</v>
      </c>
      <c r="FK86">
        <v>0.129</v>
      </c>
      <c r="FL86">
        <v>420</v>
      </c>
      <c r="FM86">
        <v>17</v>
      </c>
      <c r="FN86">
        <v>0.02</v>
      </c>
      <c r="FO86">
        <v>0.04</v>
      </c>
      <c r="FP86">
        <v>1.922428048780488</v>
      </c>
      <c r="FQ86">
        <v>-0.1070400000000013</v>
      </c>
      <c r="FR86">
        <v>0.03301200418912772</v>
      </c>
      <c r="FS86">
        <v>1</v>
      </c>
      <c r="FT86">
        <v>294.3205882352942</v>
      </c>
      <c r="FU86">
        <v>2.699770769977421</v>
      </c>
      <c r="FV86">
        <v>6.71419827511138</v>
      </c>
      <c r="FW86">
        <v>0</v>
      </c>
      <c r="FX86">
        <v>0.1891125365853659</v>
      </c>
      <c r="FY86">
        <v>0.01949203484320567</v>
      </c>
      <c r="FZ86">
        <v>0.00215060857067744</v>
      </c>
      <c r="GA86">
        <v>1</v>
      </c>
      <c r="GB86">
        <v>2</v>
      </c>
      <c r="GC86">
        <v>3</v>
      </c>
      <c r="GD86" t="s">
        <v>425</v>
      </c>
      <c r="GE86">
        <v>3.10319</v>
      </c>
      <c r="GF86">
        <v>2.72666</v>
      </c>
      <c r="GG86">
        <v>0.0880321</v>
      </c>
      <c r="GH86">
        <v>0.08767900000000001</v>
      </c>
      <c r="GI86">
        <v>0.105596</v>
      </c>
      <c r="GJ86">
        <v>0.106404</v>
      </c>
      <c r="GK86">
        <v>23837.7</v>
      </c>
      <c r="GL86">
        <v>21652.3</v>
      </c>
      <c r="GM86">
        <v>26703.6</v>
      </c>
      <c r="GN86">
        <v>23955.8</v>
      </c>
      <c r="GO86">
        <v>38218.5</v>
      </c>
      <c r="GP86">
        <v>31645.9</v>
      </c>
      <c r="GQ86">
        <v>46634.1</v>
      </c>
      <c r="GR86">
        <v>37902.6</v>
      </c>
      <c r="GS86">
        <v>1.861</v>
      </c>
      <c r="GT86">
        <v>1.85975</v>
      </c>
      <c r="GU86">
        <v>0.08450820000000001</v>
      </c>
      <c r="GV86">
        <v>0</v>
      </c>
      <c r="GW86">
        <v>28.6118</v>
      </c>
      <c r="GX86">
        <v>999.9</v>
      </c>
      <c r="GY86">
        <v>54.7</v>
      </c>
      <c r="GZ86">
        <v>31.4</v>
      </c>
      <c r="HA86">
        <v>28.0003</v>
      </c>
      <c r="HB86">
        <v>61.1801</v>
      </c>
      <c r="HC86">
        <v>26.2139</v>
      </c>
      <c r="HD86">
        <v>1</v>
      </c>
      <c r="HE86">
        <v>0.145856</v>
      </c>
      <c r="HF86">
        <v>-1.13416</v>
      </c>
      <c r="HG86">
        <v>20.2952</v>
      </c>
      <c r="HH86">
        <v>5.21954</v>
      </c>
      <c r="HI86">
        <v>11.98</v>
      </c>
      <c r="HJ86">
        <v>4.9642</v>
      </c>
      <c r="HK86">
        <v>3.27598</v>
      </c>
      <c r="HL86">
        <v>9999</v>
      </c>
      <c r="HM86">
        <v>9999</v>
      </c>
      <c r="HN86">
        <v>9999</v>
      </c>
      <c r="HO86">
        <v>999.9</v>
      </c>
      <c r="HP86">
        <v>1.86386</v>
      </c>
      <c r="HQ86">
        <v>1.86005</v>
      </c>
      <c r="HR86">
        <v>1.85837</v>
      </c>
      <c r="HS86">
        <v>1.85974</v>
      </c>
      <c r="HT86">
        <v>1.85982</v>
      </c>
      <c r="HU86">
        <v>1.85837</v>
      </c>
      <c r="HV86">
        <v>1.85745</v>
      </c>
      <c r="HW86">
        <v>1.85233</v>
      </c>
      <c r="HX86">
        <v>0</v>
      </c>
      <c r="HY86">
        <v>0</v>
      </c>
      <c r="HZ86">
        <v>0</v>
      </c>
      <c r="IA86">
        <v>0</v>
      </c>
      <c r="IB86" t="s">
        <v>426</v>
      </c>
      <c r="IC86" t="s">
        <v>427</v>
      </c>
      <c r="ID86" t="s">
        <v>428</v>
      </c>
      <c r="IE86" t="s">
        <v>428</v>
      </c>
      <c r="IF86" t="s">
        <v>428</v>
      </c>
      <c r="IG86" t="s">
        <v>428</v>
      </c>
      <c r="IH86">
        <v>0</v>
      </c>
      <c r="II86">
        <v>100</v>
      </c>
      <c r="IJ86">
        <v>100</v>
      </c>
      <c r="IK86">
        <v>-0.662</v>
      </c>
      <c r="IL86">
        <v>0.3058</v>
      </c>
      <c r="IM86">
        <v>-0.6605319167387009</v>
      </c>
      <c r="IN86">
        <v>-0.0004737513092168879</v>
      </c>
      <c r="IO86">
        <v>1.233974951706583E-06</v>
      </c>
      <c r="IP86">
        <v>-2.791035861235605E-10</v>
      </c>
      <c r="IQ86">
        <v>0.04306461537617447</v>
      </c>
      <c r="IR86">
        <v>-0.002560808816659483</v>
      </c>
      <c r="IS86">
        <v>0.0007441110143227328</v>
      </c>
      <c r="IT86">
        <v>-6.151772081818622E-06</v>
      </c>
      <c r="IU86">
        <v>2</v>
      </c>
      <c r="IV86">
        <v>1988</v>
      </c>
      <c r="IW86">
        <v>1</v>
      </c>
      <c r="IX86">
        <v>28</v>
      </c>
      <c r="IY86">
        <v>190395</v>
      </c>
      <c r="IZ86">
        <v>190395.2</v>
      </c>
      <c r="JA86">
        <v>1.14624</v>
      </c>
      <c r="JB86">
        <v>2.6001</v>
      </c>
      <c r="JC86">
        <v>1.49658</v>
      </c>
      <c r="JD86">
        <v>2.34741</v>
      </c>
      <c r="JE86">
        <v>1.54907</v>
      </c>
      <c r="JF86">
        <v>2.40967</v>
      </c>
      <c r="JG86">
        <v>36.1285</v>
      </c>
      <c r="JH86">
        <v>24.0963</v>
      </c>
      <c r="JI86">
        <v>18</v>
      </c>
      <c r="JJ86">
        <v>479.377</v>
      </c>
      <c r="JK86">
        <v>492.927</v>
      </c>
      <c r="JL86">
        <v>30.1173</v>
      </c>
      <c r="JM86">
        <v>29.1329</v>
      </c>
      <c r="JN86">
        <v>30</v>
      </c>
      <c r="JO86">
        <v>29.3542</v>
      </c>
      <c r="JP86">
        <v>29.3483</v>
      </c>
      <c r="JQ86">
        <v>23.0381</v>
      </c>
      <c r="JR86">
        <v>21.4855</v>
      </c>
      <c r="JS86">
        <v>100</v>
      </c>
      <c r="JT86">
        <v>30.1256</v>
      </c>
      <c r="JU86">
        <v>420</v>
      </c>
      <c r="JV86">
        <v>23.2416</v>
      </c>
      <c r="JW86">
        <v>101.959</v>
      </c>
      <c r="JX86">
        <v>91.405</v>
      </c>
    </row>
    <row r="87" spans="1:284">
      <c r="A87">
        <v>69</v>
      </c>
      <c r="B87">
        <v>1758413307.5</v>
      </c>
      <c r="C87">
        <v>604.5</v>
      </c>
      <c r="D87" t="s">
        <v>567</v>
      </c>
      <c r="E87" t="s">
        <v>568</v>
      </c>
      <c r="F87">
        <v>5</v>
      </c>
      <c r="G87" t="s">
        <v>552</v>
      </c>
      <c r="H87" t="s">
        <v>421</v>
      </c>
      <c r="I87">
        <v>1758413299.5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(DN87+(U87+2*0.95*5.67E-8*(((DN87+$B$9)+273)^4-(DN87+273)^4)-44100*J87)/(1.84*29.3*R87+8*0.95*5.67E-8*(DN87+273)^3))</f>
        <v>0</v>
      </c>
      <c r="W87">
        <f>($C$9*DO87+$D$9*DP87+$E$9*V87)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2*0.95*5.67E-8*(((DN87+$B$9)+273)^4-(W87+273)^4)</f>
        <v>0</v>
      </c>
      <c r="AF87">
        <f>U87+AE87+AC87+AD87</f>
        <v>0</v>
      </c>
      <c r="AG87">
        <v>0</v>
      </c>
      <c r="AH87">
        <v>0</v>
      </c>
      <c r="AI87">
        <f>IF(AG87*$H$15&gt;=AK87,1.0,(AK87/(AK87-AG87*$H$15)))</f>
        <v>0</v>
      </c>
      <c r="AJ87">
        <f>(AI87-1)*100</f>
        <v>0</v>
      </c>
      <c r="AK87">
        <f>MAX(0,($B$15+$C$15*DS87)/(1+$D$15*DS87)*DL87/(DN87+273)*$E$15)</f>
        <v>0</v>
      </c>
      <c r="AL87" t="s">
        <v>422</v>
      </c>
      <c r="AM87" t="s">
        <v>422</v>
      </c>
      <c r="AN87">
        <v>0</v>
      </c>
      <c r="AO87">
        <v>0</v>
      </c>
      <c r="AP87">
        <f>1-AN87/AO87</f>
        <v>0</v>
      </c>
      <c r="AQ87">
        <v>0</v>
      </c>
      <c r="AR87" t="s">
        <v>422</v>
      </c>
      <c r="AS87" t="s">
        <v>422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422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$B$13*DT87+$C$13*DU87+$F$13*EF87*(1-EI87)</f>
        <v>0</v>
      </c>
      <c r="CW87">
        <f>CV87*CX87</f>
        <v>0</v>
      </c>
      <c r="CX87">
        <f>($B$13*$D$11+$C$13*$D$11+$F$13*((ES87+EK87)/MAX(ES87+EK87+ET87, 0.1)*$I$11+ET87/MAX(ES87+EK87+ET87, 0.1)*$J$11))/($B$13+$C$13+$F$13)</f>
        <v>0</v>
      </c>
      <c r="CY87">
        <f>($B$13*$K$11+$C$13*$K$11+$F$13*((ES87+EK87)/MAX(ES87+EK87+ET87, 0.1)*$P$11+ET87/MAX(ES87+EK87+ET87, 0.1)*$Q$11))/($B$13+$C$13+$F$13)</f>
        <v>0</v>
      </c>
      <c r="CZ87">
        <v>2.7</v>
      </c>
      <c r="DA87">
        <v>0.5</v>
      </c>
      <c r="DB87" t="s">
        <v>423</v>
      </c>
      <c r="DC87">
        <v>2</v>
      </c>
      <c r="DD87">
        <v>1758413299.5</v>
      </c>
      <c r="DE87">
        <v>421.8887916666667</v>
      </c>
      <c r="DF87">
        <v>419.9750833333333</v>
      </c>
      <c r="DG87">
        <v>23.43798333333334</v>
      </c>
      <c r="DH87">
        <v>23.2476</v>
      </c>
      <c r="DI87">
        <v>422.5503333333333</v>
      </c>
      <c r="DJ87">
        <v>23.1321375</v>
      </c>
      <c r="DK87">
        <v>500.03575</v>
      </c>
      <c r="DL87">
        <v>90.16316666666667</v>
      </c>
      <c r="DM87">
        <v>0.06855795833333334</v>
      </c>
      <c r="DN87">
        <v>29.88967916666667</v>
      </c>
      <c r="DO87">
        <v>29.98975833333334</v>
      </c>
      <c r="DP87">
        <v>999.9</v>
      </c>
      <c r="DQ87">
        <v>0</v>
      </c>
      <c r="DR87">
        <v>0</v>
      </c>
      <c r="DS87">
        <v>10001.42875</v>
      </c>
      <c r="DT87">
        <v>0</v>
      </c>
      <c r="DU87">
        <v>3.956088333333334</v>
      </c>
      <c r="DV87">
        <v>1.913721666666667</v>
      </c>
      <c r="DW87">
        <v>432.014375</v>
      </c>
      <c r="DX87">
        <v>429.9708333333333</v>
      </c>
      <c r="DY87">
        <v>0.1903790416666667</v>
      </c>
      <c r="DZ87">
        <v>419.9750833333333</v>
      </c>
      <c r="EA87">
        <v>23.2476</v>
      </c>
      <c r="EB87">
        <v>2.11324375</v>
      </c>
      <c r="EC87">
        <v>2.096078333333333</v>
      </c>
      <c r="ED87">
        <v>18.31935416666667</v>
      </c>
      <c r="EE87">
        <v>18.18939583333333</v>
      </c>
      <c r="EF87">
        <v>0.00500078</v>
      </c>
      <c r="EG87">
        <v>0</v>
      </c>
      <c r="EH87">
        <v>0</v>
      </c>
      <c r="EI87">
        <v>0</v>
      </c>
      <c r="EJ87">
        <v>294.1333333333333</v>
      </c>
      <c r="EK87">
        <v>0.00500078</v>
      </c>
      <c r="EL87">
        <v>-19.1375</v>
      </c>
      <c r="EM87">
        <v>-1.020833333333333</v>
      </c>
      <c r="EN87">
        <v>35.21833333333333</v>
      </c>
      <c r="EO87">
        <v>38.7445</v>
      </c>
      <c r="EP87">
        <v>37.4815</v>
      </c>
      <c r="EQ87">
        <v>38.838375</v>
      </c>
      <c r="ER87">
        <v>37.72633333333334</v>
      </c>
      <c r="ES87">
        <v>0</v>
      </c>
      <c r="ET87">
        <v>0</v>
      </c>
      <c r="EU87">
        <v>0</v>
      </c>
      <c r="EV87">
        <v>1758413307.6</v>
      </c>
      <c r="EW87">
        <v>0</v>
      </c>
      <c r="EX87">
        <v>293.5076923076923</v>
      </c>
      <c r="EY87">
        <v>23.1452993904579</v>
      </c>
      <c r="EZ87">
        <v>-20.09230738419754</v>
      </c>
      <c r="FA87">
        <v>-16.85</v>
      </c>
      <c r="FB87">
        <v>15</v>
      </c>
      <c r="FC87">
        <v>0</v>
      </c>
      <c r="FD87" t="s">
        <v>424</v>
      </c>
      <c r="FE87">
        <v>1746989605.5</v>
      </c>
      <c r="FF87">
        <v>1746989593.5</v>
      </c>
      <c r="FG87">
        <v>0</v>
      </c>
      <c r="FH87">
        <v>-0.274</v>
      </c>
      <c r="FI87">
        <v>-0.002</v>
      </c>
      <c r="FJ87">
        <v>2.549</v>
      </c>
      <c r="FK87">
        <v>0.129</v>
      </c>
      <c r="FL87">
        <v>420</v>
      </c>
      <c r="FM87">
        <v>17</v>
      </c>
      <c r="FN87">
        <v>0.02</v>
      </c>
      <c r="FO87">
        <v>0.04</v>
      </c>
      <c r="FP87">
        <v>1.92200275</v>
      </c>
      <c r="FQ87">
        <v>-0.2050731332082584</v>
      </c>
      <c r="FR87">
        <v>0.03313325180143809</v>
      </c>
      <c r="FS87">
        <v>1</v>
      </c>
      <c r="FT87">
        <v>294.5617647058823</v>
      </c>
      <c r="FU87">
        <v>12.11459131237624</v>
      </c>
      <c r="FV87">
        <v>7.269598852347247</v>
      </c>
      <c r="FW87">
        <v>0</v>
      </c>
      <c r="FX87">
        <v>0.18986355</v>
      </c>
      <c r="FY87">
        <v>0.009905200750468697</v>
      </c>
      <c r="FZ87">
        <v>0.001273668087650782</v>
      </c>
      <c r="GA87">
        <v>1</v>
      </c>
      <c r="GB87">
        <v>2</v>
      </c>
      <c r="GC87">
        <v>3</v>
      </c>
      <c r="GD87" t="s">
        <v>425</v>
      </c>
      <c r="GE87">
        <v>3.10302</v>
      </c>
      <c r="GF87">
        <v>2.72687</v>
      </c>
      <c r="GG87">
        <v>0.08803560000000001</v>
      </c>
      <c r="GH87">
        <v>0.0876739</v>
      </c>
      <c r="GI87">
        <v>0.105594</v>
      </c>
      <c r="GJ87">
        <v>0.106403</v>
      </c>
      <c r="GK87">
        <v>23837.5</v>
      </c>
      <c r="GL87">
        <v>21652.4</v>
      </c>
      <c r="GM87">
        <v>26703.6</v>
      </c>
      <c r="GN87">
        <v>23955.8</v>
      </c>
      <c r="GO87">
        <v>38218.6</v>
      </c>
      <c r="GP87">
        <v>31645.9</v>
      </c>
      <c r="GQ87">
        <v>46634.1</v>
      </c>
      <c r="GR87">
        <v>37902.6</v>
      </c>
      <c r="GS87">
        <v>1.8607</v>
      </c>
      <c r="GT87">
        <v>1.85985</v>
      </c>
      <c r="GU87">
        <v>0.0847131</v>
      </c>
      <c r="GV87">
        <v>0</v>
      </c>
      <c r="GW87">
        <v>28.6118</v>
      </c>
      <c r="GX87">
        <v>999.9</v>
      </c>
      <c r="GY87">
        <v>54.7</v>
      </c>
      <c r="GZ87">
        <v>31.4</v>
      </c>
      <c r="HA87">
        <v>28.0026</v>
      </c>
      <c r="HB87">
        <v>61.2201</v>
      </c>
      <c r="HC87">
        <v>26.266</v>
      </c>
      <c r="HD87">
        <v>1</v>
      </c>
      <c r="HE87">
        <v>0.145788</v>
      </c>
      <c r="HF87">
        <v>-1.1483</v>
      </c>
      <c r="HG87">
        <v>20.295</v>
      </c>
      <c r="HH87">
        <v>5.21909</v>
      </c>
      <c r="HI87">
        <v>11.98</v>
      </c>
      <c r="HJ87">
        <v>4.9639</v>
      </c>
      <c r="HK87">
        <v>3.276</v>
      </c>
      <c r="HL87">
        <v>9999</v>
      </c>
      <c r="HM87">
        <v>9999</v>
      </c>
      <c r="HN87">
        <v>9999</v>
      </c>
      <c r="HO87">
        <v>999.9</v>
      </c>
      <c r="HP87">
        <v>1.86386</v>
      </c>
      <c r="HQ87">
        <v>1.86005</v>
      </c>
      <c r="HR87">
        <v>1.85837</v>
      </c>
      <c r="HS87">
        <v>1.85974</v>
      </c>
      <c r="HT87">
        <v>1.85983</v>
      </c>
      <c r="HU87">
        <v>1.85837</v>
      </c>
      <c r="HV87">
        <v>1.85745</v>
      </c>
      <c r="HW87">
        <v>1.85233</v>
      </c>
      <c r="HX87">
        <v>0</v>
      </c>
      <c r="HY87">
        <v>0</v>
      </c>
      <c r="HZ87">
        <v>0</v>
      </c>
      <c r="IA87">
        <v>0</v>
      </c>
      <c r="IB87" t="s">
        <v>426</v>
      </c>
      <c r="IC87" t="s">
        <v>427</v>
      </c>
      <c r="ID87" t="s">
        <v>428</v>
      </c>
      <c r="IE87" t="s">
        <v>428</v>
      </c>
      <c r="IF87" t="s">
        <v>428</v>
      </c>
      <c r="IG87" t="s">
        <v>428</v>
      </c>
      <c r="IH87">
        <v>0</v>
      </c>
      <c r="II87">
        <v>100</v>
      </c>
      <c r="IJ87">
        <v>100</v>
      </c>
      <c r="IK87">
        <v>-0.662</v>
      </c>
      <c r="IL87">
        <v>0.3058</v>
      </c>
      <c r="IM87">
        <v>-0.6605319167387009</v>
      </c>
      <c r="IN87">
        <v>-0.0004737513092168879</v>
      </c>
      <c r="IO87">
        <v>1.233974951706583E-06</v>
      </c>
      <c r="IP87">
        <v>-2.791035861235605E-10</v>
      </c>
      <c r="IQ87">
        <v>0.04306461537617447</v>
      </c>
      <c r="IR87">
        <v>-0.002560808816659483</v>
      </c>
      <c r="IS87">
        <v>0.0007441110143227328</v>
      </c>
      <c r="IT87">
        <v>-6.151772081818622E-06</v>
      </c>
      <c r="IU87">
        <v>2</v>
      </c>
      <c r="IV87">
        <v>1988</v>
      </c>
      <c r="IW87">
        <v>1</v>
      </c>
      <c r="IX87">
        <v>28</v>
      </c>
      <c r="IY87">
        <v>190395</v>
      </c>
      <c r="IZ87">
        <v>190395.2</v>
      </c>
      <c r="JA87">
        <v>1.14624</v>
      </c>
      <c r="JB87">
        <v>2.60376</v>
      </c>
      <c r="JC87">
        <v>1.49658</v>
      </c>
      <c r="JD87">
        <v>2.34985</v>
      </c>
      <c r="JE87">
        <v>1.54907</v>
      </c>
      <c r="JF87">
        <v>2.3584</v>
      </c>
      <c r="JG87">
        <v>36.1285</v>
      </c>
      <c r="JH87">
        <v>24.0963</v>
      </c>
      <c r="JI87">
        <v>18</v>
      </c>
      <c r="JJ87">
        <v>479.194</v>
      </c>
      <c r="JK87">
        <v>492.993</v>
      </c>
      <c r="JL87">
        <v>30.12</v>
      </c>
      <c r="JM87">
        <v>29.1316</v>
      </c>
      <c r="JN87">
        <v>30</v>
      </c>
      <c r="JO87">
        <v>29.3529</v>
      </c>
      <c r="JP87">
        <v>29.3483</v>
      </c>
      <c r="JQ87">
        <v>23.0388</v>
      </c>
      <c r="JR87">
        <v>21.4855</v>
      </c>
      <c r="JS87">
        <v>100</v>
      </c>
      <c r="JT87">
        <v>30.1256</v>
      </c>
      <c r="JU87">
        <v>420</v>
      </c>
      <c r="JV87">
        <v>23.2416</v>
      </c>
      <c r="JW87">
        <v>101.959</v>
      </c>
      <c r="JX87">
        <v>91.405</v>
      </c>
    </row>
    <row r="88" spans="1:284">
      <c r="A88">
        <v>70</v>
      </c>
      <c r="B88">
        <v>1758413309.5</v>
      </c>
      <c r="C88">
        <v>606.5</v>
      </c>
      <c r="D88" t="s">
        <v>569</v>
      </c>
      <c r="E88" t="s">
        <v>570</v>
      </c>
      <c r="F88">
        <v>5</v>
      </c>
      <c r="G88" t="s">
        <v>552</v>
      </c>
      <c r="H88" t="s">
        <v>421</v>
      </c>
      <c r="I88">
        <v>1758413301.5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(DN88+(U88+2*0.95*5.67E-8*(((DN88+$B$9)+273)^4-(DN88+273)^4)-44100*J88)/(1.84*29.3*R88+8*0.95*5.67E-8*(DN88+273)^3))</f>
        <v>0</v>
      </c>
      <c r="W88">
        <f>($C$9*DO88+$D$9*DP88+$E$9*V88)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2*0.95*5.67E-8*(((DN88+$B$9)+273)^4-(W88+273)^4)</f>
        <v>0</v>
      </c>
      <c r="AF88">
        <f>U88+AE88+AC88+AD88</f>
        <v>0</v>
      </c>
      <c r="AG88">
        <v>0</v>
      </c>
      <c r="AH88">
        <v>0</v>
      </c>
      <c r="AI88">
        <f>IF(AG88*$H$15&gt;=AK88,1.0,(AK88/(AK88-AG88*$H$15)))</f>
        <v>0</v>
      </c>
      <c r="AJ88">
        <f>(AI88-1)*100</f>
        <v>0</v>
      </c>
      <c r="AK88">
        <f>MAX(0,($B$15+$C$15*DS88)/(1+$D$15*DS88)*DL88/(DN88+273)*$E$15)</f>
        <v>0</v>
      </c>
      <c r="AL88" t="s">
        <v>422</v>
      </c>
      <c r="AM88" t="s">
        <v>422</v>
      </c>
      <c r="AN88">
        <v>0</v>
      </c>
      <c r="AO88">
        <v>0</v>
      </c>
      <c r="AP88">
        <f>1-AN88/AO88</f>
        <v>0</v>
      </c>
      <c r="AQ88">
        <v>0</v>
      </c>
      <c r="AR88" t="s">
        <v>422</v>
      </c>
      <c r="AS88" t="s">
        <v>422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422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$B$13*DT88+$C$13*DU88+$F$13*EF88*(1-EI88)</f>
        <v>0</v>
      </c>
      <c r="CW88">
        <f>CV88*CX88</f>
        <v>0</v>
      </c>
      <c r="CX88">
        <f>($B$13*$D$11+$C$13*$D$11+$F$13*((ES88+EK88)/MAX(ES88+EK88+ET88, 0.1)*$I$11+ET88/MAX(ES88+EK88+ET88, 0.1)*$J$11))/($B$13+$C$13+$F$13)</f>
        <v>0</v>
      </c>
      <c r="CY88">
        <f>($B$13*$K$11+$C$13*$K$11+$F$13*((ES88+EK88)/MAX(ES88+EK88+ET88, 0.1)*$P$11+ET88/MAX(ES88+EK88+ET88, 0.1)*$Q$11))/($B$13+$C$13+$F$13)</f>
        <v>0</v>
      </c>
      <c r="CZ88">
        <v>2.7</v>
      </c>
      <c r="DA88">
        <v>0.5</v>
      </c>
      <c r="DB88" t="s">
        <v>423</v>
      </c>
      <c r="DC88">
        <v>2</v>
      </c>
      <c r="DD88">
        <v>1758413301.5</v>
      </c>
      <c r="DE88">
        <v>421.8976666666667</v>
      </c>
      <c r="DF88">
        <v>419.9874166666667</v>
      </c>
      <c r="DG88">
        <v>23.43738333333333</v>
      </c>
      <c r="DH88">
        <v>23.2469375</v>
      </c>
      <c r="DI88">
        <v>422.5591249999999</v>
      </c>
      <c r="DJ88">
        <v>23.13155</v>
      </c>
      <c r="DK88">
        <v>500.0244166666666</v>
      </c>
      <c r="DL88">
        <v>90.16305416666667</v>
      </c>
      <c r="DM88">
        <v>0.06852232500000001</v>
      </c>
      <c r="DN88">
        <v>29.88927916666667</v>
      </c>
      <c r="DO88">
        <v>29.9899875</v>
      </c>
      <c r="DP88">
        <v>999.9</v>
      </c>
      <c r="DQ88">
        <v>0</v>
      </c>
      <c r="DR88">
        <v>0</v>
      </c>
      <c r="DS88">
        <v>10001.16416666667</v>
      </c>
      <c r="DT88">
        <v>0</v>
      </c>
      <c r="DU88">
        <v>3.954254166666667</v>
      </c>
      <c r="DV88">
        <v>1.910202916666667</v>
      </c>
      <c r="DW88">
        <v>432.023125</v>
      </c>
      <c r="DX88">
        <v>429.9832083333333</v>
      </c>
      <c r="DY88">
        <v>0.1904350833333333</v>
      </c>
      <c r="DZ88">
        <v>419.9874166666667</v>
      </c>
      <c r="EA88">
        <v>23.2469375</v>
      </c>
      <c r="EB88">
        <v>2.113186666666667</v>
      </c>
      <c r="EC88">
        <v>2.09601625</v>
      </c>
      <c r="ED88">
        <v>18.31892916666667</v>
      </c>
      <c r="EE88">
        <v>18.18892916666667</v>
      </c>
      <c r="EF88">
        <v>0.00500078</v>
      </c>
      <c r="EG88">
        <v>0</v>
      </c>
      <c r="EH88">
        <v>0</v>
      </c>
      <c r="EI88">
        <v>0</v>
      </c>
      <c r="EJ88">
        <v>295.0958333333333</v>
      </c>
      <c r="EK88">
        <v>0.00500078</v>
      </c>
      <c r="EL88">
        <v>-18.8375</v>
      </c>
      <c r="EM88">
        <v>-0.9125</v>
      </c>
      <c r="EN88">
        <v>35.21058333333333</v>
      </c>
      <c r="EO88">
        <v>38.72370833333333</v>
      </c>
      <c r="EP88">
        <v>37.465875</v>
      </c>
      <c r="EQ88">
        <v>38.8175</v>
      </c>
      <c r="ER88">
        <v>37.70808333333333</v>
      </c>
      <c r="ES88">
        <v>0</v>
      </c>
      <c r="ET88">
        <v>0</v>
      </c>
      <c r="EU88">
        <v>0</v>
      </c>
      <c r="EV88">
        <v>1758413309.4</v>
      </c>
      <c r="EW88">
        <v>0</v>
      </c>
      <c r="EX88">
        <v>295.436</v>
      </c>
      <c r="EY88">
        <v>45.17692321270858</v>
      </c>
      <c r="EZ88">
        <v>-18.46923033252978</v>
      </c>
      <c r="FA88">
        <v>-17.58</v>
      </c>
      <c r="FB88">
        <v>15</v>
      </c>
      <c r="FC88">
        <v>0</v>
      </c>
      <c r="FD88" t="s">
        <v>424</v>
      </c>
      <c r="FE88">
        <v>1746989605.5</v>
      </c>
      <c r="FF88">
        <v>1746989593.5</v>
      </c>
      <c r="FG88">
        <v>0</v>
      </c>
      <c r="FH88">
        <v>-0.274</v>
      </c>
      <c r="FI88">
        <v>-0.002</v>
      </c>
      <c r="FJ88">
        <v>2.549</v>
      </c>
      <c r="FK88">
        <v>0.129</v>
      </c>
      <c r="FL88">
        <v>420</v>
      </c>
      <c r="FM88">
        <v>17</v>
      </c>
      <c r="FN88">
        <v>0.02</v>
      </c>
      <c r="FO88">
        <v>0.04</v>
      </c>
      <c r="FP88">
        <v>1.922142682926829</v>
      </c>
      <c r="FQ88">
        <v>-0.2031227874564408</v>
      </c>
      <c r="FR88">
        <v>0.03259421735518473</v>
      </c>
      <c r="FS88">
        <v>1</v>
      </c>
      <c r="FT88">
        <v>294.8323529411765</v>
      </c>
      <c r="FU88">
        <v>2.177234679843294</v>
      </c>
      <c r="FV88">
        <v>7.427481585232098</v>
      </c>
      <c r="FW88">
        <v>0</v>
      </c>
      <c r="FX88">
        <v>0.190018243902439</v>
      </c>
      <c r="FY88">
        <v>0.006887331010453236</v>
      </c>
      <c r="FZ88">
        <v>0.001082485346726437</v>
      </c>
      <c r="GA88">
        <v>1</v>
      </c>
      <c r="GB88">
        <v>2</v>
      </c>
      <c r="GC88">
        <v>3</v>
      </c>
      <c r="GD88" t="s">
        <v>425</v>
      </c>
      <c r="GE88">
        <v>3.10315</v>
      </c>
      <c r="GF88">
        <v>2.72684</v>
      </c>
      <c r="GG88">
        <v>0.08803469999999999</v>
      </c>
      <c r="GH88">
        <v>0.0876701</v>
      </c>
      <c r="GI88">
        <v>0.105593</v>
      </c>
      <c r="GJ88">
        <v>0.106398</v>
      </c>
      <c r="GK88">
        <v>23837.5</v>
      </c>
      <c r="GL88">
        <v>21652.4</v>
      </c>
      <c r="GM88">
        <v>26703.5</v>
      </c>
      <c r="GN88">
        <v>23955.7</v>
      </c>
      <c r="GO88">
        <v>38218.6</v>
      </c>
      <c r="GP88">
        <v>31646</v>
      </c>
      <c r="GQ88">
        <v>46634.1</v>
      </c>
      <c r="GR88">
        <v>37902.5</v>
      </c>
      <c r="GS88">
        <v>1.8607</v>
      </c>
      <c r="GT88">
        <v>1.85985</v>
      </c>
      <c r="GU88">
        <v>0.08445610000000001</v>
      </c>
      <c r="GV88">
        <v>0</v>
      </c>
      <c r="GW88">
        <v>28.6118</v>
      </c>
      <c r="GX88">
        <v>999.9</v>
      </c>
      <c r="GY88">
        <v>54.7</v>
      </c>
      <c r="GZ88">
        <v>31.4</v>
      </c>
      <c r="HA88">
        <v>28.0029</v>
      </c>
      <c r="HB88">
        <v>60.9601</v>
      </c>
      <c r="HC88">
        <v>26.2821</v>
      </c>
      <c r="HD88">
        <v>1</v>
      </c>
      <c r="HE88">
        <v>0.145777</v>
      </c>
      <c r="HF88">
        <v>-1.14717</v>
      </c>
      <c r="HG88">
        <v>20.2951</v>
      </c>
      <c r="HH88">
        <v>5.21909</v>
      </c>
      <c r="HI88">
        <v>11.98</v>
      </c>
      <c r="HJ88">
        <v>4.9639</v>
      </c>
      <c r="HK88">
        <v>3.276</v>
      </c>
      <c r="HL88">
        <v>9999</v>
      </c>
      <c r="HM88">
        <v>9999</v>
      </c>
      <c r="HN88">
        <v>9999</v>
      </c>
      <c r="HO88">
        <v>999.9</v>
      </c>
      <c r="HP88">
        <v>1.86386</v>
      </c>
      <c r="HQ88">
        <v>1.86005</v>
      </c>
      <c r="HR88">
        <v>1.85837</v>
      </c>
      <c r="HS88">
        <v>1.85974</v>
      </c>
      <c r="HT88">
        <v>1.85985</v>
      </c>
      <c r="HU88">
        <v>1.85837</v>
      </c>
      <c r="HV88">
        <v>1.85745</v>
      </c>
      <c r="HW88">
        <v>1.85234</v>
      </c>
      <c r="HX88">
        <v>0</v>
      </c>
      <c r="HY88">
        <v>0</v>
      </c>
      <c r="HZ88">
        <v>0</v>
      </c>
      <c r="IA88">
        <v>0</v>
      </c>
      <c r="IB88" t="s">
        <v>426</v>
      </c>
      <c r="IC88" t="s">
        <v>427</v>
      </c>
      <c r="ID88" t="s">
        <v>428</v>
      </c>
      <c r="IE88" t="s">
        <v>428</v>
      </c>
      <c r="IF88" t="s">
        <v>428</v>
      </c>
      <c r="IG88" t="s">
        <v>428</v>
      </c>
      <c r="IH88">
        <v>0</v>
      </c>
      <c r="II88">
        <v>100</v>
      </c>
      <c r="IJ88">
        <v>100</v>
      </c>
      <c r="IK88">
        <v>-0.661</v>
      </c>
      <c r="IL88">
        <v>0.3058</v>
      </c>
      <c r="IM88">
        <v>-0.6605319167387009</v>
      </c>
      <c r="IN88">
        <v>-0.0004737513092168879</v>
      </c>
      <c r="IO88">
        <v>1.233974951706583E-06</v>
      </c>
      <c r="IP88">
        <v>-2.791035861235605E-10</v>
      </c>
      <c r="IQ88">
        <v>0.04306461537617447</v>
      </c>
      <c r="IR88">
        <v>-0.002560808816659483</v>
      </c>
      <c r="IS88">
        <v>0.0007441110143227328</v>
      </c>
      <c r="IT88">
        <v>-6.151772081818622E-06</v>
      </c>
      <c r="IU88">
        <v>2</v>
      </c>
      <c r="IV88">
        <v>1988</v>
      </c>
      <c r="IW88">
        <v>1</v>
      </c>
      <c r="IX88">
        <v>28</v>
      </c>
      <c r="IY88">
        <v>190395.1</v>
      </c>
      <c r="IZ88">
        <v>190395.3</v>
      </c>
      <c r="JA88">
        <v>1.14624</v>
      </c>
      <c r="JB88">
        <v>2.60498</v>
      </c>
      <c r="JC88">
        <v>1.49658</v>
      </c>
      <c r="JD88">
        <v>2.34985</v>
      </c>
      <c r="JE88">
        <v>1.54907</v>
      </c>
      <c r="JF88">
        <v>2.33154</v>
      </c>
      <c r="JG88">
        <v>36.1285</v>
      </c>
      <c r="JH88">
        <v>24.105</v>
      </c>
      <c r="JI88">
        <v>18</v>
      </c>
      <c r="JJ88">
        <v>479.184</v>
      </c>
      <c r="JK88">
        <v>492.983</v>
      </c>
      <c r="JL88">
        <v>30.1237</v>
      </c>
      <c r="JM88">
        <v>29.131</v>
      </c>
      <c r="JN88">
        <v>30</v>
      </c>
      <c r="JO88">
        <v>29.3517</v>
      </c>
      <c r="JP88">
        <v>29.3471</v>
      </c>
      <c r="JQ88">
        <v>23.0389</v>
      </c>
      <c r="JR88">
        <v>21.4855</v>
      </c>
      <c r="JS88">
        <v>100</v>
      </c>
      <c r="JT88">
        <v>30.1329</v>
      </c>
      <c r="JU88">
        <v>420</v>
      </c>
      <c r="JV88">
        <v>23.2416</v>
      </c>
      <c r="JW88">
        <v>101.959</v>
      </c>
      <c r="JX88">
        <v>91.40479999999999</v>
      </c>
    </row>
    <row r="89" spans="1:284">
      <c r="A89">
        <v>71</v>
      </c>
      <c r="B89">
        <v>1758413311.5</v>
      </c>
      <c r="C89">
        <v>608.5</v>
      </c>
      <c r="D89" t="s">
        <v>571</v>
      </c>
      <c r="E89" t="s">
        <v>572</v>
      </c>
      <c r="F89">
        <v>5</v>
      </c>
      <c r="G89" t="s">
        <v>552</v>
      </c>
      <c r="H89" t="s">
        <v>421</v>
      </c>
      <c r="I89">
        <v>1758413303.5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(DN89+(U89+2*0.95*5.67E-8*(((DN89+$B$9)+273)^4-(DN89+273)^4)-44100*J89)/(1.84*29.3*R89+8*0.95*5.67E-8*(DN89+273)^3))</f>
        <v>0</v>
      </c>
      <c r="W89">
        <f>($C$9*DO89+$D$9*DP89+$E$9*V89)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2*0.95*5.67E-8*(((DN89+$B$9)+273)^4-(W89+273)^4)</f>
        <v>0</v>
      </c>
      <c r="AF89">
        <f>U89+AE89+AC89+AD89</f>
        <v>0</v>
      </c>
      <c r="AG89">
        <v>0</v>
      </c>
      <c r="AH89">
        <v>0</v>
      </c>
      <c r="AI89">
        <f>IF(AG89*$H$15&gt;=AK89,1.0,(AK89/(AK89-AG89*$H$15)))</f>
        <v>0</v>
      </c>
      <c r="AJ89">
        <f>(AI89-1)*100</f>
        <v>0</v>
      </c>
      <c r="AK89">
        <f>MAX(0,($B$15+$C$15*DS89)/(1+$D$15*DS89)*DL89/(DN89+273)*$E$15)</f>
        <v>0</v>
      </c>
      <c r="AL89" t="s">
        <v>422</v>
      </c>
      <c r="AM89" t="s">
        <v>422</v>
      </c>
      <c r="AN89">
        <v>0</v>
      </c>
      <c r="AO89">
        <v>0</v>
      </c>
      <c r="AP89">
        <f>1-AN89/AO89</f>
        <v>0</v>
      </c>
      <c r="AQ89">
        <v>0</v>
      </c>
      <c r="AR89" t="s">
        <v>422</v>
      </c>
      <c r="AS89" t="s">
        <v>422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422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$B$13*DT89+$C$13*DU89+$F$13*EF89*(1-EI89)</f>
        <v>0</v>
      </c>
      <c r="CW89">
        <f>CV89*CX89</f>
        <v>0</v>
      </c>
      <c r="CX89">
        <f>($B$13*$D$11+$C$13*$D$11+$F$13*((ES89+EK89)/MAX(ES89+EK89+ET89, 0.1)*$I$11+ET89/MAX(ES89+EK89+ET89, 0.1)*$J$11))/($B$13+$C$13+$F$13)</f>
        <v>0</v>
      </c>
      <c r="CY89">
        <f>($B$13*$K$11+$C$13*$K$11+$F$13*((ES89+EK89)/MAX(ES89+EK89+ET89, 0.1)*$P$11+ET89/MAX(ES89+EK89+ET89, 0.1)*$Q$11))/($B$13+$C$13+$F$13)</f>
        <v>0</v>
      </c>
      <c r="CZ89">
        <v>2.7</v>
      </c>
      <c r="DA89">
        <v>0.5</v>
      </c>
      <c r="DB89" t="s">
        <v>423</v>
      </c>
      <c r="DC89">
        <v>2</v>
      </c>
      <c r="DD89">
        <v>1758413303.5</v>
      </c>
      <c r="DE89">
        <v>421.9025833333333</v>
      </c>
      <c r="DF89">
        <v>420.001625</v>
      </c>
      <c r="DG89">
        <v>23.43688333333334</v>
      </c>
      <c r="DH89">
        <v>23.24625</v>
      </c>
      <c r="DI89">
        <v>422.564</v>
      </c>
      <c r="DJ89">
        <v>23.13105833333334</v>
      </c>
      <c r="DK89">
        <v>500.0047916666667</v>
      </c>
      <c r="DL89">
        <v>90.16268333333333</v>
      </c>
      <c r="DM89">
        <v>0.0685164125</v>
      </c>
      <c r="DN89">
        <v>29.88902916666667</v>
      </c>
      <c r="DO89">
        <v>29.98928333333333</v>
      </c>
      <c r="DP89">
        <v>999.9</v>
      </c>
      <c r="DQ89">
        <v>0</v>
      </c>
      <c r="DR89">
        <v>0</v>
      </c>
      <c r="DS89">
        <v>10002.38708333333</v>
      </c>
      <c r="DT89">
        <v>0</v>
      </c>
      <c r="DU89">
        <v>3.956151666666667</v>
      </c>
      <c r="DV89">
        <v>1.900900833333333</v>
      </c>
      <c r="DW89">
        <v>432.027875</v>
      </c>
      <c r="DX89">
        <v>429.9974166666667</v>
      </c>
      <c r="DY89">
        <v>0.1906214166666667</v>
      </c>
      <c r="DZ89">
        <v>420.001625</v>
      </c>
      <c r="EA89">
        <v>23.24625</v>
      </c>
      <c r="EB89">
        <v>2.1131325</v>
      </c>
      <c r="EC89">
        <v>2.095945416666666</v>
      </c>
      <c r="ED89">
        <v>18.31852083333333</v>
      </c>
      <c r="EE89">
        <v>18.1883875</v>
      </c>
      <c r="EF89">
        <v>0.00500078</v>
      </c>
      <c r="EG89">
        <v>0</v>
      </c>
      <c r="EH89">
        <v>0</v>
      </c>
      <c r="EI89">
        <v>0</v>
      </c>
      <c r="EJ89">
        <v>297.0666666666667</v>
      </c>
      <c r="EK89">
        <v>0.00500078</v>
      </c>
      <c r="EL89">
        <v>-19.58333333333333</v>
      </c>
      <c r="EM89">
        <v>-1.066666666666667</v>
      </c>
      <c r="EN89">
        <v>35.20020833333333</v>
      </c>
      <c r="EO89">
        <v>38.70808333333333</v>
      </c>
      <c r="EP89">
        <v>37.44766666666666</v>
      </c>
      <c r="EQ89">
        <v>38.80712500000001</v>
      </c>
      <c r="ER89">
        <v>37.70804166666667</v>
      </c>
      <c r="ES89">
        <v>0</v>
      </c>
      <c r="ET89">
        <v>0</v>
      </c>
      <c r="EU89">
        <v>0</v>
      </c>
      <c r="EV89">
        <v>1758413311.2</v>
      </c>
      <c r="EW89">
        <v>0</v>
      </c>
      <c r="EX89">
        <v>296.2884615384615</v>
      </c>
      <c r="EY89">
        <v>41.40512823481278</v>
      </c>
      <c r="EZ89">
        <v>-25.67863214669842</v>
      </c>
      <c r="FA89">
        <v>-17.80384615384616</v>
      </c>
      <c r="FB89">
        <v>15</v>
      </c>
      <c r="FC89">
        <v>0</v>
      </c>
      <c r="FD89" t="s">
        <v>424</v>
      </c>
      <c r="FE89">
        <v>1746989605.5</v>
      </c>
      <c r="FF89">
        <v>1746989593.5</v>
      </c>
      <c r="FG89">
        <v>0</v>
      </c>
      <c r="FH89">
        <v>-0.274</v>
      </c>
      <c r="FI89">
        <v>-0.002</v>
      </c>
      <c r="FJ89">
        <v>2.549</v>
      </c>
      <c r="FK89">
        <v>0.129</v>
      </c>
      <c r="FL89">
        <v>420</v>
      </c>
      <c r="FM89">
        <v>17</v>
      </c>
      <c r="FN89">
        <v>0.02</v>
      </c>
      <c r="FO89">
        <v>0.04</v>
      </c>
      <c r="FP89">
        <v>1.912739</v>
      </c>
      <c r="FQ89">
        <v>-0.1306806754221442</v>
      </c>
      <c r="FR89">
        <v>0.02901514938786288</v>
      </c>
      <c r="FS89">
        <v>1</v>
      </c>
      <c r="FT89">
        <v>296.164705882353</v>
      </c>
      <c r="FU89">
        <v>26.34071819402535</v>
      </c>
      <c r="FV89">
        <v>8.250842465111248</v>
      </c>
      <c r="FW89">
        <v>0</v>
      </c>
      <c r="FX89">
        <v>0.190444925</v>
      </c>
      <c r="FY89">
        <v>0.004058442776735255</v>
      </c>
      <c r="FZ89">
        <v>0.0008213583379834884</v>
      </c>
      <c r="GA89">
        <v>1</v>
      </c>
      <c r="GB89">
        <v>2</v>
      </c>
      <c r="GC89">
        <v>3</v>
      </c>
      <c r="GD89" t="s">
        <v>425</v>
      </c>
      <c r="GE89">
        <v>3.10306</v>
      </c>
      <c r="GF89">
        <v>2.7268</v>
      </c>
      <c r="GG89">
        <v>0.08802699999999999</v>
      </c>
      <c r="GH89">
        <v>0.08767709999999999</v>
      </c>
      <c r="GI89">
        <v>0.105591</v>
      </c>
      <c r="GJ89">
        <v>0.106394</v>
      </c>
      <c r="GK89">
        <v>23837.7</v>
      </c>
      <c r="GL89">
        <v>21652.2</v>
      </c>
      <c r="GM89">
        <v>26703.5</v>
      </c>
      <c r="GN89">
        <v>23955.7</v>
      </c>
      <c r="GO89">
        <v>38218.6</v>
      </c>
      <c r="GP89">
        <v>31646.1</v>
      </c>
      <c r="GQ89">
        <v>46634</v>
      </c>
      <c r="GR89">
        <v>37902.4</v>
      </c>
      <c r="GS89">
        <v>1.86062</v>
      </c>
      <c r="GT89">
        <v>1.85993</v>
      </c>
      <c r="GU89">
        <v>0.0841543</v>
      </c>
      <c r="GV89">
        <v>0</v>
      </c>
      <c r="GW89">
        <v>28.6118</v>
      </c>
      <c r="GX89">
        <v>999.9</v>
      </c>
      <c r="GY89">
        <v>54.7</v>
      </c>
      <c r="GZ89">
        <v>31.4</v>
      </c>
      <c r="HA89">
        <v>28.0006</v>
      </c>
      <c r="HB89">
        <v>61.1201</v>
      </c>
      <c r="HC89">
        <v>26.3702</v>
      </c>
      <c r="HD89">
        <v>1</v>
      </c>
      <c r="HE89">
        <v>0.145783</v>
      </c>
      <c r="HF89">
        <v>-1.1528</v>
      </c>
      <c r="HG89">
        <v>20.2952</v>
      </c>
      <c r="HH89">
        <v>5.22043</v>
      </c>
      <c r="HI89">
        <v>11.98</v>
      </c>
      <c r="HJ89">
        <v>4.964</v>
      </c>
      <c r="HK89">
        <v>3.276</v>
      </c>
      <c r="HL89">
        <v>9999</v>
      </c>
      <c r="HM89">
        <v>9999</v>
      </c>
      <c r="HN89">
        <v>9999</v>
      </c>
      <c r="HO89">
        <v>999.9</v>
      </c>
      <c r="HP89">
        <v>1.86386</v>
      </c>
      <c r="HQ89">
        <v>1.86005</v>
      </c>
      <c r="HR89">
        <v>1.85837</v>
      </c>
      <c r="HS89">
        <v>1.85974</v>
      </c>
      <c r="HT89">
        <v>1.85983</v>
      </c>
      <c r="HU89">
        <v>1.85837</v>
      </c>
      <c r="HV89">
        <v>1.85744</v>
      </c>
      <c r="HW89">
        <v>1.85235</v>
      </c>
      <c r="HX89">
        <v>0</v>
      </c>
      <c r="HY89">
        <v>0</v>
      </c>
      <c r="HZ89">
        <v>0</v>
      </c>
      <c r="IA89">
        <v>0</v>
      </c>
      <c r="IB89" t="s">
        <v>426</v>
      </c>
      <c r="IC89" t="s">
        <v>427</v>
      </c>
      <c r="ID89" t="s">
        <v>428</v>
      </c>
      <c r="IE89" t="s">
        <v>428</v>
      </c>
      <c r="IF89" t="s">
        <v>428</v>
      </c>
      <c r="IG89" t="s">
        <v>428</v>
      </c>
      <c r="IH89">
        <v>0</v>
      </c>
      <c r="II89">
        <v>100</v>
      </c>
      <c r="IJ89">
        <v>100</v>
      </c>
      <c r="IK89">
        <v>-0.661</v>
      </c>
      <c r="IL89">
        <v>0.3057</v>
      </c>
      <c r="IM89">
        <v>-0.6605319167387009</v>
      </c>
      <c r="IN89">
        <v>-0.0004737513092168879</v>
      </c>
      <c r="IO89">
        <v>1.233974951706583E-06</v>
      </c>
      <c r="IP89">
        <v>-2.791035861235605E-10</v>
      </c>
      <c r="IQ89">
        <v>0.04306461537617447</v>
      </c>
      <c r="IR89">
        <v>-0.002560808816659483</v>
      </c>
      <c r="IS89">
        <v>0.0007441110143227328</v>
      </c>
      <c r="IT89">
        <v>-6.151772081818622E-06</v>
      </c>
      <c r="IU89">
        <v>2</v>
      </c>
      <c r="IV89">
        <v>1988</v>
      </c>
      <c r="IW89">
        <v>1</v>
      </c>
      <c r="IX89">
        <v>28</v>
      </c>
      <c r="IY89">
        <v>190395.1</v>
      </c>
      <c r="IZ89">
        <v>190395.3</v>
      </c>
      <c r="JA89">
        <v>1.14624</v>
      </c>
      <c r="JB89">
        <v>2.60864</v>
      </c>
      <c r="JC89">
        <v>1.49658</v>
      </c>
      <c r="JD89">
        <v>2.34985</v>
      </c>
      <c r="JE89">
        <v>1.54907</v>
      </c>
      <c r="JF89">
        <v>2.36328</v>
      </c>
      <c r="JG89">
        <v>36.1285</v>
      </c>
      <c r="JH89">
        <v>24.0963</v>
      </c>
      <c r="JI89">
        <v>18</v>
      </c>
      <c r="JJ89">
        <v>479.141</v>
      </c>
      <c r="JK89">
        <v>493.022</v>
      </c>
      <c r="JL89">
        <v>30.1273</v>
      </c>
      <c r="JM89">
        <v>29.131</v>
      </c>
      <c r="JN89">
        <v>30</v>
      </c>
      <c r="JO89">
        <v>29.3517</v>
      </c>
      <c r="JP89">
        <v>29.3458</v>
      </c>
      <c r="JQ89">
        <v>23.0377</v>
      </c>
      <c r="JR89">
        <v>21.4855</v>
      </c>
      <c r="JS89">
        <v>100</v>
      </c>
      <c r="JT89">
        <v>30.1329</v>
      </c>
      <c r="JU89">
        <v>420</v>
      </c>
      <c r="JV89">
        <v>23.2416</v>
      </c>
      <c r="JW89">
        <v>101.958</v>
      </c>
      <c r="JX89">
        <v>91.40470000000001</v>
      </c>
    </row>
    <row r="90" spans="1:284">
      <c r="A90">
        <v>72</v>
      </c>
      <c r="B90">
        <v>1758413313.5</v>
      </c>
      <c r="C90">
        <v>610.5</v>
      </c>
      <c r="D90" t="s">
        <v>573</v>
      </c>
      <c r="E90" t="s">
        <v>574</v>
      </c>
      <c r="F90">
        <v>5</v>
      </c>
      <c r="G90" t="s">
        <v>552</v>
      </c>
      <c r="H90" t="s">
        <v>421</v>
      </c>
      <c r="I90">
        <v>1758413305.5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(DN90+(U90+2*0.95*5.67E-8*(((DN90+$B$9)+273)^4-(DN90+273)^4)-44100*J90)/(1.84*29.3*R90+8*0.95*5.67E-8*(DN90+273)^3))</f>
        <v>0</v>
      </c>
      <c r="W90">
        <f>($C$9*DO90+$D$9*DP90+$E$9*V90)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2*0.95*5.67E-8*(((DN90+$B$9)+273)^4-(W90+273)^4)</f>
        <v>0</v>
      </c>
      <c r="AF90">
        <f>U90+AE90+AC90+AD90</f>
        <v>0</v>
      </c>
      <c r="AG90">
        <v>0</v>
      </c>
      <c r="AH90">
        <v>0</v>
      </c>
      <c r="AI90">
        <f>IF(AG90*$H$15&gt;=AK90,1.0,(AK90/(AK90-AG90*$H$15)))</f>
        <v>0</v>
      </c>
      <c r="AJ90">
        <f>(AI90-1)*100</f>
        <v>0</v>
      </c>
      <c r="AK90">
        <f>MAX(0,($B$15+$C$15*DS90)/(1+$D$15*DS90)*DL90/(DN90+273)*$E$15)</f>
        <v>0</v>
      </c>
      <c r="AL90" t="s">
        <v>422</v>
      </c>
      <c r="AM90" t="s">
        <v>422</v>
      </c>
      <c r="AN90">
        <v>0</v>
      </c>
      <c r="AO90">
        <v>0</v>
      </c>
      <c r="AP90">
        <f>1-AN90/AO90</f>
        <v>0</v>
      </c>
      <c r="AQ90">
        <v>0</v>
      </c>
      <c r="AR90" t="s">
        <v>422</v>
      </c>
      <c r="AS90" t="s">
        <v>422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422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$B$13*DT90+$C$13*DU90+$F$13*EF90*(1-EI90)</f>
        <v>0</v>
      </c>
      <c r="CW90">
        <f>CV90*CX90</f>
        <v>0</v>
      </c>
      <c r="CX90">
        <f>($B$13*$D$11+$C$13*$D$11+$F$13*((ES90+EK90)/MAX(ES90+EK90+ET90, 0.1)*$I$11+ET90/MAX(ES90+EK90+ET90, 0.1)*$J$11))/($B$13+$C$13+$F$13)</f>
        <v>0</v>
      </c>
      <c r="CY90">
        <f>($B$13*$K$11+$C$13*$K$11+$F$13*((ES90+EK90)/MAX(ES90+EK90+ET90, 0.1)*$P$11+ET90/MAX(ES90+EK90+ET90, 0.1)*$Q$11))/($B$13+$C$13+$F$13)</f>
        <v>0</v>
      </c>
      <c r="CZ90">
        <v>2.7</v>
      </c>
      <c r="DA90">
        <v>0.5</v>
      </c>
      <c r="DB90" t="s">
        <v>423</v>
      </c>
      <c r="DC90">
        <v>2</v>
      </c>
      <c r="DD90">
        <v>1758413305.5</v>
      </c>
      <c r="DE90">
        <v>421.9051666666667</v>
      </c>
      <c r="DF90">
        <v>420.0093333333334</v>
      </c>
      <c r="DG90">
        <v>23.43635416666667</v>
      </c>
      <c r="DH90">
        <v>23.245475</v>
      </c>
      <c r="DI90">
        <v>422.5665416666666</v>
      </c>
      <c r="DJ90">
        <v>23.1305375</v>
      </c>
      <c r="DK90">
        <v>500.0028333333333</v>
      </c>
      <c r="DL90">
        <v>90.1624125</v>
      </c>
      <c r="DM90">
        <v>0.06857524166666666</v>
      </c>
      <c r="DN90">
        <v>29.88885833333334</v>
      </c>
      <c r="DO90">
        <v>29.9877375</v>
      </c>
      <c r="DP90">
        <v>999.9</v>
      </c>
      <c r="DQ90">
        <v>0</v>
      </c>
      <c r="DR90">
        <v>0</v>
      </c>
      <c r="DS90">
        <v>9999.940416666666</v>
      </c>
      <c r="DT90">
        <v>0</v>
      </c>
      <c r="DU90">
        <v>3.95779625</v>
      </c>
      <c r="DV90">
        <v>1.895797083333333</v>
      </c>
      <c r="DW90">
        <v>432.0303333333333</v>
      </c>
      <c r="DX90">
        <v>430.0049999999999</v>
      </c>
      <c r="DY90">
        <v>0.190862625</v>
      </c>
      <c r="DZ90">
        <v>420.0093333333334</v>
      </c>
      <c r="EA90">
        <v>23.245475</v>
      </c>
      <c r="EB90">
        <v>2.113078333333333</v>
      </c>
      <c r="EC90">
        <v>2.095869583333334</v>
      </c>
      <c r="ED90">
        <v>18.3181125</v>
      </c>
      <c r="EE90">
        <v>18.1878125</v>
      </c>
      <c r="EF90">
        <v>0.00500078</v>
      </c>
      <c r="EG90">
        <v>0</v>
      </c>
      <c r="EH90">
        <v>0</v>
      </c>
      <c r="EI90">
        <v>0</v>
      </c>
      <c r="EJ90">
        <v>298.0458333333333</v>
      </c>
      <c r="EK90">
        <v>0.00500078</v>
      </c>
      <c r="EL90">
        <v>-19.9125</v>
      </c>
      <c r="EM90">
        <v>-1.133333333333334</v>
      </c>
      <c r="EN90">
        <v>35.192375</v>
      </c>
      <c r="EO90">
        <v>38.69245833333333</v>
      </c>
      <c r="EP90">
        <v>37.46329166666667</v>
      </c>
      <c r="EQ90">
        <v>38.78625</v>
      </c>
      <c r="ER90">
        <v>37.69504166666667</v>
      </c>
      <c r="ES90">
        <v>0</v>
      </c>
      <c r="ET90">
        <v>0</v>
      </c>
      <c r="EU90">
        <v>0</v>
      </c>
      <c r="EV90">
        <v>1758413313.6</v>
      </c>
      <c r="EW90">
        <v>0</v>
      </c>
      <c r="EX90">
        <v>297.0307692307692</v>
      </c>
      <c r="EY90">
        <v>28.32136737498276</v>
      </c>
      <c r="EZ90">
        <v>-19.11452962932625</v>
      </c>
      <c r="FA90">
        <v>-19.15769230769231</v>
      </c>
      <c r="FB90">
        <v>15</v>
      </c>
      <c r="FC90">
        <v>0</v>
      </c>
      <c r="FD90" t="s">
        <v>424</v>
      </c>
      <c r="FE90">
        <v>1746989605.5</v>
      </c>
      <c r="FF90">
        <v>1746989593.5</v>
      </c>
      <c r="FG90">
        <v>0</v>
      </c>
      <c r="FH90">
        <v>-0.274</v>
      </c>
      <c r="FI90">
        <v>-0.002</v>
      </c>
      <c r="FJ90">
        <v>2.549</v>
      </c>
      <c r="FK90">
        <v>0.129</v>
      </c>
      <c r="FL90">
        <v>420</v>
      </c>
      <c r="FM90">
        <v>17</v>
      </c>
      <c r="FN90">
        <v>0.02</v>
      </c>
      <c r="FO90">
        <v>0.04</v>
      </c>
      <c r="FP90">
        <v>1.906972926829268</v>
      </c>
      <c r="FQ90">
        <v>-0.1451046689895465</v>
      </c>
      <c r="FR90">
        <v>0.02991975603493063</v>
      </c>
      <c r="FS90">
        <v>1</v>
      </c>
      <c r="FT90">
        <v>295.5941176470588</v>
      </c>
      <c r="FU90">
        <v>36.35752478185002</v>
      </c>
      <c r="FV90">
        <v>8.335923011685473</v>
      </c>
      <c r="FW90">
        <v>0</v>
      </c>
      <c r="FX90">
        <v>0.1905864390243902</v>
      </c>
      <c r="FY90">
        <v>0.003529693379790331</v>
      </c>
      <c r="FZ90">
        <v>0.0007651886758810581</v>
      </c>
      <c r="GA90">
        <v>1</v>
      </c>
      <c r="GB90">
        <v>2</v>
      </c>
      <c r="GC90">
        <v>3</v>
      </c>
      <c r="GD90" t="s">
        <v>425</v>
      </c>
      <c r="GE90">
        <v>3.10297</v>
      </c>
      <c r="GF90">
        <v>2.7269</v>
      </c>
      <c r="GG90">
        <v>0.08802980000000001</v>
      </c>
      <c r="GH90">
        <v>0.08766880000000001</v>
      </c>
      <c r="GI90">
        <v>0.105592</v>
      </c>
      <c r="GJ90">
        <v>0.106393</v>
      </c>
      <c r="GK90">
        <v>23837.9</v>
      </c>
      <c r="GL90">
        <v>21652.4</v>
      </c>
      <c r="GM90">
        <v>26703.8</v>
      </c>
      <c r="GN90">
        <v>23955.7</v>
      </c>
      <c r="GO90">
        <v>38218.7</v>
      </c>
      <c r="GP90">
        <v>31646.1</v>
      </c>
      <c r="GQ90">
        <v>46634.2</v>
      </c>
      <c r="GR90">
        <v>37902.5</v>
      </c>
      <c r="GS90">
        <v>1.86045</v>
      </c>
      <c r="GT90">
        <v>1.86003</v>
      </c>
      <c r="GU90">
        <v>0.0845119</v>
      </c>
      <c r="GV90">
        <v>0</v>
      </c>
      <c r="GW90">
        <v>28.6118</v>
      </c>
      <c r="GX90">
        <v>999.9</v>
      </c>
      <c r="GY90">
        <v>54.7</v>
      </c>
      <c r="GZ90">
        <v>31.4</v>
      </c>
      <c r="HA90">
        <v>27.9982</v>
      </c>
      <c r="HB90">
        <v>60.9501</v>
      </c>
      <c r="HC90">
        <v>26.3221</v>
      </c>
      <c r="HD90">
        <v>1</v>
      </c>
      <c r="HE90">
        <v>0.145755</v>
      </c>
      <c r="HF90">
        <v>-1.15286</v>
      </c>
      <c r="HG90">
        <v>20.2952</v>
      </c>
      <c r="HH90">
        <v>5.22058</v>
      </c>
      <c r="HI90">
        <v>11.98</v>
      </c>
      <c r="HJ90">
        <v>4.96395</v>
      </c>
      <c r="HK90">
        <v>3.276</v>
      </c>
      <c r="HL90">
        <v>9999</v>
      </c>
      <c r="HM90">
        <v>9999</v>
      </c>
      <c r="HN90">
        <v>9999</v>
      </c>
      <c r="HO90">
        <v>999.9</v>
      </c>
      <c r="HP90">
        <v>1.86386</v>
      </c>
      <c r="HQ90">
        <v>1.86005</v>
      </c>
      <c r="HR90">
        <v>1.85837</v>
      </c>
      <c r="HS90">
        <v>1.85975</v>
      </c>
      <c r="HT90">
        <v>1.85982</v>
      </c>
      <c r="HU90">
        <v>1.85837</v>
      </c>
      <c r="HV90">
        <v>1.85745</v>
      </c>
      <c r="HW90">
        <v>1.85235</v>
      </c>
      <c r="HX90">
        <v>0</v>
      </c>
      <c r="HY90">
        <v>0</v>
      </c>
      <c r="HZ90">
        <v>0</v>
      </c>
      <c r="IA90">
        <v>0</v>
      </c>
      <c r="IB90" t="s">
        <v>426</v>
      </c>
      <c r="IC90" t="s">
        <v>427</v>
      </c>
      <c r="ID90" t="s">
        <v>428</v>
      </c>
      <c r="IE90" t="s">
        <v>428</v>
      </c>
      <c r="IF90" t="s">
        <v>428</v>
      </c>
      <c r="IG90" t="s">
        <v>428</v>
      </c>
      <c r="IH90">
        <v>0</v>
      </c>
      <c r="II90">
        <v>100</v>
      </c>
      <c r="IJ90">
        <v>100</v>
      </c>
      <c r="IK90">
        <v>-0.661</v>
      </c>
      <c r="IL90">
        <v>0.3058</v>
      </c>
      <c r="IM90">
        <v>-0.6605319167387009</v>
      </c>
      <c r="IN90">
        <v>-0.0004737513092168879</v>
      </c>
      <c r="IO90">
        <v>1.233974951706583E-06</v>
      </c>
      <c r="IP90">
        <v>-2.791035861235605E-10</v>
      </c>
      <c r="IQ90">
        <v>0.04306461537617447</v>
      </c>
      <c r="IR90">
        <v>-0.002560808816659483</v>
      </c>
      <c r="IS90">
        <v>0.0007441110143227328</v>
      </c>
      <c r="IT90">
        <v>-6.151772081818622E-06</v>
      </c>
      <c r="IU90">
        <v>2</v>
      </c>
      <c r="IV90">
        <v>1988</v>
      </c>
      <c r="IW90">
        <v>1</v>
      </c>
      <c r="IX90">
        <v>28</v>
      </c>
      <c r="IY90">
        <v>190395.1</v>
      </c>
      <c r="IZ90">
        <v>190395.3</v>
      </c>
      <c r="JA90">
        <v>1.14624</v>
      </c>
      <c r="JB90">
        <v>2.60254</v>
      </c>
      <c r="JC90">
        <v>1.49658</v>
      </c>
      <c r="JD90">
        <v>2.34741</v>
      </c>
      <c r="JE90">
        <v>1.54907</v>
      </c>
      <c r="JF90">
        <v>2.4292</v>
      </c>
      <c r="JG90">
        <v>36.1285</v>
      </c>
      <c r="JH90">
        <v>24.0963</v>
      </c>
      <c r="JI90">
        <v>18</v>
      </c>
      <c r="JJ90">
        <v>479.039</v>
      </c>
      <c r="JK90">
        <v>493.088</v>
      </c>
      <c r="JL90">
        <v>30.1311</v>
      </c>
      <c r="JM90">
        <v>29.1297</v>
      </c>
      <c r="JN90">
        <v>29.9999</v>
      </c>
      <c r="JO90">
        <v>29.3517</v>
      </c>
      <c r="JP90">
        <v>29.3457</v>
      </c>
      <c r="JQ90">
        <v>23.0418</v>
      </c>
      <c r="JR90">
        <v>21.4855</v>
      </c>
      <c r="JS90">
        <v>100</v>
      </c>
      <c r="JT90">
        <v>30.1329</v>
      </c>
      <c r="JU90">
        <v>420</v>
      </c>
      <c r="JV90">
        <v>23.2416</v>
      </c>
      <c r="JW90">
        <v>101.959</v>
      </c>
      <c r="JX90">
        <v>91.40479999999999</v>
      </c>
    </row>
    <row r="91" spans="1:284">
      <c r="A91">
        <v>73</v>
      </c>
      <c r="B91">
        <v>1758413315.5</v>
      </c>
      <c r="C91">
        <v>612.5</v>
      </c>
      <c r="D91" t="s">
        <v>575</v>
      </c>
      <c r="E91" t="s">
        <v>576</v>
      </c>
      <c r="F91">
        <v>5</v>
      </c>
      <c r="G91" t="s">
        <v>552</v>
      </c>
      <c r="H91" t="s">
        <v>421</v>
      </c>
      <c r="I91">
        <v>1758413307.5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(DN91+(U91+2*0.95*5.67E-8*(((DN91+$B$9)+273)^4-(DN91+273)^4)-44100*J91)/(1.84*29.3*R91+8*0.95*5.67E-8*(DN91+273)^3))</f>
        <v>0</v>
      </c>
      <c r="W91">
        <f>($C$9*DO91+$D$9*DP91+$E$9*V91)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2*0.95*5.67E-8*(((DN91+$B$9)+273)^4-(W91+273)^4)</f>
        <v>0</v>
      </c>
      <c r="AF91">
        <f>U91+AE91+AC91+AD91</f>
        <v>0</v>
      </c>
      <c r="AG91">
        <v>0</v>
      </c>
      <c r="AH91">
        <v>0</v>
      </c>
      <c r="AI91">
        <f>IF(AG91*$H$15&gt;=AK91,1.0,(AK91/(AK91-AG91*$H$15)))</f>
        <v>0</v>
      </c>
      <c r="AJ91">
        <f>(AI91-1)*100</f>
        <v>0</v>
      </c>
      <c r="AK91">
        <f>MAX(0,($B$15+$C$15*DS91)/(1+$D$15*DS91)*DL91/(DN91+273)*$E$15)</f>
        <v>0</v>
      </c>
      <c r="AL91" t="s">
        <v>422</v>
      </c>
      <c r="AM91" t="s">
        <v>422</v>
      </c>
      <c r="AN91">
        <v>0</v>
      </c>
      <c r="AO91">
        <v>0</v>
      </c>
      <c r="AP91">
        <f>1-AN91/AO91</f>
        <v>0</v>
      </c>
      <c r="AQ91">
        <v>0</v>
      </c>
      <c r="AR91" t="s">
        <v>422</v>
      </c>
      <c r="AS91" t="s">
        <v>422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422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$B$13*DT91+$C$13*DU91+$F$13*EF91*(1-EI91)</f>
        <v>0</v>
      </c>
      <c r="CW91">
        <f>CV91*CX91</f>
        <v>0</v>
      </c>
      <c r="CX91">
        <f>($B$13*$D$11+$C$13*$D$11+$F$13*((ES91+EK91)/MAX(ES91+EK91+ET91, 0.1)*$I$11+ET91/MAX(ES91+EK91+ET91, 0.1)*$J$11))/($B$13+$C$13+$F$13)</f>
        <v>0</v>
      </c>
      <c r="CY91">
        <f>($B$13*$K$11+$C$13*$K$11+$F$13*((ES91+EK91)/MAX(ES91+EK91+ET91, 0.1)*$P$11+ET91/MAX(ES91+EK91+ET91, 0.1)*$Q$11))/($B$13+$C$13+$F$13)</f>
        <v>0</v>
      </c>
      <c r="CZ91">
        <v>2.7</v>
      </c>
      <c r="DA91">
        <v>0.5</v>
      </c>
      <c r="DB91" t="s">
        <v>423</v>
      </c>
      <c r="DC91">
        <v>2</v>
      </c>
      <c r="DD91">
        <v>1758413307.5</v>
      </c>
      <c r="DE91">
        <v>421.9126666666667</v>
      </c>
      <c r="DF91">
        <v>420.0010833333333</v>
      </c>
      <c r="DG91">
        <v>23.43576666666667</v>
      </c>
      <c r="DH91">
        <v>23.24462916666667</v>
      </c>
      <c r="DI91">
        <v>422.5740416666667</v>
      </c>
      <c r="DJ91">
        <v>23.1299625</v>
      </c>
      <c r="DK91">
        <v>499.9960833333334</v>
      </c>
      <c r="DL91">
        <v>90.16239166666666</v>
      </c>
      <c r="DM91">
        <v>0.06863923333333333</v>
      </c>
      <c r="DN91">
        <v>29.88880833333333</v>
      </c>
      <c r="DO91">
        <v>29.9876125</v>
      </c>
      <c r="DP91">
        <v>999.9</v>
      </c>
      <c r="DQ91">
        <v>0</v>
      </c>
      <c r="DR91">
        <v>0</v>
      </c>
      <c r="DS91">
        <v>9998.9275</v>
      </c>
      <c r="DT91">
        <v>0</v>
      </c>
      <c r="DU91">
        <v>3.958049583333333</v>
      </c>
      <c r="DV91">
        <v>1.911529166666667</v>
      </c>
      <c r="DW91">
        <v>432.03775</v>
      </c>
      <c r="DX91">
        <v>429.99625</v>
      </c>
      <c r="DY91">
        <v>0.191119</v>
      </c>
      <c r="DZ91">
        <v>420.0010833333333</v>
      </c>
      <c r="EA91">
        <v>23.24462916666667</v>
      </c>
      <c r="EB91">
        <v>2.113025</v>
      </c>
      <c r="EC91">
        <v>2.0957925</v>
      </c>
      <c r="ED91">
        <v>18.31770833333333</v>
      </c>
      <c r="EE91">
        <v>18.1872375</v>
      </c>
      <c r="EF91">
        <v>0.00500078</v>
      </c>
      <c r="EG91">
        <v>0</v>
      </c>
      <c r="EH91">
        <v>0</v>
      </c>
      <c r="EI91">
        <v>0</v>
      </c>
      <c r="EJ91">
        <v>298.5291666666666</v>
      </c>
      <c r="EK91">
        <v>0.00500078</v>
      </c>
      <c r="EL91">
        <v>-20.5125</v>
      </c>
      <c r="EM91">
        <v>-1.154166666666667</v>
      </c>
      <c r="EN91">
        <v>35.174125</v>
      </c>
      <c r="EO91">
        <v>38.67424999999999</v>
      </c>
      <c r="EP91">
        <v>37.46066666666667</v>
      </c>
      <c r="EQ91">
        <v>38.762875</v>
      </c>
      <c r="ER91">
        <v>37.679375</v>
      </c>
      <c r="ES91">
        <v>0</v>
      </c>
      <c r="ET91">
        <v>0</v>
      </c>
      <c r="EU91">
        <v>0</v>
      </c>
      <c r="EV91">
        <v>1758413315.4</v>
      </c>
      <c r="EW91">
        <v>0</v>
      </c>
      <c r="EX91">
        <v>297.076</v>
      </c>
      <c r="EY91">
        <v>4.753845792692621</v>
      </c>
      <c r="EZ91">
        <v>-16.00769205518974</v>
      </c>
      <c r="FA91">
        <v>-19.276</v>
      </c>
      <c r="FB91">
        <v>15</v>
      </c>
      <c r="FC91">
        <v>0</v>
      </c>
      <c r="FD91" t="s">
        <v>424</v>
      </c>
      <c r="FE91">
        <v>1746989605.5</v>
      </c>
      <c r="FF91">
        <v>1746989593.5</v>
      </c>
      <c r="FG91">
        <v>0</v>
      </c>
      <c r="FH91">
        <v>-0.274</v>
      </c>
      <c r="FI91">
        <v>-0.002</v>
      </c>
      <c r="FJ91">
        <v>2.549</v>
      </c>
      <c r="FK91">
        <v>0.129</v>
      </c>
      <c r="FL91">
        <v>420</v>
      </c>
      <c r="FM91">
        <v>17</v>
      </c>
      <c r="FN91">
        <v>0.02</v>
      </c>
      <c r="FO91">
        <v>0.04</v>
      </c>
      <c r="FP91">
        <v>1.907327</v>
      </c>
      <c r="FQ91">
        <v>0.08786521575984926</v>
      </c>
      <c r="FR91">
        <v>0.03530164445178158</v>
      </c>
      <c r="FS91">
        <v>1</v>
      </c>
      <c r="FT91">
        <v>296.0176470588235</v>
      </c>
      <c r="FU91">
        <v>23.24216955391172</v>
      </c>
      <c r="FV91">
        <v>8.298563681116764</v>
      </c>
      <c r="FW91">
        <v>0</v>
      </c>
      <c r="FX91">
        <v>0.1908379</v>
      </c>
      <c r="FY91">
        <v>0.00549966979362075</v>
      </c>
      <c r="FZ91">
        <v>0.0008866590889400494</v>
      </c>
      <c r="GA91">
        <v>1</v>
      </c>
      <c r="GB91">
        <v>2</v>
      </c>
      <c r="GC91">
        <v>3</v>
      </c>
      <c r="GD91" t="s">
        <v>425</v>
      </c>
      <c r="GE91">
        <v>3.10319</v>
      </c>
      <c r="GF91">
        <v>2.72673</v>
      </c>
      <c r="GG91">
        <v>0.08803510000000001</v>
      </c>
      <c r="GH91">
        <v>0.0876569</v>
      </c>
      <c r="GI91">
        <v>0.105591</v>
      </c>
      <c r="GJ91">
        <v>0.106389</v>
      </c>
      <c r="GK91">
        <v>23837.8</v>
      </c>
      <c r="GL91">
        <v>21652.7</v>
      </c>
      <c r="GM91">
        <v>26703.9</v>
      </c>
      <c r="GN91">
        <v>23955.7</v>
      </c>
      <c r="GO91">
        <v>38219</v>
      </c>
      <c r="GP91">
        <v>31646.3</v>
      </c>
      <c r="GQ91">
        <v>46634.4</v>
      </c>
      <c r="GR91">
        <v>37902.4</v>
      </c>
      <c r="GS91">
        <v>1.86082</v>
      </c>
      <c r="GT91">
        <v>1.85982</v>
      </c>
      <c r="GU91">
        <v>0.08422880000000001</v>
      </c>
      <c r="GV91">
        <v>0</v>
      </c>
      <c r="GW91">
        <v>28.6129</v>
      </c>
      <c r="GX91">
        <v>999.9</v>
      </c>
      <c r="GY91">
        <v>54.7</v>
      </c>
      <c r="GZ91">
        <v>31.4</v>
      </c>
      <c r="HA91">
        <v>28.0018</v>
      </c>
      <c r="HB91">
        <v>61.17</v>
      </c>
      <c r="HC91">
        <v>26.1178</v>
      </c>
      <c r="HD91">
        <v>1</v>
      </c>
      <c r="HE91">
        <v>0.145719</v>
      </c>
      <c r="HF91">
        <v>-1.15713</v>
      </c>
      <c r="HG91">
        <v>20.2951</v>
      </c>
      <c r="HH91">
        <v>5.21984</v>
      </c>
      <c r="HI91">
        <v>11.98</v>
      </c>
      <c r="HJ91">
        <v>4.9638</v>
      </c>
      <c r="HK91">
        <v>3.27598</v>
      </c>
      <c r="HL91">
        <v>9999</v>
      </c>
      <c r="HM91">
        <v>9999</v>
      </c>
      <c r="HN91">
        <v>9999</v>
      </c>
      <c r="HO91">
        <v>999.9</v>
      </c>
      <c r="HP91">
        <v>1.86386</v>
      </c>
      <c r="HQ91">
        <v>1.86005</v>
      </c>
      <c r="HR91">
        <v>1.85837</v>
      </c>
      <c r="HS91">
        <v>1.85975</v>
      </c>
      <c r="HT91">
        <v>1.85981</v>
      </c>
      <c r="HU91">
        <v>1.85837</v>
      </c>
      <c r="HV91">
        <v>1.85745</v>
      </c>
      <c r="HW91">
        <v>1.85235</v>
      </c>
      <c r="HX91">
        <v>0</v>
      </c>
      <c r="HY91">
        <v>0</v>
      </c>
      <c r="HZ91">
        <v>0</v>
      </c>
      <c r="IA91">
        <v>0</v>
      </c>
      <c r="IB91" t="s">
        <v>426</v>
      </c>
      <c r="IC91" t="s">
        <v>427</v>
      </c>
      <c r="ID91" t="s">
        <v>428</v>
      </c>
      <c r="IE91" t="s">
        <v>428</v>
      </c>
      <c r="IF91" t="s">
        <v>428</v>
      </c>
      <c r="IG91" t="s">
        <v>428</v>
      </c>
      <c r="IH91">
        <v>0</v>
      </c>
      <c r="II91">
        <v>100</v>
      </c>
      <c r="IJ91">
        <v>100</v>
      </c>
      <c r="IK91">
        <v>-0.662</v>
      </c>
      <c r="IL91">
        <v>0.3057</v>
      </c>
      <c r="IM91">
        <v>-0.6605319167387009</v>
      </c>
      <c r="IN91">
        <v>-0.0004737513092168879</v>
      </c>
      <c r="IO91">
        <v>1.233974951706583E-06</v>
      </c>
      <c r="IP91">
        <v>-2.791035861235605E-10</v>
      </c>
      <c r="IQ91">
        <v>0.04306461537617447</v>
      </c>
      <c r="IR91">
        <v>-0.002560808816659483</v>
      </c>
      <c r="IS91">
        <v>0.0007441110143227328</v>
      </c>
      <c r="IT91">
        <v>-6.151772081818622E-06</v>
      </c>
      <c r="IU91">
        <v>2</v>
      </c>
      <c r="IV91">
        <v>1988</v>
      </c>
      <c r="IW91">
        <v>1</v>
      </c>
      <c r="IX91">
        <v>28</v>
      </c>
      <c r="IY91">
        <v>190395.2</v>
      </c>
      <c r="IZ91">
        <v>190395.4</v>
      </c>
      <c r="JA91">
        <v>1.14624</v>
      </c>
      <c r="JB91">
        <v>2.59888</v>
      </c>
      <c r="JC91">
        <v>1.49658</v>
      </c>
      <c r="JD91">
        <v>2.34741</v>
      </c>
      <c r="JE91">
        <v>1.54907</v>
      </c>
      <c r="JF91">
        <v>2.46948</v>
      </c>
      <c r="JG91">
        <v>36.1285</v>
      </c>
      <c r="JH91">
        <v>24.105</v>
      </c>
      <c r="JI91">
        <v>18</v>
      </c>
      <c r="JJ91">
        <v>479.257</v>
      </c>
      <c r="JK91">
        <v>492.956</v>
      </c>
      <c r="JL91">
        <v>30.1343</v>
      </c>
      <c r="JM91">
        <v>29.1285</v>
      </c>
      <c r="JN91">
        <v>29.9999</v>
      </c>
      <c r="JO91">
        <v>29.3517</v>
      </c>
      <c r="JP91">
        <v>29.3457</v>
      </c>
      <c r="JQ91">
        <v>23.0409</v>
      </c>
      <c r="JR91">
        <v>21.4855</v>
      </c>
      <c r="JS91">
        <v>100</v>
      </c>
      <c r="JT91">
        <v>30.1427</v>
      </c>
      <c r="JU91">
        <v>420</v>
      </c>
      <c r="JV91">
        <v>23.2416</v>
      </c>
      <c r="JW91">
        <v>101.96</v>
      </c>
      <c r="JX91">
        <v>91.40470000000001</v>
      </c>
    </row>
    <row r="92" spans="1:284">
      <c r="A92">
        <v>74</v>
      </c>
      <c r="B92">
        <v>1758413317.5</v>
      </c>
      <c r="C92">
        <v>614.5</v>
      </c>
      <c r="D92" t="s">
        <v>577</v>
      </c>
      <c r="E92" t="s">
        <v>578</v>
      </c>
      <c r="F92">
        <v>5</v>
      </c>
      <c r="G92" t="s">
        <v>552</v>
      </c>
      <c r="H92" t="s">
        <v>421</v>
      </c>
      <c r="I92">
        <v>1758413309.5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(DN92+(U92+2*0.95*5.67E-8*(((DN92+$B$9)+273)^4-(DN92+273)^4)-44100*J92)/(1.84*29.3*R92+8*0.95*5.67E-8*(DN92+273)^3))</f>
        <v>0</v>
      </c>
      <c r="W92">
        <f>($C$9*DO92+$D$9*DP92+$E$9*V92)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2*0.95*5.67E-8*(((DN92+$B$9)+273)^4-(W92+273)^4)</f>
        <v>0</v>
      </c>
      <c r="AF92">
        <f>U92+AE92+AC92+AD92</f>
        <v>0</v>
      </c>
      <c r="AG92">
        <v>0</v>
      </c>
      <c r="AH92">
        <v>0</v>
      </c>
      <c r="AI92">
        <f>IF(AG92*$H$15&gt;=AK92,1.0,(AK92/(AK92-AG92*$H$15)))</f>
        <v>0</v>
      </c>
      <c r="AJ92">
        <f>(AI92-1)*100</f>
        <v>0</v>
      </c>
      <c r="AK92">
        <f>MAX(0,($B$15+$C$15*DS92)/(1+$D$15*DS92)*DL92/(DN92+273)*$E$15)</f>
        <v>0</v>
      </c>
      <c r="AL92" t="s">
        <v>422</v>
      </c>
      <c r="AM92" t="s">
        <v>422</v>
      </c>
      <c r="AN92">
        <v>0</v>
      </c>
      <c r="AO92">
        <v>0</v>
      </c>
      <c r="AP92">
        <f>1-AN92/AO92</f>
        <v>0</v>
      </c>
      <c r="AQ92">
        <v>0</v>
      </c>
      <c r="AR92" t="s">
        <v>422</v>
      </c>
      <c r="AS92" t="s">
        <v>422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422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$B$13*DT92+$C$13*DU92+$F$13*EF92*(1-EI92)</f>
        <v>0</v>
      </c>
      <c r="CW92">
        <f>CV92*CX92</f>
        <v>0</v>
      </c>
      <c r="CX92">
        <f>($B$13*$D$11+$C$13*$D$11+$F$13*((ES92+EK92)/MAX(ES92+EK92+ET92, 0.1)*$I$11+ET92/MAX(ES92+EK92+ET92, 0.1)*$J$11))/($B$13+$C$13+$F$13)</f>
        <v>0</v>
      </c>
      <c r="CY92">
        <f>($B$13*$K$11+$C$13*$K$11+$F$13*((ES92+EK92)/MAX(ES92+EK92+ET92, 0.1)*$P$11+ET92/MAX(ES92+EK92+ET92, 0.1)*$Q$11))/($B$13+$C$13+$F$13)</f>
        <v>0</v>
      </c>
      <c r="CZ92">
        <v>2.7</v>
      </c>
      <c r="DA92">
        <v>0.5</v>
      </c>
      <c r="DB92" t="s">
        <v>423</v>
      </c>
      <c r="DC92">
        <v>2</v>
      </c>
      <c r="DD92">
        <v>1758413309.5</v>
      </c>
      <c r="DE92">
        <v>421.920125</v>
      </c>
      <c r="DF92">
        <v>419.9930833333333</v>
      </c>
      <c r="DG92">
        <v>23.43506666666667</v>
      </c>
      <c r="DH92">
        <v>23.24385833333333</v>
      </c>
      <c r="DI92">
        <v>422.5815</v>
      </c>
      <c r="DJ92">
        <v>23.12928333333333</v>
      </c>
      <c r="DK92">
        <v>499.9968333333334</v>
      </c>
      <c r="DL92">
        <v>90.16239583333333</v>
      </c>
      <c r="DM92">
        <v>0.06863531666666667</v>
      </c>
      <c r="DN92">
        <v>29.88881666666667</v>
      </c>
      <c r="DO92">
        <v>29.987825</v>
      </c>
      <c r="DP92">
        <v>999.9</v>
      </c>
      <c r="DQ92">
        <v>0</v>
      </c>
      <c r="DR92">
        <v>0</v>
      </c>
      <c r="DS92">
        <v>10001.63416666667</v>
      </c>
      <c r="DT92">
        <v>0</v>
      </c>
      <c r="DU92">
        <v>3.959947083333333</v>
      </c>
      <c r="DV92">
        <v>1.927038333333333</v>
      </c>
      <c r="DW92">
        <v>432.0450833333334</v>
      </c>
      <c r="DX92">
        <v>429.9877083333334</v>
      </c>
      <c r="DY92">
        <v>0.191198375</v>
      </c>
      <c r="DZ92">
        <v>419.9930833333333</v>
      </c>
      <c r="EA92">
        <v>23.24385833333333</v>
      </c>
      <c r="EB92">
        <v>2.112962083333333</v>
      </c>
      <c r="EC92">
        <v>2.095722916666666</v>
      </c>
      <c r="ED92">
        <v>18.31724166666666</v>
      </c>
      <c r="EE92">
        <v>18.1867125</v>
      </c>
      <c r="EF92">
        <v>0.00500078</v>
      </c>
      <c r="EG92">
        <v>0</v>
      </c>
      <c r="EH92">
        <v>0</v>
      </c>
      <c r="EI92">
        <v>0</v>
      </c>
      <c r="EJ92">
        <v>299.2125</v>
      </c>
      <c r="EK92">
        <v>0.00500078</v>
      </c>
      <c r="EL92">
        <v>-20.2375</v>
      </c>
      <c r="EM92">
        <v>-1.041666666666667</v>
      </c>
      <c r="EN92">
        <v>35.17154166666666</v>
      </c>
      <c r="EO92">
        <v>38.658625</v>
      </c>
      <c r="EP92">
        <v>37.43725</v>
      </c>
      <c r="EQ92">
        <v>38.74466666666667</v>
      </c>
      <c r="ER92">
        <v>37.67416666666666</v>
      </c>
      <c r="ES92">
        <v>0</v>
      </c>
      <c r="ET92">
        <v>0</v>
      </c>
      <c r="EU92">
        <v>0</v>
      </c>
      <c r="EV92">
        <v>1758413317.2</v>
      </c>
      <c r="EW92">
        <v>0</v>
      </c>
      <c r="EX92">
        <v>297.9</v>
      </c>
      <c r="EY92">
        <v>-2.885470492052113</v>
      </c>
      <c r="EZ92">
        <v>-5.911110834293105</v>
      </c>
      <c r="FA92">
        <v>-19.51923076923077</v>
      </c>
      <c r="FB92">
        <v>15</v>
      </c>
      <c r="FC92">
        <v>0</v>
      </c>
      <c r="FD92" t="s">
        <v>424</v>
      </c>
      <c r="FE92">
        <v>1746989605.5</v>
      </c>
      <c r="FF92">
        <v>1746989593.5</v>
      </c>
      <c r="FG92">
        <v>0</v>
      </c>
      <c r="FH92">
        <v>-0.274</v>
      </c>
      <c r="FI92">
        <v>-0.002</v>
      </c>
      <c r="FJ92">
        <v>2.549</v>
      </c>
      <c r="FK92">
        <v>0.129</v>
      </c>
      <c r="FL92">
        <v>420</v>
      </c>
      <c r="FM92">
        <v>17</v>
      </c>
      <c r="FN92">
        <v>0.02</v>
      </c>
      <c r="FO92">
        <v>0.04</v>
      </c>
      <c r="FP92">
        <v>1.914831951219512</v>
      </c>
      <c r="FQ92">
        <v>0.2568351219512222</v>
      </c>
      <c r="FR92">
        <v>0.04718811715962812</v>
      </c>
      <c r="FS92">
        <v>1</v>
      </c>
      <c r="FT92">
        <v>296.2735294117647</v>
      </c>
      <c r="FU92">
        <v>18.37280355521924</v>
      </c>
      <c r="FV92">
        <v>8.313076475314604</v>
      </c>
      <c r="FW92">
        <v>0</v>
      </c>
      <c r="FX92">
        <v>0.1910113170731707</v>
      </c>
      <c r="FY92">
        <v>0.006433149825784036</v>
      </c>
      <c r="FZ92">
        <v>0.0009728116514622452</v>
      </c>
      <c r="GA92">
        <v>1</v>
      </c>
      <c r="GB92">
        <v>2</v>
      </c>
      <c r="GC92">
        <v>3</v>
      </c>
      <c r="GD92" t="s">
        <v>425</v>
      </c>
      <c r="GE92">
        <v>3.10327</v>
      </c>
      <c r="GF92">
        <v>2.72641</v>
      </c>
      <c r="GG92">
        <v>0.0880329</v>
      </c>
      <c r="GH92">
        <v>0.0876681</v>
      </c>
      <c r="GI92">
        <v>0.105582</v>
      </c>
      <c r="GJ92">
        <v>0.106387</v>
      </c>
      <c r="GK92">
        <v>23837.8</v>
      </c>
      <c r="GL92">
        <v>21652.5</v>
      </c>
      <c r="GM92">
        <v>26703.8</v>
      </c>
      <c r="GN92">
        <v>23955.7</v>
      </c>
      <c r="GO92">
        <v>38219.4</v>
      </c>
      <c r="GP92">
        <v>31646.4</v>
      </c>
      <c r="GQ92">
        <v>46634.4</v>
      </c>
      <c r="GR92">
        <v>37902.5</v>
      </c>
      <c r="GS92">
        <v>1.86108</v>
      </c>
      <c r="GT92">
        <v>1.8596</v>
      </c>
      <c r="GU92">
        <v>0.084199</v>
      </c>
      <c r="GV92">
        <v>0</v>
      </c>
      <c r="GW92">
        <v>28.6136</v>
      </c>
      <c r="GX92">
        <v>999.9</v>
      </c>
      <c r="GY92">
        <v>54.7</v>
      </c>
      <c r="GZ92">
        <v>31.4</v>
      </c>
      <c r="HA92">
        <v>28.0018</v>
      </c>
      <c r="HB92">
        <v>61.24</v>
      </c>
      <c r="HC92">
        <v>26.1018</v>
      </c>
      <c r="HD92">
        <v>1</v>
      </c>
      <c r="HE92">
        <v>0.145462</v>
      </c>
      <c r="HF92">
        <v>-1.16638</v>
      </c>
      <c r="HG92">
        <v>20.2951</v>
      </c>
      <c r="HH92">
        <v>5.22073</v>
      </c>
      <c r="HI92">
        <v>11.98</v>
      </c>
      <c r="HJ92">
        <v>4.9641</v>
      </c>
      <c r="HK92">
        <v>3.27595</v>
      </c>
      <c r="HL92">
        <v>9999</v>
      </c>
      <c r="HM92">
        <v>9999</v>
      </c>
      <c r="HN92">
        <v>9999</v>
      </c>
      <c r="HO92">
        <v>999.9</v>
      </c>
      <c r="HP92">
        <v>1.86386</v>
      </c>
      <c r="HQ92">
        <v>1.86005</v>
      </c>
      <c r="HR92">
        <v>1.85837</v>
      </c>
      <c r="HS92">
        <v>1.85975</v>
      </c>
      <c r="HT92">
        <v>1.8598</v>
      </c>
      <c r="HU92">
        <v>1.85837</v>
      </c>
      <c r="HV92">
        <v>1.85745</v>
      </c>
      <c r="HW92">
        <v>1.85236</v>
      </c>
      <c r="HX92">
        <v>0</v>
      </c>
      <c r="HY92">
        <v>0</v>
      </c>
      <c r="HZ92">
        <v>0</v>
      </c>
      <c r="IA92">
        <v>0</v>
      </c>
      <c r="IB92" t="s">
        <v>426</v>
      </c>
      <c r="IC92" t="s">
        <v>427</v>
      </c>
      <c r="ID92" t="s">
        <v>428</v>
      </c>
      <c r="IE92" t="s">
        <v>428</v>
      </c>
      <c r="IF92" t="s">
        <v>428</v>
      </c>
      <c r="IG92" t="s">
        <v>428</v>
      </c>
      <c r="IH92">
        <v>0</v>
      </c>
      <c r="II92">
        <v>100</v>
      </c>
      <c r="IJ92">
        <v>100</v>
      </c>
      <c r="IK92">
        <v>-0.662</v>
      </c>
      <c r="IL92">
        <v>0.3057</v>
      </c>
      <c r="IM92">
        <v>-0.6605319167387009</v>
      </c>
      <c r="IN92">
        <v>-0.0004737513092168879</v>
      </c>
      <c r="IO92">
        <v>1.233974951706583E-06</v>
      </c>
      <c r="IP92">
        <v>-2.791035861235605E-10</v>
      </c>
      <c r="IQ92">
        <v>0.04306461537617447</v>
      </c>
      <c r="IR92">
        <v>-0.002560808816659483</v>
      </c>
      <c r="IS92">
        <v>0.0007441110143227328</v>
      </c>
      <c r="IT92">
        <v>-6.151772081818622E-06</v>
      </c>
      <c r="IU92">
        <v>2</v>
      </c>
      <c r="IV92">
        <v>1988</v>
      </c>
      <c r="IW92">
        <v>1</v>
      </c>
      <c r="IX92">
        <v>28</v>
      </c>
      <c r="IY92">
        <v>190395.2</v>
      </c>
      <c r="IZ92">
        <v>190395.4</v>
      </c>
      <c r="JA92">
        <v>1.14624</v>
      </c>
      <c r="JB92">
        <v>2.59888</v>
      </c>
      <c r="JC92">
        <v>1.49658</v>
      </c>
      <c r="JD92">
        <v>2.34985</v>
      </c>
      <c r="JE92">
        <v>1.54907</v>
      </c>
      <c r="JF92">
        <v>2.47803</v>
      </c>
      <c r="JG92">
        <v>36.1285</v>
      </c>
      <c r="JH92">
        <v>24.105</v>
      </c>
      <c r="JI92">
        <v>18</v>
      </c>
      <c r="JJ92">
        <v>479.393</v>
      </c>
      <c r="JK92">
        <v>492.802</v>
      </c>
      <c r="JL92">
        <v>30.1382</v>
      </c>
      <c r="JM92">
        <v>29.1285</v>
      </c>
      <c r="JN92">
        <v>29.9999</v>
      </c>
      <c r="JO92">
        <v>29.3504</v>
      </c>
      <c r="JP92">
        <v>29.3452</v>
      </c>
      <c r="JQ92">
        <v>23.0401</v>
      </c>
      <c r="JR92">
        <v>21.4855</v>
      </c>
      <c r="JS92">
        <v>100</v>
      </c>
      <c r="JT92">
        <v>30.1427</v>
      </c>
      <c r="JU92">
        <v>420</v>
      </c>
      <c r="JV92">
        <v>23.2416</v>
      </c>
      <c r="JW92">
        <v>101.959</v>
      </c>
      <c r="JX92">
        <v>91.40479999999999</v>
      </c>
    </row>
    <row r="93" spans="1:284">
      <c r="A93">
        <v>75</v>
      </c>
      <c r="B93">
        <v>1758413319.5</v>
      </c>
      <c r="C93">
        <v>616.5</v>
      </c>
      <c r="D93" t="s">
        <v>579</v>
      </c>
      <c r="E93" t="s">
        <v>580</v>
      </c>
      <c r="F93">
        <v>5</v>
      </c>
      <c r="G93" t="s">
        <v>552</v>
      </c>
      <c r="H93" t="s">
        <v>421</v>
      </c>
      <c r="I93">
        <v>1758413311.5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(DN93+(U93+2*0.95*5.67E-8*(((DN93+$B$9)+273)^4-(DN93+273)^4)-44100*J93)/(1.84*29.3*R93+8*0.95*5.67E-8*(DN93+273)^3))</f>
        <v>0</v>
      </c>
      <c r="W93">
        <f>($C$9*DO93+$D$9*DP93+$E$9*V93)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2*0.95*5.67E-8*(((DN93+$B$9)+273)^4-(W93+273)^4)</f>
        <v>0</v>
      </c>
      <c r="AF93">
        <f>U93+AE93+AC93+AD93</f>
        <v>0</v>
      </c>
      <c r="AG93">
        <v>0</v>
      </c>
      <c r="AH93">
        <v>0</v>
      </c>
      <c r="AI93">
        <f>IF(AG93*$H$15&gt;=AK93,1.0,(AK93/(AK93-AG93*$H$15)))</f>
        <v>0</v>
      </c>
      <c r="AJ93">
        <f>(AI93-1)*100</f>
        <v>0</v>
      </c>
      <c r="AK93">
        <f>MAX(0,($B$15+$C$15*DS93)/(1+$D$15*DS93)*DL93/(DN93+273)*$E$15)</f>
        <v>0</v>
      </c>
      <c r="AL93" t="s">
        <v>422</v>
      </c>
      <c r="AM93" t="s">
        <v>422</v>
      </c>
      <c r="AN93">
        <v>0</v>
      </c>
      <c r="AO93">
        <v>0</v>
      </c>
      <c r="AP93">
        <f>1-AN93/AO93</f>
        <v>0</v>
      </c>
      <c r="AQ93">
        <v>0</v>
      </c>
      <c r="AR93" t="s">
        <v>422</v>
      </c>
      <c r="AS93" t="s">
        <v>422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422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$B$13*DT93+$C$13*DU93+$F$13*EF93*(1-EI93)</f>
        <v>0</v>
      </c>
      <c r="CW93">
        <f>CV93*CX93</f>
        <v>0</v>
      </c>
      <c r="CX93">
        <f>($B$13*$D$11+$C$13*$D$11+$F$13*((ES93+EK93)/MAX(ES93+EK93+ET93, 0.1)*$I$11+ET93/MAX(ES93+EK93+ET93, 0.1)*$J$11))/($B$13+$C$13+$F$13)</f>
        <v>0</v>
      </c>
      <c r="CY93">
        <f>($B$13*$K$11+$C$13*$K$11+$F$13*((ES93+EK93)/MAX(ES93+EK93+ET93, 0.1)*$P$11+ET93/MAX(ES93+EK93+ET93, 0.1)*$Q$11))/($B$13+$C$13+$F$13)</f>
        <v>0</v>
      </c>
      <c r="CZ93">
        <v>2.7</v>
      </c>
      <c r="DA93">
        <v>0.5</v>
      </c>
      <c r="DB93" t="s">
        <v>423</v>
      </c>
      <c r="DC93">
        <v>2</v>
      </c>
      <c r="DD93">
        <v>1758413311.5</v>
      </c>
      <c r="DE93">
        <v>421.9201249999999</v>
      </c>
      <c r="DF93">
        <v>419.9987083333334</v>
      </c>
      <c r="DG93">
        <v>23.43421666666667</v>
      </c>
      <c r="DH93">
        <v>23.24296666666667</v>
      </c>
      <c r="DI93">
        <v>422.5815</v>
      </c>
      <c r="DJ93">
        <v>23.12845</v>
      </c>
      <c r="DK93">
        <v>499.995625</v>
      </c>
      <c r="DL93">
        <v>90.16237916666667</v>
      </c>
      <c r="DM93">
        <v>0.0686522</v>
      </c>
      <c r="DN93">
        <v>29.8888375</v>
      </c>
      <c r="DO93">
        <v>29.987325</v>
      </c>
      <c r="DP93">
        <v>999.9</v>
      </c>
      <c r="DQ93">
        <v>0</v>
      </c>
      <c r="DR93">
        <v>0</v>
      </c>
      <c r="DS93">
        <v>9997.547500000001</v>
      </c>
      <c r="DT93">
        <v>0</v>
      </c>
      <c r="DU93">
        <v>3.96159125</v>
      </c>
      <c r="DV93">
        <v>1.92142625</v>
      </c>
      <c r="DW93">
        <v>432.0447083333333</v>
      </c>
      <c r="DX93">
        <v>429.9930833333333</v>
      </c>
      <c r="DY93">
        <v>0.19124325</v>
      </c>
      <c r="DZ93">
        <v>419.9987083333334</v>
      </c>
      <c r="EA93">
        <v>23.24296666666667</v>
      </c>
      <c r="EB93">
        <v>2.112884166666667</v>
      </c>
      <c r="EC93">
        <v>2.095641666666667</v>
      </c>
      <c r="ED93">
        <v>18.31665833333333</v>
      </c>
      <c r="EE93">
        <v>18.18609166666667</v>
      </c>
      <c r="EF93">
        <v>0.00500078</v>
      </c>
      <c r="EG93">
        <v>0</v>
      </c>
      <c r="EH93">
        <v>0</v>
      </c>
      <c r="EI93">
        <v>0</v>
      </c>
      <c r="EJ93">
        <v>299.0708333333334</v>
      </c>
      <c r="EK93">
        <v>0.00500078</v>
      </c>
      <c r="EL93">
        <v>-21.775</v>
      </c>
      <c r="EM93">
        <v>-1.379166666666667</v>
      </c>
      <c r="EN93">
        <v>35.16379166666667</v>
      </c>
      <c r="EO93">
        <v>38.643</v>
      </c>
      <c r="EP93">
        <v>37.413875</v>
      </c>
      <c r="EQ93">
        <v>38.72116666666667</v>
      </c>
      <c r="ER93">
        <v>37.66116666666667</v>
      </c>
      <c r="ES93">
        <v>0</v>
      </c>
      <c r="ET93">
        <v>0</v>
      </c>
      <c r="EU93">
        <v>0</v>
      </c>
      <c r="EV93">
        <v>1758413319.6</v>
      </c>
      <c r="EW93">
        <v>0</v>
      </c>
      <c r="EX93">
        <v>297.3192307692307</v>
      </c>
      <c r="EY93">
        <v>-37.97948772322763</v>
      </c>
      <c r="EZ93">
        <v>7.48717978145382</v>
      </c>
      <c r="FA93">
        <v>-20.52307692307692</v>
      </c>
      <c r="FB93">
        <v>15</v>
      </c>
      <c r="FC93">
        <v>0</v>
      </c>
      <c r="FD93" t="s">
        <v>424</v>
      </c>
      <c r="FE93">
        <v>1746989605.5</v>
      </c>
      <c r="FF93">
        <v>1746989593.5</v>
      </c>
      <c r="FG93">
        <v>0</v>
      </c>
      <c r="FH93">
        <v>-0.274</v>
      </c>
      <c r="FI93">
        <v>-0.002</v>
      </c>
      <c r="FJ93">
        <v>2.549</v>
      </c>
      <c r="FK93">
        <v>0.129</v>
      </c>
      <c r="FL93">
        <v>420</v>
      </c>
      <c r="FM93">
        <v>17</v>
      </c>
      <c r="FN93">
        <v>0.02</v>
      </c>
      <c r="FO93">
        <v>0.04</v>
      </c>
      <c r="FP93">
        <v>1.91871425</v>
      </c>
      <c r="FQ93">
        <v>0.1637269418386484</v>
      </c>
      <c r="FR93">
        <v>0.04787610588213601</v>
      </c>
      <c r="FS93">
        <v>1</v>
      </c>
      <c r="FT93">
        <v>296.3205882352942</v>
      </c>
      <c r="FU93">
        <v>-4.462949047425486</v>
      </c>
      <c r="FV93">
        <v>8.533111266664312</v>
      </c>
      <c r="FW93">
        <v>0</v>
      </c>
      <c r="FX93">
        <v>0.191261625</v>
      </c>
      <c r="FY93">
        <v>0.003594787992494687</v>
      </c>
      <c r="FZ93">
        <v>0.0008075235193943289</v>
      </c>
      <c r="GA93">
        <v>1</v>
      </c>
      <c r="GB93">
        <v>2</v>
      </c>
      <c r="GC93">
        <v>3</v>
      </c>
      <c r="GD93" t="s">
        <v>425</v>
      </c>
      <c r="GE93">
        <v>3.10298</v>
      </c>
      <c r="GF93">
        <v>2.72668</v>
      </c>
      <c r="GG93">
        <v>0.08803030000000001</v>
      </c>
      <c r="GH93">
        <v>0.08767709999999999</v>
      </c>
      <c r="GI93">
        <v>0.10558</v>
      </c>
      <c r="GJ93">
        <v>0.106384</v>
      </c>
      <c r="GK93">
        <v>23838</v>
      </c>
      <c r="GL93">
        <v>21652.3</v>
      </c>
      <c r="GM93">
        <v>26703.9</v>
      </c>
      <c r="GN93">
        <v>23955.7</v>
      </c>
      <c r="GO93">
        <v>38219.6</v>
      </c>
      <c r="GP93">
        <v>31646.5</v>
      </c>
      <c r="GQ93">
        <v>46634.6</v>
      </c>
      <c r="GR93">
        <v>37902.5</v>
      </c>
      <c r="GS93">
        <v>1.86063</v>
      </c>
      <c r="GT93">
        <v>1.86005</v>
      </c>
      <c r="GU93">
        <v>0.08433309999999999</v>
      </c>
      <c r="GV93">
        <v>0</v>
      </c>
      <c r="GW93">
        <v>28.6131</v>
      </c>
      <c r="GX93">
        <v>999.9</v>
      </c>
      <c r="GY93">
        <v>54.7</v>
      </c>
      <c r="GZ93">
        <v>31.4</v>
      </c>
      <c r="HA93">
        <v>28.0004</v>
      </c>
      <c r="HB93">
        <v>60.95</v>
      </c>
      <c r="HC93">
        <v>26.1659</v>
      </c>
      <c r="HD93">
        <v>1</v>
      </c>
      <c r="HE93">
        <v>0.145206</v>
      </c>
      <c r="HF93">
        <v>-1.16142</v>
      </c>
      <c r="HG93">
        <v>20.2952</v>
      </c>
      <c r="HH93">
        <v>5.22133</v>
      </c>
      <c r="HI93">
        <v>11.98</v>
      </c>
      <c r="HJ93">
        <v>4.9641</v>
      </c>
      <c r="HK93">
        <v>3.27595</v>
      </c>
      <c r="HL93">
        <v>9999</v>
      </c>
      <c r="HM93">
        <v>9999</v>
      </c>
      <c r="HN93">
        <v>9999</v>
      </c>
      <c r="HO93">
        <v>999.9</v>
      </c>
      <c r="HP93">
        <v>1.86387</v>
      </c>
      <c r="HQ93">
        <v>1.86005</v>
      </c>
      <c r="HR93">
        <v>1.85837</v>
      </c>
      <c r="HS93">
        <v>1.85974</v>
      </c>
      <c r="HT93">
        <v>1.85982</v>
      </c>
      <c r="HU93">
        <v>1.85837</v>
      </c>
      <c r="HV93">
        <v>1.85745</v>
      </c>
      <c r="HW93">
        <v>1.85235</v>
      </c>
      <c r="HX93">
        <v>0</v>
      </c>
      <c r="HY93">
        <v>0</v>
      </c>
      <c r="HZ93">
        <v>0</v>
      </c>
      <c r="IA93">
        <v>0</v>
      </c>
      <c r="IB93" t="s">
        <v>426</v>
      </c>
      <c r="IC93" t="s">
        <v>427</v>
      </c>
      <c r="ID93" t="s">
        <v>428</v>
      </c>
      <c r="IE93" t="s">
        <v>428</v>
      </c>
      <c r="IF93" t="s">
        <v>428</v>
      </c>
      <c r="IG93" t="s">
        <v>428</v>
      </c>
      <c r="IH93">
        <v>0</v>
      </c>
      <c r="II93">
        <v>100</v>
      </c>
      <c r="IJ93">
        <v>100</v>
      </c>
      <c r="IK93">
        <v>-0.662</v>
      </c>
      <c r="IL93">
        <v>0.3057</v>
      </c>
      <c r="IM93">
        <v>-0.6605319167387009</v>
      </c>
      <c r="IN93">
        <v>-0.0004737513092168879</v>
      </c>
      <c r="IO93">
        <v>1.233974951706583E-06</v>
      </c>
      <c r="IP93">
        <v>-2.791035861235605E-10</v>
      </c>
      <c r="IQ93">
        <v>0.04306461537617447</v>
      </c>
      <c r="IR93">
        <v>-0.002560808816659483</v>
      </c>
      <c r="IS93">
        <v>0.0007441110143227328</v>
      </c>
      <c r="IT93">
        <v>-6.151772081818622E-06</v>
      </c>
      <c r="IU93">
        <v>2</v>
      </c>
      <c r="IV93">
        <v>1988</v>
      </c>
      <c r="IW93">
        <v>1</v>
      </c>
      <c r="IX93">
        <v>28</v>
      </c>
      <c r="IY93">
        <v>190395.2</v>
      </c>
      <c r="IZ93">
        <v>190395.4</v>
      </c>
      <c r="JA93">
        <v>1.14624</v>
      </c>
      <c r="JB93">
        <v>2.59888</v>
      </c>
      <c r="JC93">
        <v>1.49658</v>
      </c>
      <c r="JD93">
        <v>2.34741</v>
      </c>
      <c r="JE93">
        <v>1.54907</v>
      </c>
      <c r="JF93">
        <v>2.44995</v>
      </c>
      <c r="JG93">
        <v>36.1285</v>
      </c>
      <c r="JH93">
        <v>24.105</v>
      </c>
      <c r="JI93">
        <v>18</v>
      </c>
      <c r="JJ93">
        <v>479.122</v>
      </c>
      <c r="JK93">
        <v>493.09</v>
      </c>
      <c r="JL93">
        <v>30.1426</v>
      </c>
      <c r="JM93">
        <v>29.1278</v>
      </c>
      <c r="JN93">
        <v>29.9999</v>
      </c>
      <c r="JO93">
        <v>29.3492</v>
      </c>
      <c r="JP93">
        <v>29.3439</v>
      </c>
      <c r="JQ93">
        <v>23.0396</v>
      </c>
      <c r="JR93">
        <v>21.4855</v>
      </c>
      <c r="JS93">
        <v>100</v>
      </c>
      <c r="JT93">
        <v>30.1525</v>
      </c>
      <c r="JU93">
        <v>420</v>
      </c>
      <c r="JV93">
        <v>23.2416</v>
      </c>
      <c r="JW93">
        <v>101.96</v>
      </c>
      <c r="JX93">
        <v>91.4049</v>
      </c>
    </row>
    <row r="94" spans="1:284">
      <c r="A94">
        <v>76</v>
      </c>
      <c r="B94">
        <v>1758413321.5</v>
      </c>
      <c r="C94">
        <v>618.5</v>
      </c>
      <c r="D94" t="s">
        <v>581</v>
      </c>
      <c r="E94" t="s">
        <v>582</v>
      </c>
      <c r="F94">
        <v>5</v>
      </c>
      <c r="G94" t="s">
        <v>552</v>
      </c>
      <c r="H94" t="s">
        <v>421</v>
      </c>
      <c r="I94">
        <v>1758413313.5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(DN94+(U94+2*0.95*5.67E-8*(((DN94+$B$9)+273)^4-(DN94+273)^4)-44100*J94)/(1.84*29.3*R94+8*0.95*5.67E-8*(DN94+273)^3))</f>
        <v>0</v>
      </c>
      <c r="W94">
        <f>($C$9*DO94+$D$9*DP94+$E$9*V94)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2*0.95*5.67E-8*(((DN94+$B$9)+273)^4-(W94+273)^4)</f>
        <v>0</v>
      </c>
      <c r="AF94">
        <f>U94+AE94+AC94+AD94</f>
        <v>0</v>
      </c>
      <c r="AG94">
        <v>0</v>
      </c>
      <c r="AH94">
        <v>0</v>
      </c>
      <c r="AI94">
        <f>IF(AG94*$H$15&gt;=AK94,1.0,(AK94/(AK94-AG94*$H$15)))</f>
        <v>0</v>
      </c>
      <c r="AJ94">
        <f>(AI94-1)*100</f>
        <v>0</v>
      </c>
      <c r="AK94">
        <f>MAX(0,($B$15+$C$15*DS94)/(1+$D$15*DS94)*DL94/(DN94+273)*$E$15)</f>
        <v>0</v>
      </c>
      <c r="AL94" t="s">
        <v>422</v>
      </c>
      <c r="AM94" t="s">
        <v>422</v>
      </c>
      <c r="AN94">
        <v>0</v>
      </c>
      <c r="AO94">
        <v>0</v>
      </c>
      <c r="AP94">
        <f>1-AN94/AO94</f>
        <v>0</v>
      </c>
      <c r="AQ94">
        <v>0</v>
      </c>
      <c r="AR94" t="s">
        <v>422</v>
      </c>
      <c r="AS94" t="s">
        <v>422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422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$B$13*DT94+$C$13*DU94+$F$13*EF94*(1-EI94)</f>
        <v>0</v>
      </c>
      <c r="CW94">
        <f>CV94*CX94</f>
        <v>0</v>
      </c>
      <c r="CX94">
        <f>($B$13*$D$11+$C$13*$D$11+$F$13*((ES94+EK94)/MAX(ES94+EK94+ET94, 0.1)*$I$11+ET94/MAX(ES94+EK94+ET94, 0.1)*$J$11))/($B$13+$C$13+$F$13)</f>
        <v>0</v>
      </c>
      <c r="CY94">
        <f>($B$13*$K$11+$C$13*$K$11+$F$13*((ES94+EK94)/MAX(ES94+EK94+ET94, 0.1)*$P$11+ET94/MAX(ES94+EK94+ET94, 0.1)*$Q$11))/($B$13+$C$13+$F$13)</f>
        <v>0</v>
      </c>
      <c r="CZ94">
        <v>2.7</v>
      </c>
      <c r="DA94">
        <v>0.5</v>
      </c>
      <c r="DB94" t="s">
        <v>423</v>
      </c>
      <c r="DC94">
        <v>2</v>
      </c>
      <c r="DD94">
        <v>1758413313.5</v>
      </c>
      <c r="DE94">
        <v>421.9185416666667</v>
      </c>
      <c r="DF94">
        <v>420.0004166666666</v>
      </c>
      <c r="DG94">
        <v>23.43344166666667</v>
      </c>
      <c r="DH94">
        <v>23.2420125</v>
      </c>
      <c r="DI94">
        <v>422.5799166666666</v>
      </c>
      <c r="DJ94">
        <v>23.1276875</v>
      </c>
      <c r="DK94">
        <v>499.9738333333333</v>
      </c>
      <c r="DL94">
        <v>90.16233333333332</v>
      </c>
      <c r="DM94">
        <v>0.06870497916666667</v>
      </c>
      <c r="DN94">
        <v>29.88894583333333</v>
      </c>
      <c r="DO94">
        <v>29.98676666666667</v>
      </c>
      <c r="DP94">
        <v>999.9</v>
      </c>
      <c r="DQ94">
        <v>0</v>
      </c>
      <c r="DR94">
        <v>0</v>
      </c>
      <c r="DS94">
        <v>9993.068333333335</v>
      </c>
      <c r="DT94">
        <v>0</v>
      </c>
      <c r="DU94">
        <v>3.961844166666667</v>
      </c>
      <c r="DV94">
        <v>1.918097083333334</v>
      </c>
      <c r="DW94">
        <v>432.04275</v>
      </c>
      <c r="DX94">
        <v>429.9944166666667</v>
      </c>
      <c r="DY94">
        <v>0.191416375</v>
      </c>
      <c r="DZ94">
        <v>420.0004166666666</v>
      </c>
      <c r="EA94">
        <v>23.2420125</v>
      </c>
      <c r="EB94">
        <v>2.1128125</v>
      </c>
      <c r="EC94">
        <v>2.095554583333334</v>
      </c>
      <c r="ED94">
        <v>18.31611666666667</v>
      </c>
      <c r="EE94">
        <v>18.18543333333333</v>
      </c>
      <c r="EF94">
        <v>0.00500078</v>
      </c>
      <c r="EG94">
        <v>0</v>
      </c>
      <c r="EH94">
        <v>0</v>
      </c>
      <c r="EI94">
        <v>0</v>
      </c>
      <c r="EJ94">
        <v>297.8916666666667</v>
      </c>
      <c r="EK94">
        <v>0.00500078</v>
      </c>
      <c r="EL94">
        <v>-19.65416666666667</v>
      </c>
      <c r="EM94">
        <v>-1.2875</v>
      </c>
      <c r="EN94">
        <v>35.15079166666666</v>
      </c>
      <c r="EO94">
        <v>38.627375</v>
      </c>
      <c r="EP94">
        <v>37.39820833333334</v>
      </c>
      <c r="EQ94">
        <v>38.6925</v>
      </c>
      <c r="ER94">
        <v>37.63254166666666</v>
      </c>
      <c r="ES94">
        <v>0</v>
      </c>
      <c r="ET94">
        <v>0</v>
      </c>
      <c r="EU94">
        <v>0</v>
      </c>
      <c r="EV94">
        <v>1758413321.4</v>
      </c>
      <c r="EW94">
        <v>0</v>
      </c>
      <c r="EX94">
        <v>296.268</v>
      </c>
      <c r="EY94">
        <v>-17.59230805668329</v>
      </c>
      <c r="EZ94">
        <v>12.34615398447888</v>
      </c>
      <c r="FA94">
        <v>-19.368</v>
      </c>
      <c r="FB94">
        <v>15</v>
      </c>
      <c r="FC94">
        <v>0</v>
      </c>
      <c r="FD94" t="s">
        <v>424</v>
      </c>
      <c r="FE94">
        <v>1746989605.5</v>
      </c>
      <c r="FF94">
        <v>1746989593.5</v>
      </c>
      <c r="FG94">
        <v>0</v>
      </c>
      <c r="FH94">
        <v>-0.274</v>
      </c>
      <c r="FI94">
        <v>-0.002</v>
      </c>
      <c r="FJ94">
        <v>2.549</v>
      </c>
      <c r="FK94">
        <v>0.129</v>
      </c>
      <c r="FL94">
        <v>420</v>
      </c>
      <c r="FM94">
        <v>17</v>
      </c>
      <c r="FN94">
        <v>0.02</v>
      </c>
      <c r="FO94">
        <v>0.04</v>
      </c>
      <c r="FP94">
        <v>1.916818048780488</v>
      </c>
      <c r="FQ94">
        <v>0.0632619512195168</v>
      </c>
      <c r="FR94">
        <v>0.04853951627380706</v>
      </c>
      <c r="FS94">
        <v>1</v>
      </c>
      <c r="FT94">
        <v>296.3147058823529</v>
      </c>
      <c r="FU94">
        <v>-3.735676334678764</v>
      </c>
      <c r="FV94">
        <v>8.542700095022349</v>
      </c>
      <c r="FW94">
        <v>0</v>
      </c>
      <c r="FX94">
        <v>0.1912838048780488</v>
      </c>
      <c r="FY94">
        <v>0.00334816724738695</v>
      </c>
      <c r="FZ94">
        <v>0.0007995388066822285</v>
      </c>
      <c r="GA94">
        <v>1</v>
      </c>
      <c r="GB94">
        <v>2</v>
      </c>
      <c r="GC94">
        <v>3</v>
      </c>
      <c r="GD94" t="s">
        <v>425</v>
      </c>
      <c r="GE94">
        <v>3.10287</v>
      </c>
      <c r="GF94">
        <v>2.72703</v>
      </c>
      <c r="GG94">
        <v>0.0880285</v>
      </c>
      <c r="GH94">
        <v>0.08767320000000001</v>
      </c>
      <c r="GI94">
        <v>0.105581</v>
      </c>
      <c r="GJ94">
        <v>0.106381</v>
      </c>
      <c r="GK94">
        <v>23838.1</v>
      </c>
      <c r="GL94">
        <v>21652.4</v>
      </c>
      <c r="GM94">
        <v>26704</v>
      </c>
      <c r="GN94">
        <v>23955.8</v>
      </c>
      <c r="GO94">
        <v>38219.7</v>
      </c>
      <c r="GP94">
        <v>31646.6</v>
      </c>
      <c r="GQ94">
        <v>46634.7</v>
      </c>
      <c r="GR94">
        <v>37902.5</v>
      </c>
      <c r="GS94">
        <v>1.8606</v>
      </c>
      <c r="GT94">
        <v>1.86017</v>
      </c>
      <c r="GU94">
        <v>0.08418779999999999</v>
      </c>
      <c r="GV94">
        <v>0</v>
      </c>
      <c r="GW94">
        <v>28.6124</v>
      </c>
      <c r="GX94">
        <v>999.9</v>
      </c>
      <c r="GY94">
        <v>54.7</v>
      </c>
      <c r="GZ94">
        <v>31.4</v>
      </c>
      <c r="HA94">
        <v>27.9986</v>
      </c>
      <c r="HB94">
        <v>61.23</v>
      </c>
      <c r="HC94">
        <v>26.3902</v>
      </c>
      <c r="HD94">
        <v>1</v>
      </c>
      <c r="HE94">
        <v>0.145277</v>
      </c>
      <c r="HF94">
        <v>-1.17147</v>
      </c>
      <c r="HG94">
        <v>20.2951</v>
      </c>
      <c r="HH94">
        <v>5.22073</v>
      </c>
      <c r="HI94">
        <v>11.98</v>
      </c>
      <c r="HJ94">
        <v>4.9639</v>
      </c>
      <c r="HK94">
        <v>3.27598</v>
      </c>
      <c r="HL94">
        <v>9999</v>
      </c>
      <c r="HM94">
        <v>9999</v>
      </c>
      <c r="HN94">
        <v>9999</v>
      </c>
      <c r="HO94">
        <v>999.9</v>
      </c>
      <c r="HP94">
        <v>1.86386</v>
      </c>
      <c r="HQ94">
        <v>1.86005</v>
      </c>
      <c r="HR94">
        <v>1.85837</v>
      </c>
      <c r="HS94">
        <v>1.85974</v>
      </c>
      <c r="HT94">
        <v>1.85983</v>
      </c>
      <c r="HU94">
        <v>1.85837</v>
      </c>
      <c r="HV94">
        <v>1.85745</v>
      </c>
      <c r="HW94">
        <v>1.85236</v>
      </c>
      <c r="HX94">
        <v>0</v>
      </c>
      <c r="HY94">
        <v>0</v>
      </c>
      <c r="HZ94">
        <v>0</v>
      </c>
      <c r="IA94">
        <v>0</v>
      </c>
      <c r="IB94" t="s">
        <v>426</v>
      </c>
      <c r="IC94" t="s">
        <v>427</v>
      </c>
      <c r="ID94" t="s">
        <v>428</v>
      </c>
      <c r="IE94" t="s">
        <v>428</v>
      </c>
      <c r="IF94" t="s">
        <v>428</v>
      </c>
      <c r="IG94" t="s">
        <v>428</v>
      </c>
      <c r="IH94">
        <v>0</v>
      </c>
      <c r="II94">
        <v>100</v>
      </c>
      <c r="IJ94">
        <v>100</v>
      </c>
      <c r="IK94">
        <v>-0.661</v>
      </c>
      <c r="IL94">
        <v>0.3057</v>
      </c>
      <c r="IM94">
        <v>-0.6605319167387009</v>
      </c>
      <c r="IN94">
        <v>-0.0004737513092168879</v>
      </c>
      <c r="IO94">
        <v>1.233974951706583E-06</v>
      </c>
      <c r="IP94">
        <v>-2.791035861235605E-10</v>
      </c>
      <c r="IQ94">
        <v>0.04306461537617447</v>
      </c>
      <c r="IR94">
        <v>-0.002560808816659483</v>
      </c>
      <c r="IS94">
        <v>0.0007441110143227328</v>
      </c>
      <c r="IT94">
        <v>-6.151772081818622E-06</v>
      </c>
      <c r="IU94">
        <v>2</v>
      </c>
      <c r="IV94">
        <v>1988</v>
      </c>
      <c r="IW94">
        <v>1</v>
      </c>
      <c r="IX94">
        <v>28</v>
      </c>
      <c r="IY94">
        <v>190395.3</v>
      </c>
      <c r="IZ94">
        <v>190395.5</v>
      </c>
      <c r="JA94">
        <v>1.14624</v>
      </c>
      <c r="JB94">
        <v>2.60742</v>
      </c>
      <c r="JC94">
        <v>1.49658</v>
      </c>
      <c r="JD94">
        <v>2.34741</v>
      </c>
      <c r="JE94">
        <v>1.54907</v>
      </c>
      <c r="JF94">
        <v>2.323</v>
      </c>
      <c r="JG94">
        <v>36.152</v>
      </c>
      <c r="JH94">
        <v>24.105</v>
      </c>
      <c r="JI94">
        <v>18</v>
      </c>
      <c r="JJ94">
        <v>479.108</v>
      </c>
      <c r="JK94">
        <v>493.166</v>
      </c>
      <c r="JL94">
        <v>30.146</v>
      </c>
      <c r="JM94">
        <v>29.1266</v>
      </c>
      <c r="JN94">
        <v>30</v>
      </c>
      <c r="JO94">
        <v>29.3492</v>
      </c>
      <c r="JP94">
        <v>29.3432</v>
      </c>
      <c r="JQ94">
        <v>23.04</v>
      </c>
      <c r="JR94">
        <v>21.4855</v>
      </c>
      <c r="JS94">
        <v>100</v>
      </c>
      <c r="JT94">
        <v>30.1525</v>
      </c>
      <c r="JU94">
        <v>420</v>
      </c>
      <c r="JV94">
        <v>23.2416</v>
      </c>
      <c r="JW94">
        <v>101.96</v>
      </c>
      <c r="JX94">
        <v>91.4049</v>
      </c>
    </row>
    <row r="95" spans="1:284">
      <c r="A95">
        <v>77</v>
      </c>
      <c r="B95">
        <v>1758413323.5</v>
      </c>
      <c r="C95">
        <v>620.5</v>
      </c>
      <c r="D95" t="s">
        <v>583</v>
      </c>
      <c r="E95" t="s">
        <v>584</v>
      </c>
      <c r="F95">
        <v>5</v>
      </c>
      <c r="G95" t="s">
        <v>552</v>
      </c>
      <c r="H95" t="s">
        <v>421</v>
      </c>
      <c r="I95">
        <v>1758413315.5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(DN95+(U95+2*0.95*5.67E-8*(((DN95+$B$9)+273)^4-(DN95+273)^4)-44100*J95)/(1.84*29.3*R95+8*0.95*5.67E-8*(DN95+273)^3))</f>
        <v>0</v>
      </c>
      <c r="W95">
        <f>($C$9*DO95+$D$9*DP95+$E$9*V95)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2*0.95*5.67E-8*(((DN95+$B$9)+273)^4-(W95+273)^4)</f>
        <v>0</v>
      </c>
      <c r="AF95">
        <f>U95+AE95+AC95+AD95</f>
        <v>0</v>
      </c>
      <c r="AG95">
        <v>0</v>
      </c>
      <c r="AH95">
        <v>0</v>
      </c>
      <c r="AI95">
        <f>IF(AG95*$H$15&gt;=AK95,1.0,(AK95/(AK95-AG95*$H$15)))</f>
        <v>0</v>
      </c>
      <c r="AJ95">
        <f>(AI95-1)*100</f>
        <v>0</v>
      </c>
      <c r="AK95">
        <f>MAX(0,($B$15+$C$15*DS95)/(1+$D$15*DS95)*DL95/(DN95+273)*$E$15)</f>
        <v>0</v>
      </c>
      <c r="AL95" t="s">
        <v>422</v>
      </c>
      <c r="AM95" t="s">
        <v>422</v>
      </c>
      <c r="AN95">
        <v>0</v>
      </c>
      <c r="AO95">
        <v>0</v>
      </c>
      <c r="AP95">
        <f>1-AN95/AO95</f>
        <v>0</v>
      </c>
      <c r="AQ95">
        <v>0</v>
      </c>
      <c r="AR95" t="s">
        <v>422</v>
      </c>
      <c r="AS95" t="s">
        <v>422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422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$B$13*DT95+$C$13*DU95+$F$13*EF95*(1-EI95)</f>
        <v>0</v>
      </c>
      <c r="CW95">
        <f>CV95*CX95</f>
        <v>0</v>
      </c>
      <c r="CX95">
        <f>($B$13*$D$11+$C$13*$D$11+$F$13*((ES95+EK95)/MAX(ES95+EK95+ET95, 0.1)*$I$11+ET95/MAX(ES95+EK95+ET95, 0.1)*$J$11))/($B$13+$C$13+$F$13)</f>
        <v>0</v>
      </c>
      <c r="CY95">
        <f>($B$13*$K$11+$C$13*$K$11+$F$13*((ES95+EK95)/MAX(ES95+EK95+ET95, 0.1)*$P$11+ET95/MAX(ES95+EK95+ET95, 0.1)*$Q$11))/($B$13+$C$13+$F$13)</f>
        <v>0</v>
      </c>
      <c r="CZ95">
        <v>2.7</v>
      </c>
      <c r="DA95">
        <v>0.5</v>
      </c>
      <c r="DB95" t="s">
        <v>423</v>
      </c>
      <c r="DC95">
        <v>2</v>
      </c>
      <c r="DD95">
        <v>1758413315.5</v>
      </c>
      <c r="DE95">
        <v>421.9153333333334</v>
      </c>
      <c r="DF95">
        <v>419.994875</v>
      </c>
      <c r="DG95">
        <v>23.43274583333333</v>
      </c>
      <c r="DH95">
        <v>23.24122083333333</v>
      </c>
      <c r="DI95">
        <v>422.5767083333333</v>
      </c>
      <c r="DJ95">
        <v>23.12700833333333</v>
      </c>
      <c r="DK95">
        <v>499.9734583333334</v>
      </c>
      <c r="DL95">
        <v>90.16224583333333</v>
      </c>
      <c r="DM95">
        <v>0.06874109583333333</v>
      </c>
      <c r="DN95">
        <v>29.88882083333333</v>
      </c>
      <c r="DO95">
        <v>29.98615416666667</v>
      </c>
      <c r="DP95">
        <v>999.9</v>
      </c>
      <c r="DQ95">
        <v>0</v>
      </c>
      <c r="DR95">
        <v>0</v>
      </c>
      <c r="DS95">
        <v>9992.68</v>
      </c>
      <c r="DT95">
        <v>0</v>
      </c>
      <c r="DU95">
        <v>3.963741666666667</v>
      </c>
      <c r="DV95">
        <v>1.9204925</v>
      </c>
      <c r="DW95">
        <v>432.039125</v>
      </c>
      <c r="DX95">
        <v>429.9883333333333</v>
      </c>
      <c r="DY95">
        <v>0.1915139583333333</v>
      </c>
      <c r="DZ95">
        <v>419.994875</v>
      </c>
      <c r="EA95">
        <v>23.24122083333333</v>
      </c>
      <c r="EB95">
        <v>2.112747916666667</v>
      </c>
      <c r="EC95">
        <v>2.09548125</v>
      </c>
      <c r="ED95">
        <v>18.31562916666667</v>
      </c>
      <c r="EE95">
        <v>18.184875</v>
      </c>
      <c r="EF95">
        <v>0.00500078</v>
      </c>
      <c r="EG95">
        <v>0</v>
      </c>
      <c r="EH95">
        <v>0</v>
      </c>
      <c r="EI95">
        <v>0</v>
      </c>
      <c r="EJ95">
        <v>298.825</v>
      </c>
      <c r="EK95">
        <v>0.00500078</v>
      </c>
      <c r="EL95">
        <v>-20.15416666666667</v>
      </c>
      <c r="EM95">
        <v>-1.295833333333333</v>
      </c>
      <c r="EN95">
        <v>35.14558333333333</v>
      </c>
      <c r="EO95">
        <v>38.609125</v>
      </c>
      <c r="EP95">
        <v>37.37483333333333</v>
      </c>
      <c r="EQ95">
        <v>38.669</v>
      </c>
      <c r="ER95">
        <v>37.62991666666667</v>
      </c>
      <c r="ES95">
        <v>0</v>
      </c>
      <c r="ET95">
        <v>0</v>
      </c>
      <c r="EU95">
        <v>0</v>
      </c>
      <c r="EV95">
        <v>1758413323.2</v>
      </c>
      <c r="EW95">
        <v>0</v>
      </c>
      <c r="EX95">
        <v>298.0884615384616</v>
      </c>
      <c r="EY95">
        <v>-19.38803490008612</v>
      </c>
      <c r="EZ95">
        <v>0.04444469336311788</v>
      </c>
      <c r="FA95">
        <v>-20.09615384615385</v>
      </c>
      <c r="FB95">
        <v>15</v>
      </c>
      <c r="FC95">
        <v>0</v>
      </c>
      <c r="FD95" t="s">
        <v>424</v>
      </c>
      <c r="FE95">
        <v>1746989605.5</v>
      </c>
      <c r="FF95">
        <v>1746989593.5</v>
      </c>
      <c r="FG95">
        <v>0</v>
      </c>
      <c r="FH95">
        <v>-0.274</v>
      </c>
      <c r="FI95">
        <v>-0.002</v>
      </c>
      <c r="FJ95">
        <v>2.549</v>
      </c>
      <c r="FK95">
        <v>0.129</v>
      </c>
      <c r="FL95">
        <v>420</v>
      </c>
      <c r="FM95">
        <v>17</v>
      </c>
      <c r="FN95">
        <v>0.02</v>
      </c>
      <c r="FO95">
        <v>0.04</v>
      </c>
      <c r="FP95">
        <v>1.916141</v>
      </c>
      <c r="FQ95">
        <v>0.04935061913696207</v>
      </c>
      <c r="FR95">
        <v>0.04950788799777263</v>
      </c>
      <c r="FS95">
        <v>1</v>
      </c>
      <c r="FT95">
        <v>297.964705882353</v>
      </c>
      <c r="FU95">
        <v>-9.588999510458947</v>
      </c>
      <c r="FV95">
        <v>8.326812904634581</v>
      </c>
      <c r="FW95">
        <v>0</v>
      </c>
      <c r="FX95">
        <v>0.191288125</v>
      </c>
      <c r="FY95">
        <v>0.004657317073170185</v>
      </c>
      <c r="FZ95">
        <v>0.0008594116646724106</v>
      </c>
      <c r="GA95">
        <v>1</v>
      </c>
      <c r="GB95">
        <v>2</v>
      </c>
      <c r="GC95">
        <v>3</v>
      </c>
      <c r="GD95" t="s">
        <v>425</v>
      </c>
      <c r="GE95">
        <v>3.1031</v>
      </c>
      <c r="GF95">
        <v>2.72702</v>
      </c>
      <c r="GG95">
        <v>0.0880312</v>
      </c>
      <c r="GH95">
        <v>0.0876704</v>
      </c>
      <c r="GI95">
        <v>0.105575</v>
      </c>
      <c r="GJ95">
        <v>0.106382</v>
      </c>
      <c r="GK95">
        <v>23838.1</v>
      </c>
      <c r="GL95">
        <v>21652.5</v>
      </c>
      <c r="GM95">
        <v>26704.1</v>
      </c>
      <c r="GN95">
        <v>23955.8</v>
      </c>
      <c r="GO95">
        <v>38220</v>
      </c>
      <c r="GP95">
        <v>31646.5</v>
      </c>
      <c r="GQ95">
        <v>46634.8</v>
      </c>
      <c r="GR95">
        <v>37902.4</v>
      </c>
      <c r="GS95">
        <v>1.8609</v>
      </c>
      <c r="GT95">
        <v>1.85993</v>
      </c>
      <c r="GU95">
        <v>0.084091</v>
      </c>
      <c r="GV95">
        <v>0</v>
      </c>
      <c r="GW95">
        <v>28.6118</v>
      </c>
      <c r="GX95">
        <v>999.9</v>
      </c>
      <c r="GY95">
        <v>54.7</v>
      </c>
      <c r="GZ95">
        <v>31.4</v>
      </c>
      <c r="HA95">
        <v>27.9971</v>
      </c>
      <c r="HB95">
        <v>60.61</v>
      </c>
      <c r="HC95">
        <v>26.3341</v>
      </c>
      <c r="HD95">
        <v>1</v>
      </c>
      <c r="HE95">
        <v>0.145343</v>
      </c>
      <c r="HF95">
        <v>-1.17347</v>
      </c>
      <c r="HG95">
        <v>20.2951</v>
      </c>
      <c r="HH95">
        <v>5.22133</v>
      </c>
      <c r="HI95">
        <v>11.98</v>
      </c>
      <c r="HJ95">
        <v>4.96415</v>
      </c>
      <c r="HK95">
        <v>3.27598</v>
      </c>
      <c r="HL95">
        <v>9999</v>
      </c>
      <c r="HM95">
        <v>9999</v>
      </c>
      <c r="HN95">
        <v>9999</v>
      </c>
      <c r="HO95">
        <v>999.9</v>
      </c>
      <c r="HP95">
        <v>1.86386</v>
      </c>
      <c r="HQ95">
        <v>1.86005</v>
      </c>
      <c r="HR95">
        <v>1.85837</v>
      </c>
      <c r="HS95">
        <v>1.85975</v>
      </c>
      <c r="HT95">
        <v>1.85984</v>
      </c>
      <c r="HU95">
        <v>1.85837</v>
      </c>
      <c r="HV95">
        <v>1.85744</v>
      </c>
      <c r="HW95">
        <v>1.85236</v>
      </c>
      <c r="HX95">
        <v>0</v>
      </c>
      <c r="HY95">
        <v>0</v>
      </c>
      <c r="HZ95">
        <v>0</v>
      </c>
      <c r="IA95">
        <v>0</v>
      </c>
      <c r="IB95" t="s">
        <v>426</v>
      </c>
      <c r="IC95" t="s">
        <v>427</v>
      </c>
      <c r="ID95" t="s">
        <v>428</v>
      </c>
      <c r="IE95" t="s">
        <v>428</v>
      </c>
      <c r="IF95" t="s">
        <v>428</v>
      </c>
      <c r="IG95" t="s">
        <v>428</v>
      </c>
      <c r="IH95">
        <v>0</v>
      </c>
      <c r="II95">
        <v>100</v>
      </c>
      <c r="IJ95">
        <v>100</v>
      </c>
      <c r="IK95">
        <v>-0.662</v>
      </c>
      <c r="IL95">
        <v>0.3057</v>
      </c>
      <c r="IM95">
        <v>-0.6605319167387009</v>
      </c>
      <c r="IN95">
        <v>-0.0004737513092168879</v>
      </c>
      <c r="IO95">
        <v>1.233974951706583E-06</v>
      </c>
      <c r="IP95">
        <v>-2.791035861235605E-10</v>
      </c>
      <c r="IQ95">
        <v>0.04306461537617447</v>
      </c>
      <c r="IR95">
        <v>-0.002560808816659483</v>
      </c>
      <c r="IS95">
        <v>0.0007441110143227328</v>
      </c>
      <c r="IT95">
        <v>-6.151772081818622E-06</v>
      </c>
      <c r="IU95">
        <v>2</v>
      </c>
      <c r="IV95">
        <v>1988</v>
      </c>
      <c r="IW95">
        <v>1</v>
      </c>
      <c r="IX95">
        <v>28</v>
      </c>
      <c r="IY95">
        <v>190395.3</v>
      </c>
      <c r="IZ95">
        <v>190395.5</v>
      </c>
      <c r="JA95">
        <v>1.14624</v>
      </c>
      <c r="JB95">
        <v>2.60376</v>
      </c>
      <c r="JC95">
        <v>1.49658</v>
      </c>
      <c r="JD95">
        <v>2.34741</v>
      </c>
      <c r="JE95">
        <v>1.54907</v>
      </c>
      <c r="JF95">
        <v>2.41577</v>
      </c>
      <c r="JG95">
        <v>36.152</v>
      </c>
      <c r="JH95">
        <v>24.0963</v>
      </c>
      <c r="JI95">
        <v>18</v>
      </c>
      <c r="JJ95">
        <v>479.282</v>
      </c>
      <c r="JK95">
        <v>493.001</v>
      </c>
      <c r="JL95">
        <v>30.1504</v>
      </c>
      <c r="JM95">
        <v>29.1261</v>
      </c>
      <c r="JN95">
        <v>30.0001</v>
      </c>
      <c r="JO95">
        <v>29.3492</v>
      </c>
      <c r="JP95">
        <v>29.3432</v>
      </c>
      <c r="JQ95">
        <v>23.0395</v>
      </c>
      <c r="JR95">
        <v>21.4855</v>
      </c>
      <c r="JS95">
        <v>100</v>
      </c>
      <c r="JT95">
        <v>30.1525</v>
      </c>
      <c r="JU95">
        <v>420</v>
      </c>
      <c r="JV95">
        <v>23.2416</v>
      </c>
      <c r="JW95">
        <v>101.96</v>
      </c>
      <c r="JX95">
        <v>91.40479999999999</v>
      </c>
    </row>
    <row r="96" spans="1:284">
      <c r="A96">
        <v>78</v>
      </c>
      <c r="B96">
        <v>1758413325.5</v>
      </c>
      <c r="C96">
        <v>622.5</v>
      </c>
      <c r="D96" t="s">
        <v>585</v>
      </c>
      <c r="E96" t="s">
        <v>586</v>
      </c>
      <c r="F96">
        <v>5</v>
      </c>
      <c r="G96" t="s">
        <v>552</v>
      </c>
      <c r="H96" t="s">
        <v>421</v>
      </c>
      <c r="I96">
        <v>1758413317.5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(DN96+(U96+2*0.95*5.67E-8*(((DN96+$B$9)+273)^4-(DN96+273)^4)-44100*J96)/(1.84*29.3*R96+8*0.95*5.67E-8*(DN96+273)^3))</f>
        <v>0</v>
      </c>
      <c r="W96">
        <f>($C$9*DO96+$D$9*DP96+$E$9*V96)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2*0.95*5.67E-8*(((DN96+$B$9)+273)^4-(W96+273)^4)</f>
        <v>0</v>
      </c>
      <c r="AF96">
        <f>U96+AE96+AC96+AD96</f>
        <v>0</v>
      </c>
      <c r="AG96">
        <v>0</v>
      </c>
      <c r="AH96">
        <v>0</v>
      </c>
      <c r="AI96">
        <f>IF(AG96*$H$15&gt;=AK96,1.0,(AK96/(AK96-AG96*$H$15)))</f>
        <v>0</v>
      </c>
      <c r="AJ96">
        <f>(AI96-1)*100</f>
        <v>0</v>
      </c>
      <c r="AK96">
        <f>MAX(0,($B$15+$C$15*DS96)/(1+$D$15*DS96)*DL96/(DN96+273)*$E$15)</f>
        <v>0</v>
      </c>
      <c r="AL96" t="s">
        <v>422</v>
      </c>
      <c r="AM96" t="s">
        <v>422</v>
      </c>
      <c r="AN96">
        <v>0</v>
      </c>
      <c r="AO96">
        <v>0</v>
      </c>
      <c r="AP96">
        <f>1-AN96/AO96</f>
        <v>0</v>
      </c>
      <c r="AQ96">
        <v>0</v>
      </c>
      <c r="AR96" t="s">
        <v>422</v>
      </c>
      <c r="AS96" t="s">
        <v>422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422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$B$13*DT96+$C$13*DU96+$F$13*EF96*(1-EI96)</f>
        <v>0</v>
      </c>
      <c r="CW96">
        <f>CV96*CX96</f>
        <v>0</v>
      </c>
      <c r="CX96">
        <f>($B$13*$D$11+$C$13*$D$11+$F$13*((ES96+EK96)/MAX(ES96+EK96+ET96, 0.1)*$I$11+ET96/MAX(ES96+EK96+ET96, 0.1)*$J$11))/($B$13+$C$13+$F$13)</f>
        <v>0</v>
      </c>
      <c r="CY96">
        <f>($B$13*$K$11+$C$13*$K$11+$F$13*((ES96+EK96)/MAX(ES96+EK96+ET96, 0.1)*$P$11+ET96/MAX(ES96+EK96+ET96, 0.1)*$Q$11))/($B$13+$C$13+$F$13)</f>
        <v>0</v>
      </c>
      <c r="CZ96">
        <v>2.7</v>
      </c>
      <c r="DA96">
        <v>0.5</v>
      </c>
      <c r="DB96" t="s">
        <v>423</v>
      </c>
      <c r="DC96">
        <v>2</v>
      </c>
      <c r="DD96">
        <v>1758413317.5</v>
      </c>
      <c r="DE96">
        <v>421.9073749999999</v>
      </c>
      <c r="DF96">
        <v>419.989</v>
      </c>
      <c r="DG96">
        <v>23.4318125</v>
      </c>
      <c r="DH96">
        <v>23.24035416666667</v>
      </c>
      <c r="DI96">
        <v>422.5688333333333</v>
      </c>
      <c r="DJ96">
        <v>23.1261</v>
      </c>
      <c r="DK96">
        <v>499.9989166666667</v>
      </c>
      <c r="DL96">
        <v>90.16251666666666</v>
      </c>
      <c r="DM96">
        <v>0.06870439166666667</v>
      </c>
      <c r="DN96">
        <v>29.88827916666667</v>
      </c>
      <c r="DO96">
        <v>29.98515</v>
      </c>
      <c r="DP96">
        <v>999.9</v>
      </c>
      <c r="DQ96">
        <v>0</v>
      </c>
      <c r="DR96">
        <v>0</v>
      </c>
      <c r="DS96">
        <v>9997.055</v>
      </c>
      <c r="DT96">
        <v>0</v>
      </c>
      <c r="DU96">
        <v>3.965132916666667</v>
      </c>
      <c r="DV96">
        <v>1.91842125</v>
      </c>
      <c r="DW96">
        <v>432.030625</v>
      </c>
      <c r="DX96">
        <v>429.9819583333333</v>
      </c>
      <c r="DY96">
        <v>0.1914522083333333</v>
      </c>
      <c r="DZ96">
        <v>419.989</v>
      </c>
      <c r="EA96">
        <v>23.24035416666667</v>
      </c>
      <c r="EB96">
        <v>2.112670833333333</v>
      </c>
      <c r="EC96">
        <v>2.095409583333333</v>
      </c>
      <c r="ED96">
        <v>18.31504166666667</v>
      </c>
      <c r="EE96">
        <v>18.18432916666667</v>
      </c>
      <c r="EF96">
        <v>0.00500078</v>
      </c>
      <c r="EG96">
        <v>0</v>
      </c>
      <c r="EH96">
        <v>0</v>
      </c>
      <c r="EI96">
        <v>0</v>
      </c>
      <c r="EJ96">
        <v>297.8583333333333</v>
      </c>
      <c r="EK96">
        <v>0.00500078</v>
      </c>
      <c r="EL96">
        <v>-19.82083333333333</v>
      </c>
      <c r="EM96">
        <v>-1.133333333333333</v>
      </c>
      <c r="EN96">
        <v>35.13254166666667</v>
      </c>
      <c r="EO96">
        <v>38.5935</v>
      </c>
      <c r="EP96">
        <v>37.382625</v>
      </c>
      <c r="EQ96">
        <v>38.64558333333333</v>
      </c>
      <c r="ER96">
        <v>37.62466666666666</v>
      </c>
      <c r="ES96">
        <v>0</v>
      </c>
      <c r="ET96">
        <v>0</v>
      </c>
      <c r="EU96">
        <v>0</v>
      </c>
      <c r="EV96">
        <v>1758413325.6</v>
      </c>
      <c r="EW96">
        <v>0</v>
      </c>
      <c r="EX96">
        <v>295.7769230769231</v>
      </c>
      <c r="EY96">
        <v>-6.003419522050452</v>
      </c>
      <c r="EZ96">
        <v>17.77777787099252</v>
      </c>
      <c r="FA96">
        <v>-19.52307692307692</v>
      </c>
      <c r="FB96">
        <v>15</v>
      </c>
      <c r="FC96">
        <v>0</v>
      </c>
      <c r="FD96" t="s">
        <v>424</v>
      </c>
      <c r="FE96">
        <v>1746989605.5</v>
      </c>
      <c r="FF96">
        <v>1746989593.5</v>
      </c>
      <c r="FG96">
        <v>0</v>
      </c>
      <c r="FH96">
        <v>-0.274</v>
      </c>
      <c r="FI96">
        <v>-0.002</v>
      </c>
      <c r="FJ96">
        <v>2.549</v>
      </c>
      <c r="FK96">
        <v>0.129</v>
      </c>
      <c r="FL96">
        <v>420</v>
      </c>
      <c r="FM96">
        <v>17</v>
      </c>
      <c r="FN96">
        <v>0.02</v>
      </c>
      <c r="FO96">
        <v>0.04</v>
      </c>
      <c r="FP96">
        <v>1.915695853658537</v>
      </c>
      <c r="FQ96">
        <v>0.02145825783971819</v>
      </c>
      <c r="FR96">
        <v>0.04900796993300369</v>
      </c>
      <c r="FS96">
        <v>1</v>
      </c>
      <c r="FT96">
        <v>297.4529411764706</v>
      </c>
      <c r="FU96">
        <v>-16.18334637040738</v>
      </c>
      <c r="FV96">
        <v>8.491422498931694</v>
      </c>
      <c r="FW96">
        <v>0</v>
      </c>
      <c r="FX96">
        <v>0.1912360731707317</v>
      </c>
      <c r="FY96">
        <v>0.002939707317073873</v>
      </c>
      <c r="FZ96">
        <v>0.0008798221657963249</v>
      </c>
      <c r="GA96">
        <v>1</v>
      </c>
      <c r="GB96">
        <v>2</v>
      </c>
      <c r="GC96">
        <v>3</v>
      </c>
      <c r="GD96" t="s">
        <v>425</v>
      </c>
      <c r="GE96">
        <v>3.10341</v>
      </c>
      <c r="GF96">
        <v>2.72655</v>
      </c>
      <c r="GG96">
        <v>0.08803320000000001</v>
      </c>
      <c r="GH96">
        <v>0.0876649</v>
      </c>
      <c r="GI96">
        <v>0.105575</v>
      </c>
      <c r="GJ96">
        <v>0.106385</v>
      </c>
      <c r="GK96">
        <v>23838.1</v>
      </c>
      <c r="GL96">
        <v>21652.4</v>
      </c>
      <c r="GM96">
        <v>26704.2</v>
      </c>
      <c r="GN96">
        <v>23955.6</v>
      </c>
      <c r="GO96">
        <v>38220</v>
      </c>
      <c r="GP96">
        <v>31646.4</v>
      </c>
      <c r="GQ96">
        <v>46634.8</v>
      </c>
      <c r="GR96">
        <v>37902.4</v>
      </c>
      <c r="GS96">
        <v>1.86115</v>
      </c>
      <c r="GT96">
        <v>1.8597</v>
      </c>
      <c r="GU96">
        <v>0.08413569999999999</v>
      </c>
      <c r="GV96">
        <v>0</v>
      </c>
      <c r="GW96">
        <v>28.6118</v>
      </c>
      <c r="GX96">
        <v>999.9</v>
      </c>
      <c r="GY96">
        <v>54.7</v>
      </c>
      <c r="GZ96">
        <v>31.4</v>
      </c>
      <c r="HA96">
        <v>27.999</v>
      </c>
      <c r="HB96">
        <v>61.16</v>
      </c>
      <c r="HC96">
        <v>26.0417</v>
      </c>
      <c r="HD96">
        <v>1</v>
      </c>
      <c r="HE96">
        <v>0.145254</v>
      </c>
      <c r="HF96">
        <v>-1.17828</v>
      </c>
      <c r="HG96">
        <v>20.295</v>
      </c>
      <c r="HH96">
        <v>5.22148</v>
      </c>
      <c r="HI96">
        <v>11.98</v>
      </c>
      <c r="HJ96">
        <v>4.9642</v>
      </c>
      <c r="HK96">
        <v>3.27598</v>
      </c>
      <c r="HL96">
        <v>9999</v>
      </c>
      <c r="HM96">
        <v>9999</v>
      </c>
      <c r="HN96">
        <v>9999</v>
      </c>
      <c r="HO96">
        <v>999.9</v>
      </c>
      <c r="HP96">
        <v>1.86386</v>
      </c>
      <c r="HQ96">
        <v>1.86006</v>
      </c>
      <c r="HR96">
        <v>1.85837</v>
      </c>
      <c r="HS96">
        <v>1.85975</v>
      </c>
      <c r="HT96">
        <v>1.85984</v>
      </c>
      <c r="HU96">
        <v>1.85837</v>
      </c>
      <c r="HV96">
        <v>1.85743</v>
      </c>
      <c r="HW96">
        <v>1.85234</v>
      </c>
      <c r="HX96">
        <v>0</v>
      </c>
      <c r="HY96">
        <v>0</v>
      </c>
      <c r="HZ96">
        <v>0</v>
      </c>
      <c r="IA96">
        <v>0</v>
      </c>
      <c r="IB96" t="s">
        <v>426</v>
      </c>
      <c r="IC96" t="s">
        <v>427</v>
      </c>
      <c r="ID96" t="s">
        <v>428</v>
      </c>
      <c r="IE96" t="s">
        <v>428</v>
      </c>
      <c r="IF96" t="s">
        <v>428</v>
      </c>
      <c r="IG96" t="s">
        <v>428</v>
      </c>
      <c r="IH96">
        <v>0</v>
      </c>
      <c r="II96">
        <v>100</v>
      </c>
      <c r="IJ96">
        <v>100</v>
      </c>
      <c r="IK96">
        <v>-0.662</v>
      </c>
      <c r="IL96">
        <v>0.3057</v>
      </c>
      <c r="IM96">
        <v>-0.6605319167387009</v>
      </c>
      <c r="IN96">
        <v>-0.0004737513092168879</v>
      </c>
      <c r="IO96">
        <v>1.233974951706583E-06</v>
      </c>
      <c r="IP96">
        <v>-2.791035861235605E-10</v>
      </c>
      <c r="IQ96">
        <v>0.04306461537617447</v>
      </c>
      <c r="IR96">
        <v>-0.002560808816659483</v>
      </c>
      <c r="IS96">
        <v>0.0007441110143227328</v>
      </c>
      <c r="IT96">
        <v>-6.151772081818622E-06</v>
      </c>
      <c r="IU96">
        <v>2</v>
      </c>
      <c r="IV96">
        <v>1988</v>
      </c>
      <c r="IW96">
        <v>1</v>
      </c>
      <c r="IX96">
        <v>28</v>
      </c>
      <c r="IY96">
        <v>190395.3</v>
      </c>
      <c r="IZ96">
        <v>190395.5</v>
      </c>
      <c r="JA96">
        <v>1.14624</v>
      </c>
      <c r="JB96">
        <v>2.59766</v>
      </c>
      <c r="JC96">
        <v>1.49658</v>
      </c>
      <c r="JD96">
        <v>2.34741</v>
      </c>
      <c r="JE96">
        <v>1.54907</v>
      </c>
      <c r="JF96">
        <v>2.47559</v>
      </c>
      <c r="JG96">
        <v>36.1285</v>
      </c>
      <c r="JH96">
        <v>24.105</v>
      </c>
      <c r="JI96">
        <v>18</v>
      </c>
      <c r="JJ96">
        <v>479.418</v>
      </c>
      <c r="JK96">
        <v>492.852</v>
      </c>
      <c r="JL96">
        <v>30.1541</v>
      </c>
      <c r="JM96">
        <v>29.1261</v>
      </c>
      <c r="JN96">
        <v>30</v>
      </c>
      <c r="JO96">
        <v>29.3479</v>
      </c>
      <c r="JP96">
        <v>29.3432</v>
      </c>
      <c r="JQ96">
        <v>23.0441</v>
      </c>
      <c r="JR96">
        <v>21.4855</v>
      </c>
      <c r="JS96">
        <v>100</v>
      </c>
      <c r="JT96">
        <v>30.1637</v>
      </c>
      <c r="JU96">
        <v>420</v>
      </c>
      <c r="JV96">
        <v>23.2416</v>
      </c>
      <c r="JW96">
        <v>101.961</v>
      </c>
      <c r="JX96">
        <v>91.4045</v>
      </c>
    </row>
    <row r="97" spans="1:284">
      <c r="A97">
        <v>79</v>
      </c>
      <c r="B97">
        <v>1758413327.5</v>
      </c>
      <c r="C97">
        <v>624.5</v>
      </c>
      <c r="D97" t="s">
        <v>587</v>
      </c>
      <c r="E97" t="s">
        <v>588</v>
      </c>
      <c r="F97">
        <v>5</v>
      </c>
      <c r="G97" t="s">
        <v>552</v>
      </c>
      <c r="H97" t="s">
        <v>421</v>
      </c>
      <c r="I97">
        <v>1758413319.5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(DN97+(U97+2*0.95*5.67E-8*(((DN97+$B$9)+273)^4-(DN97+273)^4)-44100*J97)/(1.84*29.3*R97+8*0.95*5.67E-8*(DN97+273)^3))</f>
        <v>0</v>
      </c>
      <c r="W97">
        <f>($C$9*DO97+$D$9*DP97+$E$9*V97)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2*0.95*5.67E-8*(((DN97+$B$9)+273)^4-(W97+273)^4)</f>
        <v>0</v>
      </c>
      <c r="AF97">
        <f>U97+AE97+AC97+AD97</f>
        <v>0</v>
      </c>
      <c r="AG97">
        <v>0</v>
      </c>
      <c r="AH97">
        <v>0</v>
      </c>
      <c r="AI97">
        <f>IF(AG97*$H$15&gt;=AK97,1.0,(AK97/(AK97-AG97*$H$15)))</f>
        <v>0</v>
      </c>
      <c r="AJ97">
        <f>(AI97-1)*100</f>
        <v>0</v>
      </c>
      <c r="AK97">
        <f>MAX(0,($B$15+$C$15*DS97)/(1+$D$15*DS97)*DL97/(DN97+273)*$E$15)</f>
        <v>0</v>
      </c>
      <c r="AL97" t="s">
        <v>422</v>
      </c>
      <c r="AM97" t="s">
        <v>422</v>
      </c>
      <c r="AN97">
        <v>0</v>
      </c>
      <c r="AO97">
        <v>0</v>
      </c>
      <c r="AP97">
        <f>1-AN97/AO97</f>
        <v>0</v>
      </c>
      <c r="AQ97">
        <v>0</v>
      </c>
      <c r="AR97" t="s">
        <v>422</v>
      </c>
      <c r="AS97" t="s">
        <v>422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422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$B$13*DT97+$C$13*DU97+$F$13*EF97*(1-EI97)</f>
        <v>0</v>
      </c>
      <c r="CW97">
        <f>CV97*CX97</f>
        <v>0</v>
      </c>
      <c r="CX97">
        <f>($B$13*$D$11+$C$13*$D$11+$F$13*((ES97+EK97)/MAX(ES97+EK97+ET97, 0.1)*$I$11+ET97/MAX(ES97+EK97+ET97, 0.1)*$J$11))/($B$13+$C$13+$F$13)</f>
        <v>0</v>
      </c>
      <c r="CY97">
        <f>($B$13*$K$11+$C$13*$K$11+$F$13*((ES97+EK97)/MAX(ES97+EK97+ET97, 0.1)*$P$11+ET97/MAX(ES97+EK97+ET97, 0.1)*$Q$11))/($B$13+$C$13+$F$13)</f>
        <v>0</v>
      </c>
      <c r="CZ97">
        <v>2.7</v>
      </c>
      <c r="DA97">
        <v>0.5</v>
      </c>
      <c r="DB97" t="s">
        <v>423</v>
      </c>
      <c r="DC97">
        <v>2</v>
      </c>
      <c r="DD97">
        <v>1758413319.5</v>
      </c>
      <c r="DE97">
        <v>421.9036666666667</v>
      </c>
      <c r="DF97">
        <v>419.9769166666667</v>
      </c>
      <c r="DG97">
        <v>23.43076666666667</v>
      </c>
      <c r="DH97">
        <v>23.23950416666667</v>
      </c>
      <c r="DI97">
        <v>422.5651666666667</v>
      </c>
      <c r="DJ97">
        <v>23.12507916666667</v>
      </c>
      <c r="DK97">
        <v>500.0126666666667</v>
      </c>
      <c r="DL97">
        <v>90.16324166666668</v>
      </c>
      <c r="DM97">
        <v>0.06864977500000001</v>
      </c>
      <c r="DN97">
        <v>29.88754583333333</v>
      </c>
      <c r="DO97">
        <v>29.98505</v>
      </c>
      <c r="DP97">
        <v>999.9</v>
      </c>
      <c r="DQ97">
        <v>0</v>
      </c>
      <c r="DR97">
        <v>0</v>
      </c>
      <c r="DS97">
        <v>9998.46125</v>
      </c>
      <c r="DT97">
        <v>0</v>
      </c>
      <c r="DU97">
        <v>3.96348875</v>
      </c>
      <c r="DV97">
        <v>1.926835</v>
      </c>
      <c r="DW97">
        <v>432.0264166666668</v>
      </c>
      <c r="DX97">
        <v>429.9692083333333</v>
      </c>
      <c r="DY97">
        <v>0.1912575416666666</v>
      </c>
      <c r="DZ97">
        <v>419.9769166666667</v>
      </c>
      <c r="EA97">
        <v>23.23950416666667</v>
      </c>
      <c r="EB97">
        <v>2.11259375</v>
      </c>
      <c r="EC97">
        <v>2.09535</v>
      </c>
      <c r="ED97">
        <v>18.31445833333333</v>
      </c>
      <c r="EE97">
        <v>18.18387916666667</v>
      </c>
      <c r="EF97">
        <v>0.00500078</v>
      </c>
      <c r="EG97">
        <v>0</v>
      </c>
      <c r="EH97">
        <v>0</v>
      </c>
      <c r="EI97">
        <v>0</v>
      </c>
      <c r="EJ97">
        <v>296.5958333333333</v>
      </c>
      <c r="EK97">
        <v>0.00500078</v>
      </c>
      <c r="EL97">
        <v>-20.0625</v>
      </c>
      <c r="EM97">
        <v>-1.066666666666667</v>
      </c>
      <c r="EN97">
        <v>35.1195</v>
      </c>
      <c r="EO97">
        <v>38.577875</v>
      </c>
      <c r="EP97">
        <v>37.38</v>
      </c>
      <c r="EQ97">
        <v>38.622125</v>
      </c>
      <c r="ER97">
        <v>37.598625</v>
      </c>
      <c r="ES97">
        <v>0</v>
      </c>
      <c r="ET97">
        <v>0</v>
      </c>
      <c r="EU97">
        <v>0</v>
      </c>
      <c r="EV97">
        <v>1758413327.4</v>
      </c>
      <c r="EW97">
        <v>0</v>
      </c>
      <c r="EX97">
        <v>295.596</v>
      </c>
      <c r="EY97">
        <v>10.12307637984035</v>
      </c>
      <c r="EZ97">
        <v>1.738461580831317</v>
      </c>
      <c r="FA97">
        <v>-19.56</v>
      </c>
      <c r="FB97">
        <v>15</v>
      </c>
      <c r="FC97">
        <v>0</v>
      </c>
      <c r="FD97" t="s">
        <v>424</v>
      </c>
      <c r="FE97">
        <v>1746989605.5</v>
      </c>
      <c r="FF97">
        <v>1746989593.5</v>
      </c>
      <c r="FG97">
        <v>0</v>
      </c>
      <c r="FH97">
        <v>-0.274</v>
      </c>
      <c r="FI97">
        <v>-0.002</v>
      </c>
      <c r="FJ97">
        <v>2.549</v>
      </c>
      <c r="FK97">
        <v>0.129</v>
      </c>
      <c r="FL97">
        <v>420</v>
      </c>
      <c r="FM97">
        <v>17</v>
      </c>
      <c r="FN97">
        <v>0.02</v>
      </c>
      <c r="FO97">
        <v>0.04</v>
      </c>
      <c r="FP97">
        <v>1.92155475</v>
      </c>
      <c r="FQ97">
        <v>0.02750825515946992</v>
      </c>
      <c r="FR97">
        <v>0.04977278141652824</v>
      </c>
      <c r="FS97">
        <v>1</v>
      </c>
      <c r="FT97">
        <v>296.5852941176471</v>
      </c>
      <c r="FU97">
        <v>-5.003819931981856</v>
      </c>
      <c r="FV97">
        <v>7.83157757201166</v>
      </c>
      <c r="FW97">
        <v>0</v>
      </c>
      <c r="FX97">
        <v>0.191191525</v>
      </c>
      <c r="FY97">
        <v>-0.002785564727954952</v>
      </c>
      <c r="FZ97">
        <v>0.0009780803900370355</v>
      </c>
      <c r="GA97">
        <v>1</v>
      </c>
      <c r="GB97">
        <v>2</v>
      </c>
      <c r="GC97">
        <v>3</v>
      </c>
      <c r="GD97" t="s">
        <v>425</v>
      </c>
      <c r="GE97">
        <v>3.10318</v>
      </c>
      <c r="GF97">
        <v>2.72646</v>
      </c>
      <c r="GG97">
        <v>0.0880315</v>
      </c>
      <c r="GH97">
        <v>0.0876637</v>
      </c>
      <c r="GI97">
        <v>0.105579</v>
      </c>
      <c r="GJ97">
        <v>0.106381</v>
      </c>
      <c r="GK97">
        <v>23838.2</v>
      </c>
      <c r="GL97">
        <v>21652.4</v>
      </c>
      <c r="GM97">
        <v>26704.2</v>
      </c>
      <c r="GN97">
        <v>23955.5</v>
      </c>
      <c r="GO97">
        <v>38220</v>
      </c>
      <c r="GP97">
        <v>31646.4</v>
      </c>
      <c r="GQ97">
        <v>46635</v>
      </c>
      <c r="GR97">
        <v>37902.2</v>
      </c>
      <c r="GS97">
        <v>1.861</v>
      </c>
      <c r="GT97">
        <v>1.86003</v>
      </c>
      <c r="GU97">
        <v>0.0846423</v>
      </c>
      <c r="GV97">
        <v>0</v>
      </c>
      <c r="GW97">
        <v>28.6118</v>
      </c>
      <c r="GX97">
        <v>999.9</v>
      </c>
      <c r="GY97">
        <v>54.7</v>
      </c>
      <c r="GZ97">
        <v>31.4</v>
      </c>
      <c r="HA97">
        <v>27.9986</v>
      </c>
      <c r="HB97">
        <v>60.87</v>
      </c>
      <c r="HC97">
        <v>26.2059</v>
      </c>
      <c r="HD97">
        <v>1</v>
      </c>
      <c r="HE97">
        <v>0.145193</v>
      </c>
      <c r="HF97">
        <v>-1.18931</v>
      </c>
      <c r="HG97">
        <v>20.2949</v>
      </c>
      <c r="HH97">
        <v>5.22073</v>
      </c>
      <c r="HI97">
        <v>11.98</v>
      </c>
      <c r="HJ97">
        <v>4.96415</v>
      </c>
      <c r="HK97">
        <v>3.276</v>
      </c>
      <c r="HL97">
        <v>9999</v>
      </c>
      <c r="HM97">
        <v>9999</v>
      </c>
      <c r="HN97">
        <v>9999</v>
      </c>
      <c r="HO97">
        <v>999.9</v>
      </c>
      <c r="HP97">
        <v>1.86386</v>
      </c>
      <c r="HQ97">
        <v>1.86005</v>
      </c>
      <c r="HR97">
        <v>1.85837</v>
      </c>
      <c r="HS97">
        <v>1.85974</v>
      </c>
      <c r="HT97">
        <v>1.85984</v>
      </c>
      <c r="HU97">
        <v>1.85837</v>
      </c>
      <c r="HV97">
        <v>1.85743</v>
      </c>
      <c r="HW97">
        <v>1.85231</v>
      </c>
      <c r="HX97">
        <v>0</v>
      </c>
      <c r="HY97">
        <v>0</v>
      </c>
      <c r="HZ97">
        <v>0</v>
      </c>
      <c r="IA97">
        <v>0</v>
      </c>
      <c r="IB97" t="s">
        <v>426</v>
      </c>
      <c r="IC97" t="s">
        <v>427</v>
      </c>
      <c r="ID97" t="s">
        <v>428</v>
      </c>
      <c r="IE97" t="s">
        <v>428</v>
      </c>
      <c r="IF97" t="s">
        <v>428</v>
      </c>
      <c r="IG97" t="s">
        <v>428</v>
      </c>
      <c r="IH97">
        <v>0</v>
      </c>
      <c r="II97">
        <v>100</v>
      </c>
      <c r="IJ97">
        <v>100</v>
      </c>
      <c r="IK97">
        <v>-0.661</v>
      </c>
      <c r="IL97">
        <v>0.3056</v>
      </c>
      <c r="IM97">
        <v>-0.6605319167387009</v>
      </c>
      <c r="IN97">
        <v>-0.0004737513092168879</v>
      </c>
      <c r="IO97">
        <v>1.233974951706583E-06</v>
      </c>
      <c r="IP97">
        <v>-2.791035861235605E-10</v>
      </c>
      <c r="IQ97">
        <v>0.04306461537617447</v>
      </c>
      <c r="IR97">
        <v>-0.002560808816659483</v>
      </c>
      <c r="IS97">
        <v>0.0007441110143227328</v>
      </c>
      <c r="IT97">
        <v>-6.151772081818622E-06</v>
      </c>
      <c r="IU97">
        <v>2</v>
      </c>
      <c r="IV97">
        <v>1988</v>
      </c>
      <c r="IW97">
        <v>1</v>
      </c>
      <c r="IX97">
        <v>28</v>
      </c>
      <c r="IY97">
        <v>190395.4</v>
      </c>
      <c r="IZ97">
        <v>190395.6</v>
      </c>
      <c r="JA97">
        <v>1.14624</v>
      </c>
      <c r="JB97">
        <v>2.59888</v>
      </c>
      <c r="JC97">
        <v>1.49658</v>
      </c>
      <c r="JD97">
        <v>2.34741</v>
      </c>
      <c r="JE97">
        <v>1.54907</v>
      </c>
      <c r="JF97">
        <v>2.39868</v>
      </c>
      <c r="JG97">
        <v>36.1285</v>
      </c>
      <c r="JH97">
        <v>24.0963</v>
      </c>
      <c r="JI97">
        <v>18</v>
      </c>
      <c r="JJ97">
        <v>479.321</v>
      </c>
      <c r="JK97">
        <v>493.067</v>
      </c>
      <c r="JL97">
        <v>30.1586</v>
      </c>
      <c r="JM97">
        <v>29.1254</v>
      </c>
      <c r="JN97">
        <v>30</v>
      </c>
      <c r="JO97">
        <v>29.3467</v>
      </c>
      <c r="JP97">
        <v>29.3432</v>
      </c>
      <c r="JQ97">
        <v>23.0431</v>
      </c>
      <c r="JR97">
        <v>21.4855</v>
      </c>
      <c r="JS97">
        <v>100</v>
      </c>
      <c r="JT97">
        <v>30.1637</v>
      </c>
      <c r="JU97">
        <v>420</v>
      </c>
      <c r="JV97">
        <v>23.2416</v>
      </c>
      <c r="JW97">
        <v>101.961</v>
      </c>
      <c r="JX97">
        <v>91.404</v>
      </c>
    </row>
    <row r="98" spans="1:284">
      <c r="A98">
        <v>80</v>
      </c>
      <c r="B98">
        <v>1758413329.5</v>
      </c>
      <c r="C98">
        <v>626.5</v>
      </c>
      <c r="D98" t="s">
        <v>589</v>
      </c>
      <c r="E98" t="s">
        <v>590</v>
      </c>
      <c r="F98">
        <v>5</v>
      </c>
      <c r="G98" t="s">
        <v>552</v>
      </c>
      <c r="H98" t="s">
        <v>421</v>
      </c>
      <c r="I98">
        <v>1758413321.5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(DN98+(U98+2*0.95*5.67E-8*(((DN98+$B$9)+273)^4-(DN98+273)^4)-44100*J98)/(1.84*29.3*R98+8*0.95*5.67E-8*(DN98+273)^3))</f>
        <v>0</v>
      </c>
      <c r="W98">
        <f>($C$9*DO98+$D$9*DP98+$E$9*V98)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2*0.95*5.67E-8*(((DN98+$B$9)+273)^4-(W98+273)^4)</f>
        <v>0</v>
      </c>
      <c r="AF98">
        <f>U98+AE98+AC98+AD98</f>
        <v>0</v>
      </c>
      <c r="AG98">
        <v>0</v>
      </c>
      <c r="AH98">
        <v>0</v>
      </c>
      <c r="AI98">
        <f>IF(AG98*$H$15&gt;=AK98,1.0,(AK98/(AK98-AG98*$H$15)))</f>
        <v>0</v>
      </c>
      <c r="AJ98">
        <f>(AI98-1)*100</f>
        <v>0</v>
      </c>
      <c r="AK98">
        <f>MAX(0,($B$15+$C$15*DS98)/(1+$D$15*DS98)*DL98/(DN98+273)*$E$15)</f>
        <v>0</v>
      </c>
      <c r="AL98" t="s">
        <v>422</v>
      </c>
      <c r="AM98" t="s">
        <v>422</v>
      </c>
      <c r="AN98">
        <v>0</v>
      </c>
      <c r="AO98">
        <v>0</v>
      </c>
      <c r="AP98">
        <f>1-AN98/AO98</f>
        <v>0</v>
      </c>
      <c r="AQ98">
        <v>0</v>
      </c>
      <c r="AR98" t="s">
        <v>422</v>
      </c>
      <c r="AS98" t="s">
        <v>422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422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$B$13*DT98+$C$13*DU98+$F$13*EF98*(1-EI98)</f>
        <v>0</v>
      </c>
      <c r="CW98">
        <f>CV98*CX98</f>
        <v>0</v>
      </c>
      <c r="CX98">
        <f>($B$13*$D$11+$C$13*$D$11+$F$13*((ES98+EK98)/MAX(ES98+EK98+ET98, 0.1)*$I$11+ET98/MAX(ES98+EK98+ET98, 0.1)*$J$11))/($B$13+$C$13+$F$13)</f>
        <v>0</v>
      </c>
      <c r="CY98">
        <f>($B$13*$K$11+$C$13*$K$11+$F$13*((ES98+EK98)/MAX(ES98+EK98+ET98, 0.1)*$P$11+ET98/MAX(ES98+EK98+ET98, 0.1)*$Q$11))/($B$13+$C$13+$F$13)</f>
        <v>0</v>
      </c>
      <c r="CZ98">
        <v>2.7</v>
      </c>
      <c r="DA98">
        <v>0.5</v>
      </c>
      <c r="DB98" t="s">
        <v>423</v>
      </c>
      <c r="DC98">
        <v>2</v>
      </c>
      <c r="DD98">
        <v>1758413321.5</v>
      </c>
      <c r="DE98">
        <v>421.8997916666667</v>
      </c>
      <c r="DF98">
        <v>419.9654166666667</v>
      </c>
      <c r="DG98">
        <v>23.4299375</v>
      </c>
      <c r="DH98">
        <v>23.23863333333334</v>
      </c>
      <c r="DI98">
        <v>422.5612916666667</v>
      </c>
      <c r="DJ98">
        <v>23.1242625</v>
      </c>
      <c r="DK98">
        <v>500.00575</v>
      </c>
      <c r="DL98">
        <v>90.16396250000001</v>
      </c>
      <c r="DM98">
        <v>0.06862467500000001</v>
      </c>
      <c r="DN98">
        <v>29.88682916666667</v>
      </c>
      <c r="DO98">
        <v>29.98590416666667</v>
      </c>
      <c r="DP98">
        <v>999.9</v>
      </c>
      <c r="DQ98">
        <v>0</v>
      </c>
      <c r="DR98">
        <v>0</v>
      </c>
      <c r="DS98">
        <v>9996.03875</v>
      </c>
      <c r="DT98">
        <v>0</v>
      </c>
      <c r="DU98">
        <v>3.963741666666667</v>
      </c>
      <c r="DV98">
        <v>1.934430833333333</v>
      </c>
      <c r="DW98">
        <v>432.0220416666666</v>
      </c>
      <c r="DX98">
        <v>429.9570416666667</v>
      </c>
      <c r="DY98">
        <v>0.1912945416666667</v>
      </c>
      <c r="DZ98">
        <v>419.9654166666667</v>
      </c>
      <c r="EA98">
        <v>23.23863333333334</v>
      </c>
      <c r="EB98">
        <v>2.112535416666667</v>
      </c>
      <c r="EC98">
        <v>2.095287916666666</v>
      </c>
      <c r="ED98">
        <v>18.31402083333333</v>
      </c>
      <c r="EE98">
        <v>18.1834125</v>
      </c>
      <c r="EF98">
        <v>0.00500078</v>
      </c>
      <c r="EG98">
        <v>0</v>
      </c>
      <c r="EH98">
        <v>0</v>
      </c>
      <c r="EI98">
        <v>0</v>
      </c>
      <c r="EJ98">
        <v>296.1916666666667</v>
      </c>
      <c r="EK98">
        <v>0.00500078</v>
      </c>
      <c r="EL98">
        <v>-20.21666666666667</v>
      </c>
      <c r="EM98">
        <v>-0.9125</v>
      </c>
      <c r="EN98">
        <v>35.11170833333333</v>
      </c>
      <c r="EO98">
        <v>38.56225</v>
      </c>
      <c r="EP98">
        <v>37.36958333333333</v>
      </c>
      <c r="EQ98">
        <v>38.59875</v>
      </c>
      <c r="ER98">
        <v>37.58041666666666</v>
      </c>
      <c r="ES98">
        <v>0</v>
      </c>
      <c r="ET98">
        <v>0</v>
      </c>
      <c r="EU98">
        <v>0</v>
      </c>
      <c r="EV98">
        <v>1758413329.2</v>
      </c>
      <c r="EW98">
        <v>0</v>
      </c>
      <c r="EX98">
        <v>295.4423076923077</v>
      </c>
      <c r="EY98">
        <v>0.08546964574172908</v>
      </c>
      <c r="EZ98">
        <v>-3.087179387855012</v>
      </c>
      <c r="FA98">
        <v>-19.55</v>
      </c>
      <c r="FB98">
        <v>15</v>
      </c>
      <c r="FC98">
        <v>0</v>
      </c>
      <c r="FD98" t="s">
        <v>424</v>
      </c>
      <c r="FE98">
        <v>1746989605.5</v>
      </c>
      <c r="FF98">
        <v>1746989593.5</v>
      </c>
      <c r="FG98">
        <v>0</v>
      </c>
      <c r="FH98">
        <v>-0.274</v>
      </c>
      <c r="FI98">
        <v>-0.002</v>
      </c>
      <c r="FJ98">
        <v>2.549</v>
      </c>
      <c r="FK98">
        <v>0.129</v>
      </c>
      <c r="FL98">
        <v>420</v>
      </c>
      <c r="FM98">
        <v>17</v>
      </c>
      <c r="FN98">
        <v>0.02</v>
      </c>
      <c r="FO98">
        <v>0.04</v>
      </c>
      <c r="FP98">
        <v>1.923506097560975</v>
      </c>
      <c r="FQ98">
        <v>0.05644557491289256</v>
      </c>
      <c r="FR98">
        <v>0.04969533564401159</v>
      </c>
      <c r="FS98">
        <v>1</v>
      </c>
      <c r="FT98">
        <v>296.885294117647</v>
      </c>
      <c r="FU98">
        <v>-17.96027534889221</v>
      </c>
      <c r="FV98">
        <v>7.117465359858732</v>
      </c>
      <c r="FW98">
        <v>0</v>
      </c>
      <c r="FX98">
        <v>0.1912728048780488</v>
      </c>
      <c r="FY98">
        <v>-0.003402857142856919</v>
      </c>
      <c r="FZ98">
        <v>0.0009208157629213868</v>
      </c>
      <c r="GA98">
        <v>1</v>
      </c>
      <c r="GB98">
        <v>2</v>
      </c>
      <c r="GC98">
        <v>3</v>
      </c>
      <c r="GD98" t="s">
        <v>425</v>
      </c>
      <c r="GE98">
        <v>3.10287</v>
      </c>
      <c r="GF98">
        <v>2.72663</v>
      </c>
      <c r="GG98">
        <v>0.0880283</v>
      </c>
      <c r="GH98">
        <v>0.0876705</v>
      </c>
      <c r="GI98">
        <v>0.105575</v>
      </c>
      <c r="GJ98">
        <v>0.106375</v>
      </c>
      <c r="GK98">
        <v>23838.2</v>
      </c>
      <c r="GL98">
        <v>21652.2</v>
      </c>
      <c r="GM98">
        <v>26704.1</v>
      </c>
      <c r="GN98">
        <v>23955.5</v>
      </c>
      <c r="GO98">
        <v>38220.1</v>
      </c>
      <c r="GP98">
        <v>31646.5</v>
      </c>
      <c r="GQ98">
        <v>46635</v>
      </c>
      <c r="GR98">
        <v>37902.1</v>
      </c>
      <c r="GS98">
        <v>1.86087</v>
      </c>
      <c r="GT98">
        <v>1.8603</v>
      </c>
      <c r="GU98">
        <v>0.08462740000000001</v>
      </c>
      <c r="GV98">
        <v>0</v>
      </c>
      <c r="GW98">
        <v>28.6118</v>
      </c>
      <c r="GX98">
        <v>999.9</v>
      </c>
      <c r="GY98">
        <v>54.7</v>
      </c>
      <c r="GZ98">
        <v>31.4</v>
      </c>
      <c r="HA98">
        <v>28.0014</v>
      </c>
      <c r="HB98">
        <v>61.33</v>
      </c>
      <c r="HC98">
        <v>26.3862</v>
      </c>
      <c r="HD98">
        <v>1</v>
      </c>
      <c r="HE98">
        <v>0.145216</v>
      </c>
      <c r="HF98">
        <v>-1.18286</v>
      </c>
      <c r="HG98">
        <v>20.2949</v>
      </c>
      <c r="HH98">
        <v>5.22088</v>
      </c>
      <c r="HI98">
        <v>11.98</v>
      </c>
      <c r="HJ98">
        <v>4.96425</v>
      </c>
      <c r="HK98">
        <v>3.27598</v>
      </c>
      <c r="HL98">
        <v>9999</v>
      </c>
      <c r="HM98">
        <v>9999</v>
      </c>
      <c r="HN98">
        <v>9999</v>
      </c>
      <c r="HO98">
        <v>999.9</v>
      </c>
      <c r="HP98">
        <v>1.86386</v>
      </c>
      <c r="HQ98">
        <v>1.86005</v>
      </c>
      <c r="HR98">
        <v>1.85837</v>
      </c>
      <c r="HS98">
        <v>1.85974</v>
      </c>
      <c r="HT98">
        <v>1.85983</v>
      </c>
      <c r="HU98">
        <v>1.85837</v>
      </c>
      <c r="HV98">
        <v>1.85744</v>
      </c>
      <c r="HW98">
        <v>1.85232</v>
      </c>
      <c r="HX98">
        <v>0</v>
      </c>
      <c r="HY98">
        <v>0</v>
      </c>
      <c r="HZ98">
        <v>0</v>
      </c>
      <c r="IA98">
        <v>0</v>
      </c>
      <c r="IB98" t="s">
        <v>426</v>
      </c>
      <c r="IC98" t="s">
        <v>427</v>
      </c>
      <c r="ID98" t="s">
        <v>428</v>
      </c>
      <c r="IE98" t="s">
        <v>428</v>
      </c>
      <c r="IF98" t="s">
        <v>428</v>
      </c>
      <c r="IG98" t="s">
        <v>428</v>
      </c>
      <c r="IH98">
        <v>0</v>
      </c>
      <c r="II98">
        <v>100</v>
      </c>
      <c r="IJ98">
        <v>100</v>
      </c>
      <c r="IK98">
        <v>-0.661</v>
      </c>
      <c r="IL98">
        <v>0.3056</v>
      </c>
      <c r="IM98">
        <v>-0.6605319167387009</v>
      </c>
      <c r="IN98">
        <v>-0.0004737513092168879</v>
      </c>
      <c r="IO98">
        <v>1.233974951706583E-06</v>
      </c>
      <c r="IP98">
        <v>-2.791035861235605E-10</v>
      </c>
      <c r="IQ98">
        <v>0.04306461537617447</v>
      </c>
      <c r="IR98">
        <v>-0.002560808816659483</v>
      </c>
      <c r="IS98">
        <v>0.0007441110143227328</v>
      </c>
      <c r="IT98">
        <v>-6.151772081818622E-06</v>
      </c>
      <c r="IU98">
        <v>2</v>
      </c>
      <c r="IV98">
        <v>1988</v>
      </c>
      <c r="IW98">
        <v>1</v>
      </c>
      <c r="IX98">
        <v>28</v>
      </c>
      <c r="IY98">
        <v>190395.4</v>
      </c>
      <c r="IZ98">
        <v>190395.6</v>
      </c>
      <c r="JA98">
        <v>1.14624</v>
      </c>
      <c r="JB98">
        <v>2.60864</v>
      </c>
      <c r="JC98">
        <v>1.49658</v>
      </c>
      <c r="JD98">
        <v>2.34619</v>
      </c>
      <c r="JE98">
        <v>1.54907</v>
      </c>
      <c r="JF98">
        <v>2.39868</v>
      </c>
      <c r="JG98">
        <v>36.152</v>
      </c>
      <c r="JH98">
        <v>24.0963</v>
      </c>
      <c r="JI98">
        <v>18</v>
      </c>
      <c r="JJ98">
        <v>479.248</v>
      </c>
      <c r="JK98">
        <v>493.239</v>
      </c>
      <c r="JL98">
        <v>30.1635</v>
      </c>
      <c r="JM98">
        <v>29.1241</v>
      </c>
      <c r="JN98">
        <v>30</v>
      </c>
      <c r="JO98">
        <v>29.3467</v>
      </c>
      <c r="JP98">
        <v>29.3421</v>
      </c>
      <c r="JQ98">
        <v>23.0445</v>
      </c>
      <c r="JR98">
        <v>21.4855</v>
      </c>
      <c r="JS98">
        <v>100</v>
      </c>
      <c r="JT98">
        <v>30.1727</v>
      </c>
      <c r="JU98">
        <v>420</v>
      </c>
      <c r="JV98">
        <v>23.2416</v>
      </c>
      <c r="JW98">
        <v>101.961</v>
      </c>
      <c r="JX98">
        <v>91.404</v>
      </c>
    </row>
    <row r="99" spans="1:284">
      <c r="A99">
        <v>81</v>
      </c>
      <c r="B99">
        <v>1758413331.5</v>
      </c>
      <c r="C99">
        <v>628.5</v>
      </c>
      <c r="D99" t="s">
        <v>591</v>
      </c>
      <c r="E99" t="s">
        <v>592</v>
      </c>
      <c r="F99">
        <v>5</v>
      </c>
      <c r="G99" t="s">
        <v>552</v>
      </c>
      <c r="H99" t="s">
        <v>421</v>
      </c>
      <c r="I99">
        <v>1758413323.5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(DN99+(U99+2*0.95*5.67E-8*(((DN99+$B$9)+273)^4-(DN99+273)^4)-44100*J99)/(1.84*29.3*R99+8*0.95*5.67E-8*(DN99+273)^3))</f>
        <v>0</v>
      </c>
      <c r="W99">
        <f>($C$9*DO99+$D$9*DP99+$E$9*V99)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2*0.95*5.67E-8*(((DN99+$B$9)+273)^4-(W99+273)^4)</f>
        <v>0</v>
      </c>
      <c r="AF99">
        <f>U99+AE99+AC99+AD99</f>
        <v>0</v>
      </c>
      <c r="AG99">
        <v>0</v>
      </c>
      <c r="AH99">
        <v>0</v>
      </c>
      <c r="AI99">
        <f>IF(AG99*$H$15&gt;=AK99,1.0,(AK99/(AK99-AG99*$H$15)))</f>
        <v>0</v>
      </c>
      <c r="AJ99">
        <f>(AI99-1)*100</f>
        <v>0</v>
      </c>
      <c r="AK99">
        <f>MAX(0,($B$15+$C$15*DS99)/(1+$D$15*DS99)*DL99/(DN99+273)*$E$15)</f>
        <v>0</v>
      </c>
      <c r="AL99" t="s">
        <v>422</v>
      </c>
      <c r="AM99" t="s">
        <v>422</v>
      </c>
      <c r="AN99">
        <v>0</v>
      </c>
      <c r="AO99">
        <v>0</v>
      </c>
      <c r="AP99">
        <f>1-AN99/AO99</f>
        <v>0</v>
      </c>
      <c r="AQ99">
        <v>0</v>
      </c>
      <c r="AR99" t="s">
        <v>422</v>
      </c>
      <c r="AS99" t="s">
        <v>422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422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$B$13*DT99+$C$13*DU99+$F$13*EF99*(1-EI99)</f>
        <v>0</v>
      </c>
      <c r="CW99">
        <f>CV99*CX99</f>
        <v>0</v>
      </c>
      <c r="CX99">
        <f>($B$13*$D$11+$C$13*$D$11+$F$13*((ES99+EK99)/MAX(ES99+EK99+ET99, 0.1)*$I$11+ET99/MAX(ES99+EK99+ET99, 0.1)*$J$11))/($B$13+$C$13+$F$13)</f>
        <v>0</v>
      </c>
      <c r="CY99">
        <f>($B$13*$K$11+$C$13*$K$11+$F$13*((ES99+EK99)/MAX(ES99+EK99+ET99, 0.1)*$P$11+ET99/MAX(ES99+EK99+ET99, 0.1)*$Q$11))/($B$13+$C$13+$F$13)</f>
        <v>0</v>
      </c>
      <c r="CZ99">
        <v>2.7</v>
      </c>
      <c r="DA99">
        <v>0.5</v>
      </c>
      <c r="DB99" t="s">
        <v>423</v>
      </c>
      <c r="DC99">
        <v>2</v>
      </c>
      <c r="DD99">
        <v>1758413323.5</v>
      </c>
      <c r="DE99">
        <v>421.8940000000001</v>
      </c>
      <c r="DF99">
        <v>419.9683333333333</v>
      </c>
      <c r="DG99">
        <v>23.42897083333333</v>
      </c>
      <c r="DH99">
        <v>23.23769583333333</v>
      </c>
      <c r="DI99">
        <v>422.5554999999999</v>
      </c>
      <c r="DJ99">
        <v>23.1233125</v>
      </c>
      <c r="DK99">
        <v>499.99175</v>
      </c>
      <c r="DL99">
        <v>90.16442500000001</v>
      </c>
      <c r="DM99">
        <v>0.06863409166666666</v>
      </c>
      <c r="DN99">
        <v>29.88617916666666</v>
      </c>
      <c r="DO99">
        <v>29.98614166666667</v>
      </c>
      <c r="DP99">
        <v>999.9</v>
      </c>
      <c r="DQ99">
        <v>0</v>
      </c>
      <c r="DR99">
        <v>0</v>
      </c>
      <c r="DS99">
        <v>9994.2675</v>
      </c>
      <c r="DT99">
        <v>0</v>
      </c>
      <c r="DU99">
        <v>3.965132916666667</v>
      </c>
      <c r="DV99">
        <v>1.925704166666667</v>
      </c>
      <c r="DW99">
        <v>432.0157083333334</v>
      </c>
      <c r="DX99">
        <v>429.959625</v>
      </c>
      <c r="DY99">
        <v>0.1912671666666667</v>
      </c>
      <c r="DZ99">
        <v>419.9683333333333</v>
      </c>
      <c r="EA99">
        <v>23.23769583333333</v>
      </c>
      <c r="EB99">
        <v>2.112459166666667</v>
      </c>
      <c r="EC99">
        <v>2.095214166666667</v>
      </c>
      <c r="ED99">
        <v>18.31344583333333</v>
      </c>
      <c r="EE99">
        <v>18.18284583333333</v>
      </c>
      <c r="EF99">
        <v>0.00500078</v>
      </c>
      <c r="EG99">
        <v>0</v>
      </c>
      <c r="EH99">
        <v>0</v>
      </c>
      <c r="EI99">
        <v>0</v>
      </c>
      <c r="EJ99">
        <v>296.275</v>
      </c>
      <c r="EK99">
        <v>0.00500078</v>
      </c>
      <c r="EL99">
        <v>-19.99583333333333</v>
      </c>
      <c r="EM99">
        <v>-0.8083333333333332</v>
      </c>
      <c r="EN99">
        <v>35.10391666666667</v>
      </c>
      <c r="EO99">
        <v>38.54920833333333</v>
      </c>
      <c r="EP99">
        <v>37.35395833333333</v>
      </c>
      <c r="EQ99">
        <v>38.5805</v>
      </c>
      <c r="ER99">
        <v>37.56479166666666</v>
      </c>
      <c r="ES99">
        <v>0</v>
      </c>
      <c r="ET99">
        <v>0</v>
      </c>
      <c r="EU99">
        <v>0</v>
      </c>
      <c r="EV99">
        <v>1758413331.6</v>
      </c>
      <c r="EW99">
        <v>0</v>
      </c>
      <c r="EX99">
        <v>296.0884615384616</v>
      </c>
      <c r="EY99">
        <v>9.411965416785302</v>
      </c>
      <c r="EZ99">
        <v>-13.07692302070162</v>
      </c>
      <c r="FA99">
        <v>-20.02692307692308</v>
      </c>
      <c r="FB99">
        <v>15</v>
      </c>
      <c r="FC99">
        <v>0</v>
      </c>
      <c r="FD99" t="s">
        <v>424</v>
      </c>
      <c r="FE99">
        <v>1746989605.5</v>
      </c>
      <c r="FF99">
        <v>1746989593.5</v>
      </c>
      <c r="FG99">
        <v>0</v>
      </c>
      <c r="FH99">
        <v>-0.274</v>
      </c>
      <c r="FI99">
        <v>-0.002</v>
      </c>
      <c r="FJ99">
        <v>2.549</v>
      </c>
      <c r="FK99">
        <v>0.129</v>
      </c>
      <c r="FL99">
        <v>420</v>
      </c>
      <c r="FM99">
        <v>17</v>
      </c>
      <c r="FN99">
        <v>0.02</v>
      </c>
      <c r="FO99">
        <v>0.04</v>
      </c>
      <c r="FP99">
        <v>1.92633125</v>
      </c>
      <c r="FQ99">
        <v>-0.004585553470922027</v>
      </c>
      <c r="FR99">
        <v>0.048541335178768</v>
      </c>
      <c r="FS99">
        <v>1</v>
      </c>
      <c r="FT99">
        <v>295.4470588235295</v>
      </c>
      <c r="FU99">
        <v>2.181817932668082</v>
      </c>
      <c r="FV99">
        <v>5.989413960044432</v>
      </c>
      <c r="FW99">
        <v>0</v>
      </c>
      <c r="FX99">
        <v>0.191403625</v>
      </c>
      <c r="FY99">
        <v>-0.002864341463415289</v>
      </c>
      <c r="FZ99">
        <v>0.0009519530105919078</v>
      </c>
      <c r="GA99">
        <v>1</v>
      </c>
      <c r="GB99">
        <v>2</v>
      </c>
      <c r="GC99">
        <v>3</v>
      </c>
      <c r="GD99" t="s">
        <v>425</v>
      </c>
      <c r="GE99">
        <v>3.10294</v>
      </c>
      <c r="GF99">
        <v>2.72697</v>
      </c>
      <c r="GG99">
        <v>0.08803329999999999</v>
      </c>
      <c r="GH99">
        <v>0.0876729</v>
      </c>
      <c r="GI99">
        <v>0.105569</v>
      </c>
      <c r="GJ99">
        <v>0.106375</v>
      </c>
      <c r="GK99">
        <v>23838.2</v>
      </c>
      <c r="GL99">
        <v>21652.2</v>
      </c>
      <c r="GM99">
        <v>26704.2</v>
      </c>
      <c r="GN99">
        <v>23955.6</v>
      </c>
      <c r="GO99">
        <v>38220.4</v>
      </c>
      <c r="GP99">
        <v>31646.6</v>
      </c>
      <c r="GQ99">
        <v>46634.9</v>
      </c>
      <c r="GR99">
        <v>37902.2</v>
      </c>
      <c r="GS99">
        <v>1.8609</v>
      </c>
      <c r="GT99">
        <v>1.86005</v>
      </c>
      <c r="GU99">
        <v>0.0844337</v>
      </c>
      <c r="GV99">
        <v>0</v>
      </c>
      <c r="GW99">
        <v>28.6118</v>
      </c>
      <c r="GX99">
        <v>999.9</v>
      </c>
      <c r="GY99">
        <v>54.7</v>
      </c>
      <c r="GZ99">
        <v>31.4</v>
      </c>
      <c r="HA99">
        <v>27.9979</v>
      </c>
      <c r="HB99">
        <v>60.65</v>
      </c>
      <c r="HC99">
        <v>26.3942</v>
      </c>
      <c r="HD99">
        <v>1</v>
      </c>
      <c r="HE99">
        <v>0.145175</v>
      </c>
      <c r="HF99">
        <v>-1.19298</v>
      </c>
      <c r="HG99">
        <v>20.2949</v>
      </c>
      <c r="HH99">
        <v>5.22133</v>
      </c>
      <c r="HI99">
        <v>11.98</v>
      </c>
      <c r="HJ99">
        <v>4.96445</v>
      </c>
      <c r="HK99">
        <v>3.27595</v>
      </c>
      <c r="HL99">
        <v>9999</v>
      </c>
      <c r="HM99">
        <v>9999</v>
      </c>
      <c r="HN99">
        <v>9999</v>
      </c>
      <c r="HO99">
        <v>999.9</v>
      </c>
      <c r="HP99">
        <v>1.86386</v>
      </c>
      <c r="HQ99">
        <v>1.86005</v>
      </c>
      <c r="HR99">
        <v>1.85837</v>
      </c>
      <c r="HS99">
        <v>1.85975</v>
      </c>
      <c r="HT99">
        <v>1.85984</v>
      </c>
      <c r="HU99">
        <v>1.85837</v>
      </c>
      <c r="HV99">
        <v>1.85745</v>
      </c>
      <c r="HW99">
        <v>1.85232</v>
      </c>
      <c r="HX99">
        <v>0</v>
      </c>
      <c r="HY99">
        <v>0</v>
      </c>
      <c r="HZ99">
        <v>0</v>
      </c>
      <c r="IA99">
        <v>0</v>
      </c>
      <c r="IB99" t="s">
        <v>426</v>
      </c>
      <c r="IC99" t="s">
        <v>427</v>
      </c>
      <c r="ID99" t="s">
        <v>428</v>
      </c>
      <c r="IE99" t="s">
        <v>428</v>
      </c>
      <c r="IF99" t="s">
        <v>428</v>
      </c>
      <c r="IG99" t="s">
        <v>428</v>
      </c>
      <c r="IH99">
        <v>0</v>
      </c>
      <c r="II99">
        <v>100</v>
      </c>
      <c r="IJ99">
        <v>100</v>
      </c>
      <c r="IK99">
        <v>-0.662</v>
      </c>
      <c r="IL99">
        <v>0.3055</v>
      </c>
      <c r="IM99">
        <v>-0.6605319167387009</v>
      </c>
      <c r="IN99">
        <v>-0.0004737513092168879</v>
      </c>
      <c r="IO99">
        <v>1.233974951706583E-06</v>
      </c>
      <c r="IP99">
        <v>-2.791035861235605E-10</v>
      </c>
      <c r="IQ99">
        <v>0.04306461537617447</v>
      </c>
      <c r="IR99">
        <v>-0.002560808816659483</v>
      </c>
      <c r="IS99">
        <v>0.0007441110143227328</v>
      </c>
      <c r="IT99">
        <v>-6.151772081818622E-06</v>
      </c>
      <c r="IU99">
        <v>2</v>
      </c>
      <c r="IV99">
        <v>1988</v>
      </c>
      <c r="IW99">
        <v>1</v>
      </c>
      <c r="IX99">
        <v>28</v>
      </c>
      <c r="IY99">
        <v>190395.4</v>
      </c>
      <c r="IZ99">
        <v>190395.6</v>
      </c>
      <c r="JA99">
        <v>1.14624</v>
      </c>
      <c r="JB99">
        <v>2.60498</v>
      </c>
      <c r="JC99">
        <v>1.49658</v>
      </c>
      <c r="JD99">
        <v>2.34985</v>
      </c>
      <c r="JE99">
        <v>1.54907</v>
      </c>
      <c r="JF99">
        <v>2.41577</v>
      </c>
      <c r="JG99">
        <v>36.1285</v>
      </c>
      <c r="JH99">
        <v>24.0963</v>
      </c>
      <c r="JI99">
        <v>18</v>
      </c>
      <c r="JJ99">
        <v>479.263</v>
      </c>
      <c r="JK99">
        <v>493.064</v>
      </c>
      <c r="JL99">
        <v>30.1666</v>
      </c>
      <c r="JM99">
        <v>29.1235</v>
      </c>
      <c r="JN99">
        <v>30</v>
      </c>
      <c r="JO99">
        <v>29.3467</v>
      </c>
      <c r="JP99">
        <v>29.3408</v>
      </c>
      <c r="JQ99">
        <v>23.0423</v>
      </c>
      <c r="JR99">
        <v>21.4855</v>
      </c>
      <c r="JS99">
        <v>100</v>
      </c>
      <c r="JT99">
        <v>30.1727</v>
      </c>
      <c r="JU99">
        <v>420</v>
      </c>
      <c r="JV99">
        <v>23.2416</v>
      </c>
      <c r="JW99">
        <v>101.961</v>
      </c>
      <c r="JX99">
        <v>91.4042</v>
      </c>
    </row>
    <row r="100" spans="1:284">
      <c r="A100">
        <v>82</v>
      </c>
      <c r="B100">
        <v>1758413333.5</v>
      </c>
      <c r="C100">
        <v>630.5</v>
      </c>
      <c r="D100" t="s">
        <v>593</v>
      </c>
      <c r="E100" t="s">
        <v>594</v>
      </c>
      <c r="F100">
        <v>5</v>
      </c>
      <c r="G100" t="s">
        <v>552</v>
      </c>
      <c r="H100" t="s">
        <v>421</v>
      </c>
      <c r="I100">
        <v>1758413325.5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(DN100+(U100+2*0.95*5.67E-8*(((DN100+$B$9)+273)^4-(DN100+273)^4)-44100*J100)/(1.84*29.3*R100+8*0.95*5.67E-8*(DN100+273)^3))</f>
        <v>0</v>
      </c>
      <c r="W100">
        <f>($C$9*DO100+$D$9*DP100+$E$9*V100)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2*0.95*5.67E-8*(((DN100+$B$9)+273)^4-(W100+273)^4)</f>
        <v>0</v>
      </c>
      <c r="AF100">
        <f>U100+AE100+AC100+AD100</f>
        <v>0</v>
      </c>
      <c r="AG100">
        <v>0</v>
      </c>
      <c r="AH100">
        <v>0</v>
      </c>
      <c r="AI100">
        <f>IF(AG100*$H$15&gt;=AK100,1.0,(AK100/(AK100-AG100*$H$15)))</f>
        <v>0</v>
      </c>
      <c r="AJ100">
        <f>(AI100-1)*100</f>
        <v>0</v>
      </c>
      <c r="AK100">
        <f>MAX(0,($B$15+$C$15*DS100)/(1+$D$15*DS100)*DL100/(DN100+273)*$E$15)</f>
        <v>0</v>
      </c>
      <c r="AL100" t="s">
        <v>422</v>
      </c>
      <c r="AM100" t="s">
        <v>422</v>
      </c>
      <c r="AN100">
        <v>0</v>
      </c>
      <c r="AO100">
        <v>0</v>
      </c>
      <c r="AP100">
        <f>1-AN100/AO100</f>
        <v>0</v>
      </c>
      <c r="AQ100">
        <v>0</v>
      </c>
      <c r="AR100" t="s">
        <v>422</v>
      </c>
      <c r="AS100" t="s">
        <v>422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422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$B$13*DT100+$C$13*DU100+$F$13*EF100*(1-EI100)</f>
        <v>0</v>
      </c>
      <c r="CW100">
        <f>CV100*CX100</f>
        <v>0</v>
      </c>
      <c r="CX100">
        <f>($B$13*$D$11+$C$13*$D$11+$F$13*((ES100+EK100)/MAX(ES100+EK100+ET100, 0.1)*$I$11+ET100/MAX(ES100+EK100+ET100, 0.1)*$J$11))/($B$13+$C$13+$F$13)</f>
        <v>0</v>
      </c>
      <c r="CY100">
        <f>($B$13*$K$11+$C$13*$K$11+$F$13*((ES100+EK100)/MAX(ES100+EK100+ET100, 0.1)*$P$11+ET100/MAX(ES100+EK100+ET100, 0.1)*$Q$11))/($B$13+$C$13+$F$13)</f>
        <v>0</v>
      </c>
      <c r="CZ100">
        <v>2.7</v>
      </c>
      <c r="DA100">
        <v>0.5</v>
      </c>
      <c r="DB100" t="s">
        <v>423</v>
      </c>
      <c r="DC100">
        <v>2</v>
      </c>
      <c r="DD100">
        <v>1758413325.5</v>
      </c>
      <c r="DE100">
        <v>421.891875</v>
      </c>
      <c r="DF100">
        <v>419.97725</v>
      </c>
      <c r="DG100">
        <v>23.42797916666666</v>
      </c>
      <c r="DH100">
        <v>23.23685833333333</v>
      </c>
      <c r="DI100">
        <v>422.5533333333333</v>
      </c>
      <c r="DJ100">
        <v>23.12234166666667</v>
      </c>
      <c r="DK100">
        <v>499.9907499999999</v>
      </c>
      <c r="DL100">
        <v>90.16494166666666</v>
      </c>
      <c r="DM100">
        <v>0.06868048333333333</v>
      </c>
      <c r="DN100">
        <v>29.88562916666667</v>
      </c>
      <c r="DO100">
        <v>29.98668333333333</v>
      </c>
      <c r="DP100">
        <v>999.9</v>
      </c>
      <c r="DQ100">
        <v>0</v>
      </c>
      <c r="DR100">
        <v>0</v>
      </c>
      <c r="DS100">
        <v>9994.216666666667</v>
      </c>
      <c r="DT100">
        <v>0</v>
      </c>
      <c r="DU100">
        <v>3.963235416666667</v>
      </c>
      <c r="DV100">
        <v>1.914574166666666</v>
      </c>
      <c r="DW100">
        <v>432.0130833333333</v>
      </c>
      <c r="DX100">
        <v>429.9684166666668</v>
      </c>
      <c r="DY100">
        <v>0.191111625</v>
      </c>
      <c r="DZ100">
        <v>419.97725</v>
      </c>
      <c r="EA100">
        <v>23.23685833333333</v>
      </c>
      <c r="EB100">
        <v>2.112382083333333</v>
      </c>
      <c r="EC100">
        <v>2.095150833333333</v>
      </c>
      <c r="ED100">
        <v>18.31285833333333</v>
      </c>
      <c r="EE100">
        <v>18.18235833333333</v>
      </c>
      <c r="EF100">
        <v>0.00500078</v>
      </c>
      <c r="EG100">
        <v>0</v>
      </c>
      <c r="EH100">
        <v>0</v>
      </c>
      <c r="EI100">
        <v>0</v>
      </c>
      <c r="EJ100">
        <v>296.4583333333333</v>
      </c>
      <c r="EK100">
        <v>0.00500078</v>
      </c>
      <c r="EL100">
        <v>-21.33333333333333</v>
      </c>
      <c r="EM100">
        <v>-1.079166666666667</v>
      </c>
      <c r="EN100">
        <v>35.083125</v>
      </c>
      <c r="EO100">
        <v>38.53358333333333</v>
      </c>
      <c r="EP100">
        <v>37.3435</v>
      </c>
      <c r="EQ100">
        <v>38.557</v>
      </c>
      <c r="ER100">
        <v>37.55179166666667</v>
      </c>
      <c r="ES100">
        <v>0</v>
      </c>
      <c r="ET100">
        <v>0</v>
      </c>
      <c r="EU100">
        <v>0</v>
      </c>
      <c r="EV100">
        <v>1758413333.4</v>
      </c>
      <c r="EW100">
        <v>0</v>
      </c>
      <c r="EX100">
        <v>297.064</v>
      </c>
      <c r="EY100">
        <v>20.09999986520161</v>
      </c>
      <c r="EZ100">
        <v>-34.63076911757926</v>
      </c>
      <c r="FA100">
        <v>-20.608</v>
      </c>
      <c r="FB100">
        <v>15</v>
      </c>
      <c r="FC100">
        <v>0</v>
      </c>
      <c r="FD100" t="s">
        <v>424</v>
      </c>
      <c r="FE100">
        <v>1746989605.5</v>
      </c>
      <c r="FF100">
        <v>1746989593.5</v>
      </c>
      <c r="FG100">
        <v>0</v>
      </c>
      <c r="FH100">
        <v>-0.274</v>
      </c>
      <c r="FI100">
        <v>-0.002</v>
      </c>
      <c r="FJ100">
        <v>2.549</v>
      </c>
      <c r="FK100">
        <v>0.129</v>
      </c>
      <c r="FL100">
        <v>420</v>
      </c>
      <c r="FM100">
        <v>17</v>
      </c>
      <c r="FN100">
        <v>0.02</v>
      </c>
      <c r="FO100">
        <v>0.04</v>
      </c>
      <c r="FP100">
        <v>1.928976585365854</v>
      </c>
      <c r="FQ100">
        <v>-0.08057414634146386</v>
      </c>
      <c r="FR100">
        <v>0.04534063447595035</v>
      </c>
      <c r="FS100">
        <v>1</v>
      </c>
      <c r="FT100">
        <v>295.8323529411765</v>
      </c>
      <c r="FU100">
        <v>9.663865299118072</v>
      </c>
      <c r="FV100">
        <v>5.822609107316844</v>
      </c>
      <c r="FW100">
        <v>0</v>
      </c>
      <c r="FX100">
        <v>0.191355</v>
      </c>
      <c r="FY100">
        <v>-0.003496348432056083</v>
      </c>
      <c r="FZ100">
        <v>0.0009526592818616062</v>
      </c>
      <c r="GA100">
        <v>1</v>
      </c>
      <c r="GB100">
        <v>2</v>
      </c>
      <c r="GC100">
        <v>3</v>
      </c>
      <c r="GD100" t="s">
        <v>425</v>
      </c>
      <c r="GE100">
        <v>3.10316</v>
      </c>
      <c r="GF100">
        <v>2.72697</v>
      </c>
      <c r="GG100">
        <v>0.0880383</v>
      </c>
      <c r="GH100">
        <v>0.0876773</v>
      </c>
      <c r="GI100">
        <v>0.105568</v>
      </c>
      <c r="GJ100">
        <v>0.106373</v>
      </c>
      <c r="GK100">
        <v>23838.2</v>
      </c>
      <c r="GL100">
        <v>21652.1</v>
      </c>
      <c r="GM100">
        <v>26704.4</v>
      </c>
      <c r="GN100">
        <v>23955.6</v>
      </c>
      <c r="GO100">
        <v>38220.5</v>
      </c>
      <c r="GP100">
        <v>31646.8</v>
      </c>
      <c r="GQ100">
        <v>46635</v>
      </c>
      <c r="GR100">
        <v>37902.4</v>
      </c>
      <c r="GS100">
        <v>1.86092</v>
      </c>
      <c r="GT100">
        <v>1.85995</v>
      </c>
      <c r="GU100">
        <v>0.08470569999999999</v>
      </c>
      <c r="GV100">
        <v>0</v>
      </c>
      <c r="GW100">
        <v>28.6112</v>
      </c>
      <c r="GX100">
        <v>999.9</v>
      </c>
      <c r="GY100">
        <v>54.7</v>
      </c>
      <c r="GZ100">
        <v>31.4</v>
      </c>
      <c r="HA100">
        <v>27.9976</v>
      </c>
      <c r="HB100">
        <v>61.14</v>
      </c>
      <c r="HC100">
        <v>26.27</v>
      </c>
      <c r="HD100">
        <v>1</v>
      </c>
      <c r="HE100">
        <v>0.145137</v>
      </c>
      <c r="HF100">
        <v>-1.19615</v>
      </c>
      <c r="HG100">
        <v>20.2949</v>
      </c>
      <c r="HH100">
        <v>5.22103</v>
      </c>
      <c r="HI100">
        <v>11.98</v>
      </c>
      <c r="HJ100">
        <v>4.96475</v>
      </c>
      <c r="HK100">
        <v>3.27595</v>
      </c>
      <c r="HL100">
        <v>9999</v>
      </c>
      <c r="HM100">
        <v>9999</v>
      </c>
      <c r="HN100">
        <v>9999</v>
      </c>
      <c r="HO100">
        <v>999.9</v>
      </c>
      <c r="HP100">
        <v>1.86386</v>
      </c>
      <c r="HQ100">
        <v>1.86005</v>
      </c>
      <c r="HR100">
        <v>1.85837</v>
      </c>
      <c r="HS100">
        <v>1.85975</v>
      </c>
      <c r="HT100">
        <v>1.85985</v>
      </c>
      <c r="HU100">
        <v>1.85837</v>
      </c>
      <c r="HV100">
        <v>1.85745</v>
      </c>
      <c r="HW100">
        <v>1.85232</v>
      </c>
      <c r="HX100">
        <v>0</v>
      </c>
      <c r="HY100">
        <v>0</v>
      </c>
      <c r="HZ100">
        <v>0</v>
      </c>
      <c r="IA100">
        <v>0</v>
      </c>
      <c r="IB100" t="s">
        <v>426</v>
      </c>
      <c r="IC100" t="s">
        <v>427</v>
      </c>
      <c r="ID100" t="s">
        <v>428</v>
      </c>
      <c r="IE100" t="s">
        <v>428</v>
      </c>
      <c r="IF100" t="s">
        <v>428</v>
      </c>
      <c r="IG100" t="s">
        <v>428</v>
      </c>
      <c r="IH100">
        <v>0</v>
      </c>
      <c r="II100">
        <v>100</v>
      </c>
      <c r="IJ100">
        <v>100</v>
      </c>
      <c r="IK100">
        <v>-0.661</v>
      </c>
      <c r="IL100">
        <v>0.3055</v>
      </c>
      <c r="IM100">
        <v>-0.6605319167387009</v>
      </c>
      <c r="IN100">
        <v>-0.0004737513092168879</v>
      </c>
      <c r="IO100">
        <v>1.233974951706583E-06</v>
      </c>
      <c r="IP100">
        <v>-2.791035861235605E-10</v>
      </c>
      <c r="IQ100">
        <v>0.04306461537617447</v>
      </c>
      <c r="IR100">
        <v>-0.002560808816659483</v>
      </c>
      <c r="IS100">
        <v>0.0007441110143227328</v>
      </c>
      <c r="IT100">
        <v>-6.151772081818622E-06</v>
      </c>
      <c r="IU100">
        <v>2</v>
      </c>
      <c r="IV100">
        <v>1988</v>
      </c>
      <c r="IW100">
        <v>1</v>
      </c>
      <c r="IX100">
        <v>28</v>
      </c>
      <c r="IY100">
        <v>190395.5</v>
      </c>
      <c r="IZ100">
        <v>190395.7</v>
      </c>
      <c r="JA100">
        <v>1.14624</v>
      </c>
      <c r="JB100">
        <v>2.6062</v>
      </c>
      <c r="JC100">
        <v>1.49658</v>
      </c>
      <c r="JD100">
        <v>2.34863</v>
      </c>
      <c r="JE100">
        <v>1.54907</v>
      </c>
      <c r="JF100">
        <v>2.43286</v>
      </c>
      <c r="JG100">
        <v>36.1285</v>
      </c>
      <c r="JH100">
        <v>24.0963</v>
      </c>
      <c r="JI100">
        <v>18</v>
      </c>
      <c r="JJ100">
        <v>479.273</v>
      </c>
      <c r="JK100">
        <v>492.997</v>
      </c>
      <c r="JL100">
        <v>30.1705</v>
      </c>
      <c r="JM100">
        <v>29.1228</v>
      </c>
      <c r="JN100">
        <v>29.9999</v>
      </c>
      <c r="JO100">
        <v>29.346</v>
      </c>
      <c r="JP100">
        <v>29.3408</v>
      </c>
      <c r="JQ100">
        <v>23.0435</v>
      </c>
      <c r="JR100">
        <v>21.4855</v>
      </c>
      <c r="JS100">
        <v>100</v>
      </c>
      <c r="JT100">
        <v>30.1727</v>
      </c>
      <c r="JU100">
        <v>420</v>
      </c>
      <c r="JV100">
        <v>23.2416</v>
      </c>
      <c r="JW100">
        <v>101.961</v>
      </c>
      <c r="JX100">
        <v>91.4045</v>
      </c>
    </row>
    <row r="101" spans="1:284">
      <c r="A101">
        <v>83</v>
      </c>
      <c r="B101">
        <v>1758413335.5</v>
      </c>
      <c r="C101">
        <v>632.5</v>
      </c>
      <c r="D101" t="s">
        <v>595</v>
      </c>
      <c r="E101" t="s">
        <v>596</v>
      </c>
      <c r="F101">
        <v>5</v>
      </c>
      <c r="G101" t="s">
        <v>552</v>
      </c>
      <c r="H101" t="s">
        <v>421</v>
      </c>
      <c r="I101">
        <v>1758413327.5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(DN101+(U101+2*0.95*5.67E-8*(((DN101+$B$9)+273)^4-(DN101+273)^4)-44100*J101)/(1.84*29.3*R101+8*0.95*5.67E-8*(DN101+273)^3))</f>
        <v>0</v>
      </c>
      <c r="W101">
        <f>($C$9*DO101+$D$9*DP101+$E$9*V101)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2*0.95*5.67E-8*(((DN101+$B$9)+273)^4-(W101+273)^4)</f>
        <v>0</v>
      </c>
      <c r="AF101">
        <f>U101+AE101+AC101+AD101</f>
        <v>0</v>
      </c>
      <c r="AG101">
        <v>0</v>
      </c>
      <c r="AH101">
        <v>0</v>
      </c>
      <c r="AI101">
        <f>IF(AG101*$H$15&gt;=AK101,1.0,(AK101/(AK101-AG101*$H$15)))</f>
        <v>0</v>
      </c>
      <c r="AJ101">
        <f>(AI101-1)*100</f>
        <v>0</v>
      </c>
      <c r="AK101">
        <f>MAX(0,($B$15+$C$15*DS101)/(1+$D$15*DS101)*DL101/(DN101+273)*$E$15)</f>
        <v>0</v>
      </c>
      <c r="AL101" t="s">
        <v>422</v>
      </c>
      <c r="AM101" t="s">
        <v>422</v>
      </c>
      <c r="AN101">
        <v>0</v>
      </c>
      <c r="AO101">
        <v>0</v>
      </c>
      <c r="AP101">
        <f>1-AN101/AO101</f>
        <v>0</v>
      </c>
      <c r="AQ101">
        <v>0</v>
      </c>
      <c r="AR101" t="s">
        <v>422</v>
      </c>
      <c r="AS101" t="s">
        <v>422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422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$B$13*DT101+$C$13*DU101+$F$13*EF101*(1-EI101)</f>
        <v>0</v>
      </c>
      <c r="CW101">
        <f>CV101*CX101</f>
        <v>0</v>
      </c>
      <c r="CX101">
        <f>($B$13*$D$11+$C$13*$D$11+$F$13*((ES101+EK101)/MAX(ES101+EK101+ET101, 0.1)*$I$11+ET101/MAX(ES101+EK101+ET101, 0.1)*$J$11))/($B$13+$C$13+$F$13)</f>
        <v>0</v>
      </c>
      <c r="CY101">
        <f>($B$13*$K$11+$C$13*$K$11+$F$13*((ES101+EK101)/MAX(ES101+EK101+ET101, 0.1)*$P$11+ET101/MAX(ES101+EK101+ET101, 0.1)*$Q$11))/($B$13+$C$13+$F$13)</f>
        <v>0</v>
      </c>
      <c r="CZ101">
        <v>2.7</v>
      </c>
      <c r="DA101">
        <v>0.5</v>
      </c>
      <c r="DB101" t="s">
        <v>423</v>
      </c>
      <c r="DC101">
        <v>2</v>
      </c>
      <c r="DD101">
        <v>1758413327.5</v>
      </c>
      <c r="DE101">
        <v>421.8942083333333</v>
      </c>
      <c r="DF101">
        <v>419.9780416666667</v>
      </c>
      <c r="DG101">
        <v>23.42717499999999</v>
      </c>
      <c r="DH101">
        <v>23.236175</v>
      </c>
      <c r="DI101">
        <v>422.5556666666666</v>
      </c>
      <c r="DJ101">
        <v>23.12155416666667</v>
      </c>
      <c r="DK101">
        <v>500.0113333333334</v>
      </c>
      <c r="DL101">
        <v>90.16559166666667</v>
      </c>
      <c r="DM101">
        <v>0.0686926625</v>
      </c>
      <c r="DN101">
        <v>29.88528333333333</v>
      </c>
      <c r="DO101">
        <v>29.9876625</v>
      </c>
      <c r="DP101">
        <v>999.9</v>
      </c>
      <c r="DQ101">
        <v>0</v>
      </c>
      <c r="DR101">
        <v>0</v>
      </c>
      <c r="DS101">
        <v>9996.872083333334</v>
      </c>
      <c r="DT101">
        <v>0</v>
      </c>
      <c r="DU101">
        <v>3.963045833333334</v>
      </c>
      <c r="DV101">
        <v>1.916078333333333</v>
      </c>
      <c r="DW101">
        <v>432.0151250000001</v>
      </c>
      <c r="DX101">
        <v>429.9689583333334</v>
      </c>
      <c r="DY101">
        <v>0.1909845833333333</v>
      </c>
      <c r="DZ101">
        <v>419.9780416666667</v>
      </c>
      <c r="EA101">
        <v>23.236175</v>
      </c>
      <c r="EB101">
        <v>2.112325</v>
      </c>
      <c r="EC101">
        <v>2.095105</v>
      </c>
      <c r="ED101">
        <v>18.312425</v>
      </c>
      <c r="EE101">
        <v>18.18200833333334</v>
      </c>
      <c r="EF101">
        <v>0.00500078</v>
      </c>
      <c r="EG101">
        <v>0</v>
      </c>
      <c r="EH101">
        <v>0</v>
      </c>
      <c r="EI101">
        <v>0</v>
      </c>
      <c r="EJ101">
        <v>297.9166666666667</v>
      </c>
      <c r="EK101">
        <v>0.00500078</v>
      </c>
      <c r="EL101">
        <v>-22.1875</v>
      </c>
      <c r="EM101">
        <v>-1.0375</v>
      </c>
      <c r="EN101">
        <v>35.07266666666666</v>
      </c>
      <c r="EO101">
        <v>38.51795833333333</v>
      </c>
      <c r="EP101">
        <v>37.34604166666666</v>
      </c>
      <c r="EQ101">
        <v>38.53879166666667</v>
      </c>
      <c r="ER101">
        <v>37.54141666666666</v>
      </c>
      <c r="ES101">
        <v>0</v>
      </c>
      <c r="ET101">
        <v>0</v>
      </c>
      <c r="EU101">
        <v>0</v>
      </c>
      <c r="EV101">
        <v>1758413335.2</v>
      </c>
      <c r="EW101">
        <v>0</v>
      </c>
      <c r="EX101">
        <v>297.6923076923077</v>
      </c>
      <c r="EY101">
        <v>12.64957255159747</v>
      </c>
      <c r="EZ101">
        <v>-41.55897429283232</v>
      </c>
      <c r="FA101">
        <v>-21.46153846153846</v>
      </c>
      <c r="FB101">
        <v>15</v>
      </c>
      <c r="FC101">
        <v>0</v>
      </c>
      <c r="FD101" t="s">
        <v>424</v>
      </c>
      <c r="FE101">
        <v>1746989605.5</v>
      </c>
      <c r="FF101">
        <v>1746989593.5</v>
      </c>
      <c r="FG101">
        <v>0</v>
      </c>
      <c r="FH101">
        <v>-0.274</v>
      </c>
      <c r="FI101">
        <v>-0.002</v>
      </c>
      <c r="FJ101">
        <v>2.549</v>
      </c>
      <c r="FK101">
        <v>0.129</v>
      </c>
      <c r="FL101">
        <v>420</v>
      </c>
      <c r="FM101">
        <v>17</v>
      </c>
      <c r="FN101">
        <v>0.02</v>
      </c>
      <c r="FO101">
        <v>0.04</v>
      </c>
      <c r="FP101">
        <v>1.9233205</v>
      </c>
      <c r="FQ101">
        <v>-0.09841913696059984</v>
      </c>
      <c r="FR101">
        <v>0.04186108514778372</v>
      </c>
      <c r="FS101">
        <v>1</v>
      </c>
      <c r="FT101">
        <v>296.8058823529412</v>
      </c>
      <c r="FU101">
        <v>11.8227652987204</v>
      </c>
      <c r="FV101">
        <v>6.464015378206383</v>
      </c>
      <c r="FW101">
        <v>0</v>
      </c>
      <c r="FX101">
        <v>0.1911795</v>
      </c>
      <c r="FY101">
        <v>-0.003098746716698525</v>
      </c>
      <c r="FZ101">
        <v>0.0009425818532095756</v>
      </c>
      <c r="GA101">
        <v>1</v>
      </c>
      <c r="GB101">
        <v>2</v>
      </c>
      <c r="GC101">
        <v>3</v>
      </c>
      <c r="GD101" t="s">
        <v>425</v>
      </c>
      <c r="GE101">
        <v>3.10325</v>
      </c>
      <c r="GF101">
        <v>2.72676</v>
      </c>
      <c r="GG101">
        <v>0.0880365</v>
      </c>
      <c r="GH101">
        <v>0.0876796</v>
      </c>
      <c r="GI101">
        <v>0.105567</v>
      </c>
      <c r="GJ101">
        <v>0.106372</v>
      </c>
      <c r="GK101">
        <v>23838.3</v>
      </c>
      <c r="GL101">
        <v>21652.2</v>
      </c>
      <c r="GM101">
        <v>26704.4</v>
      </c>
      <c r="GN101">
        <v>23955.7</v>
      </c>
      <c r="GO101">
        <v>38220.7</v>
      </c>
      <c r="GP101">
        <v>31647</v>
      </c>
      <c r="GQ101">
        <v>46635.3</v>
      </c>
      <c r="GR101">
        <v>37902.6</v>
      </c>
      <c r="GS101">
        <v>1.86117</v>
      </c>
      <c r="GT101">
        <v>1.8601</v>
      </c>
      <c r="GU101">
        <v>0.0849627</v>
      </c>
      <c r="GV101">
        <v>0</v>
      </c>
      <c r="GW101">
        <v>28.61</v>
      </c>
      <c r="GX101">
        <v>999.9</v>
      </c>
      <c r="GY101">
        <v>54.7</v>
      </c>
      <c r="GZ101">
        <v>31.4</v>
      </c>
      <c r="HA101">
        <v>27.9997</v>
      </c>
      <c r="HB101">
        <v>61.18</v>
      </c>
      <c r="HC101">
        <v>26.1058</v>
      </c>
      <c r="HD101">
        <v>1</v>
      </c>
      <c r="HE101">
        <v>0.145114</v>
      </c>
      <c r="HF101">
        <v>-1.19189</v>
      </c>
      <c r="HG101">
        <v>20.2949</v>
      </c>
      <c r="HH101">
        <v>5.22058</v>
      </c>
      <c r="HI101">
        <v>11.98</v>
      </c>
      <c r="HJ101">
        <v>4.96455</v>
      </c>
      <c r="HK101">
        <v>3.27598</v>
      </c>
      <c r="HL101">
        <v>9999</v>
      </c>
      <c r="HM101">
        <v>9999</v>
      </c>
      <c r="HN101">
        <v>9999</v>
      </c>
      <c r="HO101">
        <v>999.9</v>
      </c>
      <c r="HP101">
        <v>1.86386</v>
      </c>
      <c r="HQ101">
        <v>1.86006</v>
      </c>
      <c r="HR101">
        <v>1.85837</v>
      </c>
      <c r="HS101">
        <v>1.85976</v>
      </c>
      <c r="HT101">
        <v>1.85985</v>
      </c>
      <c r="HU101">
        <v>1.85837</v>
      </c>
      <c r="HV101">
        <v>1.85745</v>
      </c>
      <c r="HW101">
        <v>1.85235</v>
      </c>
      <c r="HX101">
        <v>0</v>
      </c>
      <c r="HY101">
        <v>0</v>
      </c>
      <c r="HZ101">
        <v>0</v>
      </c>
      <c r="IA101">
        <v>0</v>
      </c>
      <c r="IB101" t="s">
        <v>426</v>
      </c>
      <c r="IC101" t="s">
        <v>427</v>
      </c>
      <c r="ID101" t="s">
        <v>428</v>
      </c>
      <c r="IE101" t="s">
        <v>428</v>
      </c>
      <c r="IF101" t="s">
        <v>428</v>
      </c>
      <c r="IG101" t="s">
        <v>428</v>
      </c>
      <c r="IH101">
        <v>0</v>
      </c>
      <c r="II101">
        <v>100</v>
      </c>
      <c r="IJ101">
        <v>100</v>
      </c>
      <c r="IK101">
        <v>-0.661</v>
      </c>
      <c r="IL101">
        <v>0.3056</v>
      </c>
      <c r="IM101">
        <v>-0.6605319167387009</v>
      </c>
      <c r="IN101">
        <v>-0.0004737513092168879</v>
      </c>
      <c r="IO101">
        <v>1.233974951706583E-06</v>
      </c>
      <c r="IP101">
        <v>-2.791035861235605E-10</v>
      </c>
      <c r="IQ101">
        <v>0.04306461537617447</v>
      </c>
      <c r="IR101">
        <v>-0.002560808816659483</v>
      </c>
      <c r="IS101">
        <v>0.0007441110143227328</v>
      </c>
      <c r="IT101">
        <v>-6.151772081818622E-06</v>
      </c>
      <c r="IU101">
        <v>2</v>
      </c>
      <c r="IV101">
        <v>1988</v>
      </c>
      <c r="IW101">
        <v>1</v>
      </c>
      <c r="IX101">
        <v>28</v>
      </c>
      <c r="IY101">
        <v>190395.5</v>
      </c>
      <c r="IZ101">
        <v>190395.7</v>
      </c>
      <c r="JA101">
        <v>1.14624</v>
      </c>
      <c r="JB101">
        <v>2.59888</v>
      </c>
      <c r="JC101">
        <v>1.49658</v>
      </c>
      <c r="JD101">
        <v>2.34741</v>
      </c>
      <c r="JE101">
        <v>1.54907</v>
      </c>
      <c r="JF101">
        <v>2.45972</v>
      </c>
      <c r="JG101">
        <v>36.1285</v>
      </c>
      <c r="JH101">
        <v>24.105</v>
      </c>
      <c r="JI101">
        <v>18</v>
      </c>
      <c r="JJ101">
        <v>479.409</v>
      </c>
      <c r="JK101">
        <v>493.096</v>
      </c>
      <c r="JL101">
        <v>30.1745</v>
      </c>
      <c r="JM101">
        <v>29.1216</v>
      </c>
      <c r="JN101">
        <v>29.9999</v>
      </c>
      <c r="JO101">
        <v>29.3448</v>
      </c>
      <c r="JP101">
        <v>29.3408</v>
      </c>
      <c r="JQ101">
        <v>23.0433</v>
      </c>
      <c r="JR101">
        <v>21.4855</v>
      </c>
      <c r="JS101">
        <v>100</v>
      </c>
      <c r="JT101">
        <v>30.1798</v>
      </c>
      <c r="JU101">
        <v>420</v>
      </c>
      <c r="JV101">
        <v>23.2416</v>
      </c>
      <c r="JW101">
        <v>101.962</v>
      </c>
      <c r="JX101">
        <v>91.4049</v>
      </c>
    </row>
    <row r="102" spans="1:284">
      <c r="A102">
        <v>84</v>
      </c>
      <c r="B102">
        <v>1758413337.5</v>
      </c>
      <c r="C102">
        <v>634.5</v>
      </c>
      <c r="D102" t="s">
        <v>597</v>
      </c>
      <c r="E102" t="s">
        <v>598</v>
      </c>
      <c r="F102">
        <v>5</v>
      </c>
      <c r="G102" t="s">
        <v>552</v>
      </c>
      <c r="H102" t="s">
        <v>421</v>
      </c>
      <c r="I102">
        <v>1758413329.5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(DN102+(U102+2*0.95*5.67E-8*(((DN102+$B$9)+273)^4-(DN102+273)^4)-44100*J102)/(1.84*29.3*R102+8*0.95*5.67E-8*(DN102+273)^3))</f>
        <v>0</v>
      </c>
      <c r="W102">
        <f>($C$9*DO102+$D$9*DP102+$E$9*V102)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2*0.95*5.67E-8*(((DN102+$B$9)+273)^4-(W102+273)^4)</f>
        <v>0</v>
      </c>
      <c r="AF102">
        <f>U102+AE102+AC102+AD102</f>
        <v>0</v>
      </c>
      <c r="AG102">
        <v>0</v>
      </c>
      <c r="AH102">
        <v>0</v>
      </c>
      <c r="AI102">
        <f>IF(AG102*$H$15&gt;=AK102,1.0,(AK102/(AK102-AG102*$H$15)))</f>
        <v>0</v>
      </c>
      <c r="AJ102">
        <f>(AI102-1)*100</f>
        <v>0</v>
      </c>
      <c r="AK102">
        <f>MAX(0,($B$15+$C$15*DS102)/(1+$D$15*DS102)*DL102/(DN102+273)*$E$15)</f>
        <v>0</v>
      </c>
      <c r="AL102" t="s">
        <v>422</v>
      </c>
      <c r="AM102" t="s">
        <v>422</v>
      </c>
      <c r="AN102">
        <v>0</v>
      </c>
      <c r="AO102">
        <v>0</v>
      </c>
      <c r="AP102">
        <f>1-AN102/AO102</f>
        <v>0</v>
      </c>
      <c r="AQ102">
        <v>0</v>
      </c>
      <c r="AR102" t="s">
        <v>422</v>
      </c>
      <c r="AS102" t="s">
        <v>422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422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$B$13*DT102+$C$13*DU102+$F$13*EF102*(1-EI102)</f>
        <v>0</v>
      </c>
      <c r="CW102">
        <f>CV102*CX102</f>
        <v>0</v>
      </c>
      <c r="CX102">
        <f>($B$13*$D$11+$C$13*$D$11+$F$13*((ES102+EK102)/MAX(ES102+EK102+ET102, 0.1)*$I$11+ET102/MAX(ES102+EK102+ET102, 0.1)*$J$11))/($B$13+$C$13+$F$13)</f>
        <v>0</v>
      </c>
      <c r="CY102">
        <f>($B$13*$K$11+$C$13*$K$11+$F$13*((ES102+EK102)/MAX(ES102+EK102+ET102, 0.1)*$P$11+ET102/MAX(ES102+EK102+ET102, 0.1)*$Q$11))/($B$13+$C$13+$F$13)</f>
        <v>0</v>
      </c>
      <c r="CZ102">
        <v>2.7</v>
      </c>
      <c r="DA102">
        <v>0.5</v>
      </c>
      <c r="DB102" t="s">
        <v>423</v>
      </c>
      <c r="DC102">
        <v>2</v>
      </c>
      <c r="DD102">
        <v>1758413329.5</v>
      </c>
      <c r="DE102">
        <v>421.89525</v>
      </c>
      <c r="DF102">
        <v>419.9739583333333</v>
      </c>
      <c r="DG102">
        <v>23.42629166666667</v>
      </c>
      <c r="DH102">
        <v>23.23535833333333</v>
      </c>
      <c r="DI102">
        <v>422.55675</v>
      </c>
      <c r="DJ102">
        <v>23.12069166666667</v>
      </c>
      <c r="DK102">
        <v>500.0047916666667</v>
      </c>
      <c r="DL102">
        <v>90.16615416666666</v>
      </c>
      <c r="DM102">
        <v>0.06867479166666667</v>
      </c>
      <c r="DN102">
        <v>29.88497916666667</v>
      </c>
      <c r="DO102">
        <v>29.98845</v>
      </c>
      <c r="DP102">
        <v>999.9</v>
      </c>
      <c r="DQ102">
        <v>0</v>
      </c>
      <c r="DR102">
        <v>0</v>
      </c>
      <c r="DS102">
        <v>10000.54416666667</v>
      </c>
      <c r="DT102">
        <v>0</v>
      </c>
      <c r="DU102">
        <v>3.966145</v>
      </c>
      <c r="DV102">
        <v>1.9211975</v>
      </c>
      <c r="DW102">
        <v>432.0158333333334</v>
      </c>
      <c r="DX102">
        <v>429.9644583333334</v>
      </c>
      <c r="DY102">
        <v>0.1909238333333333</v>
      </c>
      <c r="DZ102">
        <v>419.9739583333333</v>
      </c>
      <c r="EA102">
        <v>23.23535833333333</v>
      </c>
      <c r="EB102">
        <v>2.11225875</v>
      </c>
      <c r="EC102">
        <v>2.09504375</v>
      </c>
      <c r="ED102">
        <v>18.31192083333333</v>
      </c>
      <c r="EE102">
        <v>18.18154166666667</v>
      </c>
      <c r="EF102">
        <v>0.00500078</v>
      </c>
      <c r="EG102">
        <v>0</v>
      </c>
      <c r="EH102">
        <v>0</v>
      </c>
      <c r="EI102">
        <v>0</v>
      </c>
      <c r="EJ102">
        <v>298.6375</v>
      </c>
      <c r="EK102">
        <v>0.00500078</v>
      </c>
      <c r="EL102">
        <v>-23.9</v>
      </c>
      <c r="EM102">
        <v>-1.366666666666666</v>
      </c>
      <c r="EN102">
        <v>35.06229166666667</v>
      </c>
      <c r="EO102">
        <v>38.49970833333333</v>
      </c>
      <c r="EP102">
        <v>37.34608333333333</v>
      </c>
      <c r="EQ102">
        <v>38.52058333333333</v>
      </c>
      <c r="ER102">
        <v>37.53620833333333</v>
      </c>
      <c r="ES102">
        <v>0</v>
      </c>
      <c r="ET102">
        <v>0</v>
      </c>
      <c r="EU102">
        <v>0</v>
      </c>
      <c r="EV102">
        <v>1758413337.6</v>
      </c>
      <c r="EW102">
        <v>0</v>
      </c>
      <c r="EX102">
        <v>298.2423076923077</v>
      </c>
      <c r="EY102">
        <v>31.29914524417779</v>
      </c>
      <c r="EZ102">
        <v>-41.57606841565325</v>
      </c>
      <c r="FA102">
        <v>-22.94230769230769</v>
      </c>
      <c r="FB102">
        <v>15</v>
      </c>
      <c r="FC102">
        <v>0</v>
      </c>
      <c r="FD102" t="s">
        <v>424</v>
      </c>
      <c r="FE102">
        <v>1746989605.5</v>
      </c>
      <c r="FF102">
        <v>1746989593.5</v>
      </c>
      <c r="FG102">
        <v>0</v>
      </c>
      <c r="FH102">
        <v>-0.274</v>
      </c>
      <c r="FI102">
        <v>-0.002</v>
      </c>
      <c r="FJ102">
        <v>2.549</v>
      </c>
      <c r="FK102">
        <v>0.129</v>
      </c>
      <c r="FL102">
        <v>420</v>
      </c>
      <c r="FM102">
        <v>17</v>
      </c>
      <c r="FN102">
        <v>0.02</v>
      </c>
      <c r="FO102">
        <v>0.04</v>
      </c>
      <c r="FP102">
        <v>1.916980731707317</v>
      </c>
      <c r="FQ102">
        <v>-0.009122299651568241</v>
      </c>
      <c r="FR102">
        <v>0.03346683457600635</v>
      </c>
      <c r="FS102">
        <v>1</v>
      </c>
      <c r="FT102">
        <v>297.2647058823529</v>
      </c>
      <c r="FU102">
        <v>21.18563779697856</v>
      </c>
      <c r="FV102">
        <v>6.593083825135212</v>
      </c>
      <c r="FW102">
        <v>0</v>
      </c>
      <c r="FX102">
        <v>0.1910875365853658</v>
      </c>
      <c r="FY102">
        <v>-0.001330662020905419</v>
      </c>
      <c r="FZ102">
        <v>0.0008400075231242942</v>
      </c>
      <c r="GA102">
        <v>1</v>
      </c>
      <c r="GB102">
        <v>2</v>
      </c>
      <c r="GC102">
        <v>3</v>
      </c>
      <c r="GD102" t="s">
        <v>425</v>
      </c>
      <c r="GE102">
        <v>3.10302</v>
      </c>
      <c r="GF102">
        <v>2.72702</v>
      </c>
      <c r="GG102">
        <v>0.088037</v>
      </c>
      <c r="GH102">
        <v>0.0876714</v>
      </c>
      <c r="GI102">
        <v>0.105564</v>
      </c>
      <c r="GJ102">
        <v>0.106366</v>
      </c>
      <c r="GK102">
        <v>23838.2</v>
      </c>
      <c r="GL102">
        <v>21652.5</v>
      </c>
      <c r="GM102">
        <v>26704.3</v>
      </c>
      <c r="GN102">
        <v>23955.8</v>
      </c>
      <c r="GO102">
        <v>38220.9</v>
      </c>
      <c r="GP102">
        <v>31647.2</v>
      </c>
      <c r="GQ102">
        <v>46635.3</v>
      </c>
      <c r="GR102">
        <v>37902.6</v>
      </c>
      <c r="GS102">
        <v>1.86108</v>
      </c>
      <c r="GT102">
        <v>1.8601</v>
      </c>
      <c r="GU102">
        <v>0.0846758</v>
      </c>
      <c r="GV102">
        <v>0</v>
      </c>
      <c r="GW102">
        <v>28.6093</v>
      </c>
      <c r="GX102">
        <v>999.9</v>
      </c>
      <c r="GY102">
        <v>54.7</v>
      </c>
      <c r="GZ102">
        <v>31.4</v>
      </c>
      <c r="HA102">
        <v>28.0014</v>
      </c>
      <c r="HB102">
        <v>61.31</v>
      </c>
      <c r="HC102">
        <v>26.2901</v>
      </c>
      <c r="HD102">
        <v>1</v>
      </c>
      <c r="HE102">
        <v>0.145071</v>
      </c>
      <c r="HF102">
        <v>-1.19362</v>
      </c>
      <c r="HG102">
        <v>20.2947</v>
      </c>
      <c r="HH102">
        <v>5.22103</v>
      </c>
      <c r="HI102">
        <v>11.98</v>
      </c>
      <c r="HJ102">
        <v>4.96435</v>
      </c>
      <c r="HK102">
        <v>3.276</v>
      </c>
      <c r="HL102">
        <v>9999</v>
      </c>
      <c r="HM102">
        <v>9999</v>
      </c>
      <c r="HN102">
        <v>9999</v>
      </c>
      <c r="HO102">
        <v>999.9</v>
      </c>
      <c r="HP102">
        <v>1.86386</v>
      </c>
      <c r="HQ102">
        <v>1.86006</v>
      </c>
      <c r="HR102">
        <v>1.85837</v>
      </c>
      <c r="HS102">
        <v>1.85975</v>
      </c>
      <c r="HT102">
        <v>1.85985</v>
      </c>
      <c r="HU102">
        <v>1.85837</v>
      </c>
      <c r="HV102">
        <v>1.85745</v>
      </c>
      <c r="HW102">
        <v>1.85235</v>
      </c>
      <c r="HX102">
        <v>0</v>
      </c>
      <c r="HY102">
        <v>0</v>
      </c>
      <c r="HZ102">
        <v>0</v>
      </c>
      <c r="IA102">
        <v>0</v>
      </c>
      <c r="IB102" t="s">
        <v>426</v>
      </c>
      <c r="IC102" t="s">
        <v>427</v>
      </c>
      <c r="ID102" t="s">
        <v>428</v>
      </c>
      <c r="IE102" t="s">
        <v>428</v>
      </c>
      <c r="IF102" t="s">
        <v>428</v>
      </c>
      <c r="IG102" t="s">
        <v>428</v>
      </c>
      <c r="IH102">
        <v>0</v>
      </c>
      <c r="II102">
        <v>100</v>
      </c>
      <c r="IJ102">
        <v>100</v>
      </c>
      <c r="IK102">
        <v>-0.662</v>
      </c>
      <c r="IL102">
        <v>0.3056</v>
      </c>
      <c r="IM102">
        <v>-0.6605319167387009</v>
      </c>
      <c r="IN102">
        <v>-0.0004737513092168879</v>
      </c>
      <c r="IO102">
        <v>1.233974951706583E-06</v>
      </c>
      <c r="IP102">
        <v>-2.791035861235605E-10</v>
      </c>
      <c r="IQ102">
        <v>0.04306461537617447</v>
      </c>
      <c r="IR102">
        <v>-0.002560808816659483</v>
      </c>
      <c r="IS102">
        <v>0.0007441110143227328</v>
      </c>
      <c r="IT102">
        <v>-6.151772081818622E-06</v>
      </c>
      <c r="IU102">
        <v>2</v>
      </c>
      <c r="IV102">
        <v>1988</v>
      </c>
      <c r="IW102">
        <v>1</v>
      </c>
      <c r="IX102">
        <v>28</v>
      </c>
      <c r="IY102">
        <v>190395.5</v>
      </c>
      <c r="IZ102">
        <v>190395.7</v>
      </c>
      <c r="JA102">
        <v>1.14624</v>
      </c>
      <c r="JB102">
        <v>2.60376</v>
      </c>
      <c r="JC102">
        <v>1.49658</v>
      </c>
      <c r="JD102">
        <v>2.34741</v>
      </c>
      <c r="JE102">
        <v>1.54907</v>
      </c>
      <c r="JF102">
        <v>2.39746</v>
      </c>
      <c r="JG102">
        <v>36.1285</v>
      </c>
      <c r="JH102">
        <v>24.105</v>
      </c>
      <c r="JI102">
        <v>18</v>
      </c>
      <c r="JJ102">
        <v>479.347</v>
      </c>
      <c r="JK102">
        <v>493.092</v>
      </c>
      <c r="JL102">
        <v>30.1779</v>
      </c>
      <c r="JM102">
        <v>29.121</v>
      </c>
      <c r="JN102">
        <v>29.9999</v>
      </c>
      <c r="JO102">
        <v>29.3442</v>
      </c>
      <c r="JP102">
        <v>29.3403</v>
      </c>
      <c r="JQ102">
        <v>23.0449</v>
      </c>
      <c r="JR102">
        <v>21.4855</v>
      </c>
      <c r="JS102">
        <v>100</v>
      </c>
      <c r="JT102">
        <v>30.1798</v>
      </c>
      <c r="JU102">
        <v>420</v>
      </c>
      <c r="JV102">
        <v>23.2416</v>
      </c>
      <c r="JW102">
        <v>101.961</v>
      </c>
      <c r="JX102">
        <v>91.4051</v>
      </c>
    </row>
    <row r="103" spans="1:284">
      <c r="A103">
        <v>85</v>
      </c>
      <c r="B103">
        <v>1758413339.5</v>
      </c>
      <c r="C103">
        <v>636.5</v>
      </c>
      <c r="D103" t="s">
        <v>599</v>
      </c>
      <c r="E103" t="s">
        <v>600</v>
      </c>
      <c r="F103">
        <v>5</v>
      </c>
      <c r="G103" t="s">
        <v>552</v>
      </c>
      <c r="H103" t="s">
        <v>421</v>
      </c>
      <c r="I103">
        <v>1758413331.5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(DN103+(U103+2*0.95*5.67E-8*(((DN103+$B$9)+273)^4-(DN103+273)^4)-44100*J103)/(1.84*29.3*R103+8*0.95*5.67E-8*(DN103+273)^3))</f>
        <v>0</v>
      </c>
      <c r="W103">
        <f>($C$9*DO103+$D$9*DP103+$E$9*V103)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2*0.95*5.67E-8*(((DN103+$B$9)+273)^4-(W103+273)^4)</f>
        <v>0</v>
      </c>
      <c r="AF103">
        <f>U103+AE103+AC103+AD103</f>
        <v>0</v>
      </c>
      <c r="AG103">
        <v>0</v>
      </c>
      <c r="AH103">
        <v>0</v>
      </c>
      <c r="AI103">
        <f>IF(AG103*$H$15&gt;=AK103,1.0,(AK103/(AK103-AG103*$H$15)))</f>
        <v>0</v>
      </c>
      <c r="AJ103">
        <f>(AI103-1)*100</f>
        <v>0</v>
      </c>
      <c r="AK103">
        <f>MAX(0,($B$15+$C$15*DS103)/(1+$D$15*DS103)*DL103/(DN103+273)*$E$15)</f>
        <v>0</v>
      </c>
      <c r="AL103" t="s">
        <v>422</v>
      </c>
      <c r="AM103" t="s">
        <v>422</v>
      </c>
      <c r="AN103">
        <v>0</v>
      </c>
      <c r="AO103">
        <v>0</v>
      </c>
      <c r="AP103">
        <f>1-AN103/AO103</f>
        <v>0</v>
      </c>
      <c r="AQ103">
        <v>0</v>
      </c>
      <c r="AR103" t="s">
        <v>422</v>
      </c>
      <c r="AS103" t="s">
        <v>422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422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$B$13*DT103+$C$13*DU103+$F$13*EF103*(1-EI103)</f>
        <v>0</v>
      </c>
      <c r="CW103">
        <f>CV103*CX103</f>
        <v>0</v>
      </c>
      <c r="CX103">
        <f>($B$13*$D$11+$C$13*$D$11+$F$13*((ES103+EK103)/MAX(ES103+EK103+ET103, 0.1)*$I$11+ET103/MAX(ES103+EK103+ET103, 0.1)*$J$11))/($B$13+$C$13+$F$13)</f>
        <v>0</v>
      </c>
      <c r="CY103">
        <f>($B$13*$K$11+$C$13*$K$11+$F$13*((ES103+EK103)/MAX(ES103+EK103+ET103, 0.1)*$P$11+ET103/MAX(ES103+EK103+ET103, 0.1)*$Q$11))/($B$13+$C$13+$F$13)</f>
        <v>0</v>
      </c>
      <c r="CZ103">
        <v>2.7</v>
      </c>
      <c r="DA103">
        <v>0.5</v>
      </c>
      <c r="DB103" t="s">
        <v>423</v>
      </c>
      <c r="DC103">
        <v>2</v>
      </c>
      <c r="DD103">
        <v>1758413331.5</v>
      </c>
      <c r="DE103">
        <v>421.8987916666667</v>
      </c>
      <c r="DF103">
        <v>419.9775</v>
      </c>
      <c r="DG103">
        <v>23.4256</v>
      </c>
      <c r="DH103">
        <v>23.23446666666667</v>
      </c>
      <c r="DI103">
        <v>422.56025</v>
      </c>
      <c r="DJ103">
        <v>23.12001666666667</v>
      </c>
      <c r="DK103">
        <v>500.0024166666666</v>
      </c>
      <c r="DL103">
        <v>90.166425</v>
      </c>
      <c r="DM103">
        <v>0.06866803333333334</v>
      </c>
      <c r="DN103">
        <v>29.8848375</v>
      </c>
      <c r="DO103">
        <v>29.98819166666667</v>
      </c>
      <c r="DP103">
        <v>999.9</v>
      </c>
      <c r="DQ103">
        <v>0</v>
      </c>
      <c r="DR103">
        <v>0</v>
      </c>
      <c r="DS103">
        <v>10002.99333333333</v>
      </c>
      <c r="DT103">
        <v>0</v>
      </c>
      <c r="DU103">
        <v>3.966840833333334</v>
      </c>
      <c r="DV103">
        <v>1.921158333333334</v>
      </c>
      <c r="DW103">
        <v>432.0192083333333</v>
      </c>
      <c r="DX103">
        <v>429.9676666666667</v>
      </c>
      <c r="DY103">
        <v>0.1911277083333334</v>
      </c>
      <c r="DZ103">
        <v>419.9775</v>
      </c>
      <c r="EA103">
        <v>23.23446666666667</v>
      </c>
      <c r="EB103">
        <v>2.112202916666666</v>
      </c>
      <c r="EC103">
        <v>2.094969583333333</v>
      </c>
      <c r="ED103">
        <v>18.31149583333333</v>
      </c>
      <c r="EE103">
        <v>18.18097916666667</v>
      </c>
      <c r="EF103">
        <v>0.00500078</v>
      </c>
      <c r="EG103">
        <v>0</v>
      </c>
      <c r="EH103">
        <v>0</v>
      </c>
      <c r="EI103">
        <v>0</v>
      </c>
      <c r="EJ103">
        <v>297.5583333333333</v>
      </c>
      <c r="EK103">
        <v>0.00500078</v>
      </c>
      <c r="EL103">
        <v>-23.2375</v>
      </c>
      <c r="EM103">
        <v>-1.4125</v>
      </c>
      <c r="EN103">
        <v>35.05454166666667</v>
      </c>
      <c r="EO103">
        <v>38.48408333333333</v>
      </c>
      <c r="EP103">
        <v>37.340875</v>
      </c>
      <c r="EQ103">
        <v>38.49979166666667</v>
      </c>
      <c r="ER103">
        <v>37.52320833333333</v>
      </c>
      <c r="ES103">
        <v>0</v>
      </c>
      <c r="ET103">
        <v>0</v>
      </c>
      <c r="EU103">
        <v>0</v>
      </c>
      <c r="EV103">
        <v>1758413339.4</v>
      </c>
      <c r="EW103">
        <v>0</v>
      </c>
      <c r="EX103">
        <v>298.732</v>
      </c>
      <c r="EY103">
        <v>38.4230770336578</v>
      </c>
      <c r="EZ103">
        <v>-31.25384626983422</v>
      </c>
      <c r="FA103">
        <v>-23.308</v>
      </c>
      <c r="FB103">
        <v>15</v>
      </c>
      <c r="FC103">
        <v>0</v>
      </c>
      <c r="FD103" t="s">
        <v>424</v>
      </c>
      <c r="FE103">
        <v>1746989605.5</v>
      </c>
      <c r="FF103">
        <v>1746989593.5</v>
      </c>
      <c r="FG103">
        <v>0</v>
      </c>
      <c r="FH103">
        <v>-0.274</v>
      </c>
      <c r="FI103">
        <v>-0.002</v>
      </c>
      <c r="FJ103">
        <v>2.549</v>
      </c>
      <c r="FK103">
        <v>0.129</v>
      </c>
      <c r="FL103">
        <v>420</v>
      </c>
      <c r="FM103">
        <v>17</v>
      </c>
      <c r="FN103">
        <v>0.02</v>
      </c>
      <c r="FO103">
        <v>0.04</v>
      </c>
      <c r="FP103">
        <v>1.9164875</v>
      </c>
      <c r="FQ103">
        <v>0.0588925328330164</v>
      </c>
      <c r="FR103">
        <v>0.02574435663888302</v>
      </c>
      <c r="FS103">
        <v>1</v>
      </c>
      <c r="FT103">
        <v>297.8882352941176</v>
      </c>
      <c r="FU103">
        <v>19.18410996046903</v>
      </c>
      <c r="FV103">
        <v>6.307500889738224</v>
      </c>
      <c r="FW103">
        <v>0</v>
      </c>
      <c r="FX103">
        <v>0.191166</v>
      </c>
      <c r="FY103">
        <v>0.002149013133207712</v>
      </c>
      <c r="FZ103">
        <v>0.0009228028771086473</v>
      </c>
      <c r="GA103">
        <v>1</v>
      </c>
      <c r="GB103">
        <v>2</v>
      </c>
      <c r="GC103">
        <v>3</v>
      </c>
      <c r="GD103" t="s">
        <v>425</v>
      </c>
      <c r="GE103">
        <v>3.10304</v>
      </c>
      <c r="GF103">
        <v>2.72715</v>
      </c>
      <c r="GG103">
        <v>0.088037</v>
      </c>
      <c r="GH103">
        <v>0.0876764</v>
      </c>
      <c r="GI103">
        <v>0.105563</v>
      </c>
      <c r="GJ103">
        <v>0.106358</v>
      </c>
      <c r="GK103">
        <v>23838.2</v>
      </c>
      <c r="GL103">
        <v>21652.5</v>
      </c>
      <c r="GM103">
        <v>26704.3</v>
      </c>
      <c r="GN103">
        <v>23955.9</v>
      </c>
      <c r="GO103">
        <v>38220.9</v>
      </c>
      <c r="GP103">
        <v>31647.4</v>
      </c>
      <c r="GQ103">
        <v>46635.3</v>
      </c>
      <c r="GR103">
        <v>37902.5</v>
      </c>
      <c r="GS103">
        <v>1.86117</v>
      </c>
      <c r="GT103">
        <v>1.85965</v>
      </c>
      <c r="GU103">
        <v>0.0840239</v>
      </c>
      <c r="GV103">
        <v>0</v>
      </c>
      <c r="GW103">
        <v>28.6093</v>
      </c>
      <c r="GX103">
        <v>999.9</v>
      </c>
      <c r="GY103">
        <v>54.7</v>
      </c>
      <c r="GZ103">
        <v>31.4</v>
      </c>
      <c r="HA103">
        <v>28.0001</v>
      </c>
      <c r="HB103">
        <v>60.93</v>
      </c>
      <c r="HC103">
        <v>26.3662</v>
      </c>
      <c r="HD103">
        <v>1</v>
      </c>
      <c r="HE103">
        <v>0.144982</v>
      </c>
      <c r="HF103">
        <v>-1.18747</v>
      </c>
      <c r="HG103">
        <v>20.2948</v>
      </c>
      <c r="HH103">
        <v>5.22088</v>
      </c>
      <c r="HI103">
        <v>11.98</v>
      </c>
      <c r="HJ103">
        <v>4.9645</v>
      </c>
      <c r="HK103">
        <v>3.27598</v>
      </c>
      <c r="HL103">
        <v>9999</v>
      </c>
      <c r="HM103">
        <v>9999</v>
      </c>
      <c r="HN103">
        <v>9999</v>
      </c>
      <c r="HO103">
        <v>999.9</v>
      </c>
      <c r="HP103">
        <v>1.86386</v>
      </c>
      <c r="HQ103">
        <v>1.86005</v>
      </c>
      <c r="HR103">
        <v>1.85837</v>
      </c>
      <c r="HS103">
        <v>1.85974</v>
      </c>
      <c r="HT103">
        <v>1.85986</v>
      </c>
      <c r="HU103">
        <v>1.85837</v>
      </c>
      <c r="HV103">
        <v>1.85744</v>
      </c>
      <c r="HW103">
        <v>1.85233</v>
      </c>
      <c r="HX103">
        <v>0</v>
      </c>
      <c r="HY103">
        <v>0</v>
      </c>
      <c r="HZ103">
        <v>0</v>
      </c>
      <c r="IA103">
        <v>0</v>
      </c>
      <c r="IB103" t="s">
        <v>426</v>
      </c>
      <c r="IC103" t="s">
        <v>427</v>
      </c>
      <c r="ID103" t="s">
        <v>428</v>
      </c>
      <c r="IE103" t="s">
        <v>428</v>
      </c>
      <c r="IF103" t="s">
        <v>428</v>
      </c>
      <c r="IG103" t="s">
        <v>428</v>
      </c>
      <c r="IH103">
        <v>0</v>
      </c>
      <c r="II103">
        <v>100</v>
      </c>
      <c r="IJ103">
        <v>100</v>
      </c>
      <c r="IK103">
        <v>-0.662</v>
      </c>
      <c r="IL103">
        <v>0.3055</v>
      </c>
      <c r="IM103">
        <v>-0.6605319167387009</v>
      </c>
      <c r="IN103">
        <v>-0.0004737513092168879</v>
      </c>
      <c r="IO103">
        <v>1.233974951706583E-06</v>
      </c>
      <c r="IP103">
        <v>-2.791035861235605E-10</v>
      </c>
      <c r="IQ103">
        <v>0.04306461537617447</v>
      </c>
      <c r="IR103">
        <v>-0.002560808816659483</v>
      </c>
      <c r="IS103">
        <v>0.0007441110143227328</v>
      </c>
      <c r="IT103">
        <v>-6.151772081818622E-06</v>
      </c>
      <c r="IU103">
        <v>2</v>
      </c>
      <c r="IV103">
        <v>1988</v>
      </c>
      <c r="IW103">
        <v>1</v>
      </c>
      <c r="IX103">
        <v>28</v>
      </c>
      <c r="IY103">
        <v>190395.6</v>
      </c>
      <c r="IZ103">
        <v>190395.8</v>
      </c>
      <c r="JA103">
        <v>1.14624</v>
      </c>
      <c r="JB103">
        <v>2.60864</v>
      </c>
      <c r="JC103">
        <v>1.49658</v>
      </c>
      <c r="JD103">
        <v>2.34741</v>
      </c>
      <c r="JE103">
        <v>1.54907</v>
      </c>
      <c r="JF103">
        <v>2.39624</v>
      </c>
      <c r="JG103">
        <v>36.1285</v>
      </c>
      <c r="JH103">
        <v>24.0963</v>
      </c>
      <c r="JI103">
        <v>18</v>
      </c>
      <c r="JJ103">
        <v>479.404</v>
      </c>
      <c r="JK103">
        <v>492.784</v>
      </c>
      <c r="JL103">
        <v>30.1811</v>
      </c>
      <c r="JM103">
        <v>29.121</v>
      </c>
      <c r="JN103">
        <v>29.9999</v>
      </c>
      <c r="JO103">
        <v>29.3442</v>
      </c>
      <c r="JP103">
        <v>29.3389</v>
      </c>
      <c r="JQ103">
        <v>23.0417</v>
      </c>
      <c r="JR103">
        <v>21.4855</v>
      </c>
      <c r="JS103">
        <v>100</v>
      </c>
      <c r="JT103">
        <v>30.1875</v>
      </c>
      <c r="JU103">
        <v>420</v>
      </c>
      <c r="JV103">
        <v>23.2416</v>
      </c>
      <c r="JW103">
        <v>101.962</v>
      </c>
      <c r="JX103">
        <v>91.4051</v>
      </c>
    </row>
    <row r="104" spans="1:284">
      <c r="A104">
        <v>86</v>
      </c>
      <c r="B104">
        <v>1758413341.5</v>
      </c>
      <c r="C104">
        <v>638.5</v>
      </c>
      <c r="D104" t="s">
        <v>601</v>
      </c>
      <c r="E104" t="s">
        <v>602</v>
      </c>
      <c r="F104">
        <v>5</v>
      </c>
      <c r="G104" t="s">
        <v>552</v>
      </c>
      <c r="H104" t="s">
        <v>421</v>
      </c>
      <c r="I104">
        <v>1758413333.5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(DN104+(U104+2*0.95*5.67E-8*(((DN104+$B$9)+273)^4-(DN104+273)^4)-44100*J104)/(1.84*29.3*R104+8*0.95*5.67E-8*(DN104+273)^3))</f>
        <v>0</v>
      </c>
      <c r="W104">
        <f>($C$9*DO104+$D$9*DP104+$E$9*V104)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2*0.95*5.67E-8*(((DN104+$B$9)+273)^4-(W104+273)^4)</f>
        <v>0</v>
      </c>
      <c r="AF104">
        <f>U104+AE104+AC104+AD104</f>
        <v>0</v>
      </c>
      <c r="AG104">
        <v>0</v>
      </c>
      <c r="AH104">
        <v>0</v>
      </c>
      <c r="AI104">
        <f>IF(AG104*$H$15&gt;=AK104,1.0,(AK104/(AK104-AG104*$H$15)))</f>
        <v>0</v>
      </c>
      <c r="AJ104">
        <f>(AI104-1)*100</f>
        <v>0</v>
      </c>
      <c r="AK104">
        <f>MAX(0,($B$15+$C$15*DS104)/(1+$D$15*DS104)*DL104/(DN104+273)*$E$15)</f>
        <v>0</v>
      </c>
      <c r="AL104" t="s">
        <v>422</v>
      </c>
      <c r="AM104" t="s">
        <v>422</v>
      </c>
      <c r="AN104">
        <v>0</v>
      </c>
      <c r="AO104">
        <v>0</v>
      </c>
      <c r="AP104">
        <f>1-AN104/AO104</f>
        <v>0</v>
      </c>
      <c r="AQ104">
        <v>0</v>
      </c>
      <c r="AR104" t="s">
        <v>422</v>
      </c>
      <c r="AS104" t="s">
        <v>422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422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$B$13*DT104+$C$13*DU104+$F$13*EF104*(1-EI104)</f>
        <v>0</v>
      </c>
      <c r="CW104">
        <f>CV104*CX104</f>
        <v>0</v>
      </c>
      <c r="CX104">
        <f>($B$13*$D$11+$C$13*$D$11+$F$13*((ES104+EK104)/MAX(ES104+EK104+ET104, 0.1)*$I$11+ET104/MAX(ES104+EK104+ET104, 0.1)*$J$11))/($B$13+$C$13+$F$13)</f>
        <v>0</v>
      </c>
      <c r="CY104">
        <f>($B$13*$K$11+$C$13*$K$11+$F$13*((ES104+EK104)/MAX(ES104+EK104+ET104, 0.1)*$P$11+ET104/MAX(ES104+EK104+ET104, 0.1)*$Q$11))/($B$13+$C$13+$F$13)</f>
        <v>0</v>
      </c>
      <c r="CZ104">
        <v>2.7</v>
      </c>
      <c r="DA104">
        <v>0.5</v>
      </c>
      <c r="DB104" t="s">
        <v>423</v>
      </c>
      <c r="DC104">
        <v>2</v>
      </c>
      <c r="DD104">
        <v>1758413333.5</v>
      </c>
      <c r="DE104">
        <v>421.9037083333333</v>
      </c>
      <c r="DF104">
        <v>419.9826249999999</v>
      </c>
      <c r="DG104">
        <v>23.42516666666667</v>
      </c>
      <c r="DH104">
        <v>23.23352083333333</v>
      </c>
      <c r="DI104">
        <v>422.5651666666667</v>
      </c>
      <c r="DJ104">
        <v>23.11959166666666</v>
      </c>
      <c r="DK104">
        <v>499.9935416666667</v>
      </c>
      <c r="DL104">
        <v>90.16642083333333</v>
      </c>
      <c r="DM104">
        <v>0.06872629166666666</v>
      </c>
      <c r="DN104">
        <v>29.88485</v>
      </c>
      <c r="DO104">
        <v>29.987375</v>
      </c>
      <c r="DP104">
        <v>999.9</v>
      </c>
      <c r="DQ104">
        <v>0</v>
      </c>
      <c r="DR104">
        <v>0</v>
      </c>
      <c r="DS104">
        <v>10000.52666666667</v>
      </c>
      <c r="DT104">
        <v>0</v>
      </c>
      <c r="DU104">
        <v>3.967536666666666</v>
      </c>
      <c r="DV104">
        <v>1.920967083333333</v>
      </c>
      <c r="DW104">
        <v>432.0240416666667</v>
      </c>
      <c r="DX104">
        <v>429.9724583333333</v>
      </c>
      <c r="DY104">
        <v>0.191642375</v>
      </c>
      <c r="DZ104">
        <v>419.9826249999999</v>
      </c>
      <c r="EA104">
        <v>23.23352083333333</v>
      </c>
      <c r="EB104">
        <v>2.11216375</v>
      </c>
      <c r="EC104">
        <v>2.09488375</v>
      </c>
      <c r="ED104">
        <v>18.3112</v>
      </c>
      <c r="EE104">
        <v>18.18032916666667</v>
      </c>
      <c r="EF104">
        <v>0.00500078</v>
      </c>
      <c r="EG104">
        <v>0</v>
      </c>
      <c r="EH104">
        <v>0</v>
      </c>
      <c r="EI104">
        <v>0</v>
      </c>
      <c r="EJ104">
        <v>297.4625</v>
      </c>
      <c r="EK104">
        <v>0.00500078</v>
      </c>
      <c r="EL104">
        <v>-23.72083333333333</v>
      </c>
      <c r="EM104">
        <v>-1.783333333333333</v>
      </c>
      <c r="EN104">
        <v>35.05195833333334</v>
      </c>
      <c r="EO104">
        <v>38.473625</v>
      </c>
      <c r="EP104">
        <v>37.30441666666666</v>
      </c>
      <c r="EQ104">
        <v>38.48158333333333</v>
      </c>
      <c r="ER104">
        <v>37.51283333333333</v>
      </c>
      <c r="ES104">
        <v>0</v>
      </c>
      <c r="ET104">
        <v>0</v>
      </c>
      <c r="EU104">
        <v>0</v>
      </c>
      <c r="EV104">
        <v>1758413341.2</v>
      </c>
      <c r="EW104">
        <v>0</v>
      </c>
      <c r="EX104">
        <v>298.3846153846154</v>
      </c>
      <c r="EY104">
        <v>5.374359155089842</v>
      </c>
      <c r="EZ104">
        <v>-0.4957266106193619</v>
      </c>
      <c r="FA104">
        <v>-23.48076923076923</v>
      </c>
      <c r="FB104">
        <v>15</v>
      </c>
      <c r="FC104">
        <v>0</v>
      </c>
      <c r="FD104" t="s">
        <v>424</v>
      </c>
      <c r="FE104">
        <v>1746989605.5</v>
      </c>
      <c r="FF104">
        <v>1746989593.5</v>
      </c>
      <c r="FG104">
        <v>0</v>
      </c>
      <c r="FH104">
        <v>-0.274</v>
      </c>
      <c r="FI104">
        <v>-0.002</v>
      </c>
      <c r="FJ104">
        <v>2.549</v>
      </c>
      <c r="FK104">
        <v>0.129</v>
      </c>
      <c r="FL104">
        <v>420</v>
      </c>
      <c r="FM104">
        <v>17</v>
      </c>
      <c r="FN104">
        <v>0.02</v>
      </c>
      <c r="FO104">
        <v>0.04</v>
      </c>
      <c r="FP104">
        <v>1.917956341463414</v>
      </c>
      <c r="FQ104">
        <v>-0.01207212543553151</v>
      </c>
      <c r="FR104">
        <v>0.02300469758560965</v>
      </c>
      <c r="FS104">
        <v>1</v>
      </c>
      <c r="FT104">
        <v>298.0882352941176</v>
      </c>
      <c r="FU104">
        <v>5.92818949321047</v>
      </c>
      <c r="FV104">
        <v>6.499853604952435</v>
      </c>
      <c r="FW104">
        <v>0</v>
      </c>
      <c r="FX104">
        <v>0.191381756097561</v>
      </c>
      <c r="FY104">
        <v>0.005742501742160389</v>
      </c>
      <c r="FZ104">
        <v>0.001207969244893742</v>
      </c>
      <c r="GA104">
        <v>1</v>
      </c>
      <c r="GB104">
        <v>2</v>
      </c>
      <c r="GC104">
        <v>3</v>
      </c>
      <c r="GD104" t="s">
        <v>425</v>
      </c>
      <c r="GE104">
        <v>3.10316</v>
      </c>
      <c r="GF104">
        <v>2.72711</v>
      </c>
      <c r="GG104">
        <v>0.08803800000000001</v>
      </c>
      <c r="GH104">
        <v>0.08768239999999999</v>
      </c>
      <c r="GI104">
        <v>0.105561</v>
      </c>
      <c r="GJ104">
        <v>0.106359</v>
      </c>
      <c r="GK104">
        <v>23838.3</v>
      </c>
      <c r="GL104">
        <v>21652.3</v>
      </c>
      <c r="GM104">
        <v>26704.5</v>
      </c>
      <c r="GN104">
        <v>23955.9</v>
      </c>
      <c r="GO104">
        <v>38221.2</v>
      </c>
      <c r="GP104">
        <v>31647.4</v>
      </c>
      <c r="GQ104">
        <v>46635.5</v>
      </c>
      <c r="GR104">
        <v>37902.5</v>
      </c>
      <c r="GS104">
        <v>1.86125</v>
      </c>
      <c r="GT104">
        <v>1.85982</v>
      </c>
      <c r="GU104">
        <v>0.0839978</v>
      </c>
      <c r="GV104">
        <v>0</v>
      </c>
      <c r="GW104">
        <v>28.6093</v>
      </c>
      <c r="GX104">
        <v>999.9</v>
      </c>
      <c r="GY104">
        <v>54.7</v>
      </c>
      <c r="GZ104">
        <v>31.4</v>
      </c>
      <c r="HA104">
        <v>27.9979</v>
      </c>
      <c r="HB104">
        <v>61.09</v>
      </c>
      <c r="HC104">
        <v>26.1939</v>
      </c>
      <c r="HD104">
        <v>1</v>
      </c>
      <c r="HE104">
        <v>0.144685</v>
      </c>
      <c r="HF104">
        <v>-1.19447</v>
      </c>
      <c r="HG104">
        <v>20.2948</v>
      </c>
      <c r="HH104">
        <v>5.22148</v>
      </c>
      <c r="HI104">
        <v>11.98</v>
      </c>
      <c r="HJ104">
        <v>4.9648</v>
      </c>
      <c r="HK104">
        <v>3.27593</v>
      </c>
      <c r="HL104">
        <v>9999</v>
      </c>
      <c r="HM104">
        <v>9999</v>
      </c>
      <c r="HN104">
        <v>9999</v>
      </c>
      <c r="HO104">
        <v>999.9</v>
      </c>
      <c r="HP104">
        <v>1.86386</v>
      </c>
      <c r="HQ104">
        <v>1.86005</v>
      </c>
      <c r="HR104">
        <v>1.85837</v>
      </c>
      <c r="HS104">
        <v>1.85974</v>
      </c>
      <c r="HT104">
        <v>1.85984</v>
      </c>
      <c r="HU104">
        <v>1.85837</v>
      </c>
      <c r="HV104">
        <v>1.85744</v>
      </c>
      <c r="HW104">
        <v>1.85232</v>
      </c>
      <c r="HX104">
        <v>0</v>
      </c>
      <c r="HY104">
        <v>0</v>
      </c>
      <c r="HZ104">
        <v>0</v>
      </c>
      <c r="IA104">
        <v>0</v>
      </c>
      <c r="IB104" t="s">
        <v>426</v>
      </c>
      <c r="IC104" t="s">
        <v>427</v>
      </c>
      <c r="ID104" t="s">
        <v>428</v>
      </c>
      <c r="IE104" t="s">
        <v>428</v>
      </c>
      <c r="IF104" t="s">
        <v>428</v>
      </c>
      <c r="IG104" t="s">
        <v>428</v>
      </c>
      <c r="IH104">
        <v>0</v>
      </c>
      <c r="II104">
        <v>100</v>
      </c>
      <c r="IJ104">
        <v>100</v>
      </c>
      <c r="IK104">
        <v>-0.661</v>
      </c>
      <c r="IL104">
        <v>0.3055</v>
      </c>
      <c r="IM104">
        <v>-0.6605319167387009</v>
      </c>
      <c r="IN104">
        <v>-0.0004737513092168879</v>
      </c>
      <c r="IO104">
        <v>1.233974951706583E-06</v>
      </c>
      <c r="IP104">
        <v>-2.791035861235605E-10</v>
      </c>
      <c r="IQ104">
        <v>0.04306461537617447</v>
      </c>
      <c r="IR104">
        <v>-0.002560808816659483</v>
      </c>
      <c r="IS104">
        <v>0.0007441110143227328</v>
      </c>
      <c r="IT104">
        <v>-6.151772081818622E-06</v>
      </c>
      <c r="IU104">
        <v>2</v>
      </c>
      <c r="IV104">
        <v>1988</v>
      </c>
      <c r="IW104">
        <v>1</v>
      </c>
      <c r="IX104">
        <v>28</v>
      </c>
      <c r="IY104">
        <v>190395.6</v>
      </c>
      <c r="IZ104">
        <v>190395.8</v>
      </c>
      <c r="JA104">
        <v>1.14624</v>
      </c>
      <c r="JB104">
        <v>2.59888</v>
      </c>
      <c r="JC104">
        <v>1.49658</v>
      </c>
      <c r="JD104">
        <v>2.34741</v>
      </c>
      <c r="JE104">
        <v>1.54907</v>
      </c>
      <c r="JF104">
        <v>2.46948</v>
      </c>
      <c r="JG104">
        <v>36.1285</v>
      </c>
      <c r="JH104">
        <v>24.105</v>
      </c>
      <c r="JI104">
        <v>18</v>
      </c>
      <c r="JJ104">
        <v>479.448</v>
      </c>
      <c r="JK104">
        <v>492.893</v>
      </c>
      <c r="JL104">
        <v>30.1836</v>
      </c>
      <c r="JM104">
        <v>29.1197</v>
      </c>
      <c r="JN104">
        <v>29.9999</v>
      </c>
      <c r="JO104">
        <v>29.3442</v>
      </c>
      <c r="JP104">
        <v>29.3382</v>
      </c>
      <c r="JQ104">
        <v>23.0416</v>
      </c>
      <c r="JR104">
        <v>21.4855</v>
      </c>
      <c r="JS104">
        <v>100</v>
      </c>
      <c r="JT104">
        <v>30.1875</v>
      </c>
      <c r="JU104">
        <v>420</v>
      </c>
      <c r="JV104">
        <v>23.2416</v>
      </c>
      <c r="JW104">
        <v>101.962</v>
      </c>
      <c r="JX104">
        <v>91.40519999999999</v>
      </c>
    </row>
    <row r="105" spans="1:284">
      <c r="A105">
        <v>87</v>
      </c>
      <c r="B105">
        <v>1758413343.5</v>
      </c>
      <c r="C105">
        <v>640.5</v>
      </c>
      <c r="D105" t="s">
        <v>603</v>
      </c>
      <c r="E105" t="s">
        <v>604</v>
      </c>
      <c r="F105">
        <v>5</v>
      </c>
      <c r="G105" t="s">
        <v>552</v>
      </c>
      <c r="H105" t="s">
        <v>421</v>
      </c>
      <c r="I105">
        <v>1758413335.5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(DN105+(U105+2*0.95*5.67E-8*(((DN105+$B$9)+273)^4-(DN105+273)^4)-44100*J105)/(1.84*29.3*R105+8*0.95*5.67E-8*(DN105+273)^3))</f>
        <v>0</v>
      </c>
      <c r="W105">
        <f>($C$9*DO105+$D$9*DP105+$E$9*V105)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2*0.95*5.67E-8*(((DN105+$B$9)+273)^4-(W105+273)^4)</f>
        <v>0</v>
      </c>
      <c r="AF105">
        <f>U105+AE105+AC105+AD105</f>
        <v>0</v>
      </c>
      <c r="AG105">
        <v>0</v>
      </c>
      <c r="AH105">
        <v>0</v>
      </c>
      <c r="AI105">
        <f>IF(AG105*$H$15&gt;=AK105,1.0,(AK105/(AK105-AG105*$H$15)))</f>
        <v>0</v>
      </c>
      <c r="AJ105">
        <f>(AI105-1)*100</f>
        <v>0</v>
      </c>
      <c r="AK105">
        <f>MAX(0,($B$15+$C$15*DS105)/(1+$D$15*DS105)*DL105/(DN105+273)*$E$15)</f>
        <v>0</v>
      </c>
      <c r="AL105" t="s">
        <v>422</v>
      </c>
      <c r="AM105" t="s">
        <v>422</v>
      </c>
      <c r="AN105">
        <v>0</v>
      </c>
      <c r="AO105">
        <v>0</v>
      </c>
      <c r="AP105">
        <f>1-AN105/AO105</f>
        <v>0</v>
      </c>
      <c r="AQ105">
        <v>0</v>
      </c>
      <c r="AR105" t="s">
        <v>422</v>
      </c>
      <c r="AS105" t="s">
        <v>422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422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$B$13*DT105+$C$13*DU105+$F$13*EF105*(1-EI105)</f>
        <v>0</v>
      </c>
      <c r="CW105">
        <f>CV105*CX105</f>
        <v>0</v>
      </c>
      <c r="CX105">
        <f>($B$13*$D$11+$C$13*$D$11+$F$13*((ES105+EK105)/MAX(ES105+EK105+ET105, 0.1)*$I$11+ET105/MAX(ES105+EK105+ET105, 0.1)*$J$11))/($B$13+$C$13+$F$13)</f>
        <v>0</v>
      </c>
      <c r="CY105">
        <f>($B$13*$K$11+$C$13*$K$11+$F$13*((ES105+EK105)/MAX(ES105+EK105+ET105, 0.1)*$P$11+ET105/MAX(ES105+EK105+ET105, 0.1)*$Q$11))/($B$13+$C$13+$F$13)</f>
        <v>0</v>
      </c>
      <c r="CZ105">
        <v>2.7</v>
      </c>
      <c r="DA105">
        <v>0.5</v>
      </c>
      <c r="DB105" t="s">
        <v>423</v>
      </c>
      <c r="DC105">
        <v>2</v>
      </c>
      <c r="DD105">
        <v>1758413335.5</v>
      </c>
      <c r="DE105">
        <v>421.9069583333333</v>
      </c>
      <c r="DF105">
        <v>419.9933333333333</v>
      </c>
      <c r="DG105">
        <v>23.42455416666667</v>
      </c>
      <c r="DH105">
        <v>23.23254166666666</v>
      </c>
      <c r="DI105">
        <v>422.5684166666667</v>
      </c>
      <c r="DJ105">
        <v>23.1189875</v>
      </c>
      <c r="DK105">
        <v>499.9802083333333</v>
      </c>
      <c r="DL105">
        <v>90.16622083333334</v>
      </c>
      <c r="DM105">
        <v>0.06880839166666666</v>
      </c>
      <c r="DN105">
        <v>29.8848625</v>
      </c>
      <c r="DO105">
        <v>29.98688750000001</v>
      </c>
      <c r="DP105">
        <v>999.9</v>
      </c>
      <c r="DQ105">
        <v>0</v>
      </c>
      <c r="DR105">
        <v>0</v>
      </c>
      <c r="DS105">
        <v>10000.39541666667</v>
      </c>
      <c r="DT105">
        <v>0</v>
      </c>
      <c r="DU105">
        <v>3.969180833333333</v>
      </c>
      <c r="DV105">
        <v>1.913544583333334</v>
      </c>
      <c r="DW105">
        <v>432.027125</v>
      </c>
      <c r="DX105">
        <v>429.983</v>
      </c>
      <c r="DY105">
        <v>0.1920044583333333</v>
      </c>
      <c r="DZ105">
        <v>419.9933333333333</v>
      </c>
      <c r="EA105">
        <v>23.23254166666666</v>
      </c>
      <c r="EB105">
        <v>2.112103333333333</v>
      </c>
      <c r="EC105">
        <v>2.094790833333333</v>
      </c>
      <c r="ED105">
        <v>18.31075</v>
      </c>
      <c r="EE105">
        <v>18.17962083333333</v>
      </c>
      <c r="EF105">
        <v>0.00500078</v>
      </c>
      <c r="EG105">
        <v>0</v>
      </c>
      <c r="EH105">
        <v>0</v>
      </c>
      <c r="EI105">
        <v>0</v>
      </c>
      <c r="EJ105">
        <v>297.525</v>
      </c>
      <c r="EK105">
        <v>0.00500078</v>
      </c>
      <c r="EL105">
        <v>-23.27916666666667</v>
      </c>
      <c r="EM105">
        <v>-1.754166666666667</v>
      </c>
      <c r="EN105">
        <v>35.052</v>
      </c>
      <c r="EO105">
        <v>38.458</v>
      </c>
      <c r="EP105">
        <v>37.29141666666666</v>
      </c>
      <c r="EQ105">
        <v>38.46079166666667</v>
      </c>
      <c r="ER105">
        <v>37.51020833333333</v>
      </c>
      <c r="ES105">
        <v>0</v>
      </c>
      <c r="ET105">
        <v>0</v>
      </c>
      <c r="EU105">
        <v>0</v>
      </c>
      <c r="EV105">
        <v>1758413343.6</v>
      </c>
      <c r="EW105">
        <v>0</v>
      </c>
      <c r="EX105">
        <v>298.1769230769231</v>
      </c>
      <c r="EY105">
        <v>-5.921367353707018</v>
      </c>
      <c r="EZ105">
        <v>12.90598296931043</v>
      </c>
      <c r="FA105">
        <v>-23.17307692307692</v>
      </c>
      <c r="FB105">
        <v>15</v>
      </c>
      <c r="FC105">
        <v>0</v>
      </c>
      <c r="FD105" t="s">
        <v>424</v>
      </c>
      <c r="FE105">
        <v>1746989605.5</v>
      </c>
      <c r="FF105">
        <v>1746989593.5</v>
      </c>
      <c r="FG105">
        <v>0</v>
      </c>
      <c r="FH105">
        <v>-0.274</v>
      </c>
      <c r="FI105">
        <v>-0.002</v>
      </c>
      <c r="FJ105">
        <v>2.549</v>
      </c>
      <c r="FK105">
        <v>0.129</v>
      </c>
      <c r="FL105">
        <v>420</v>
      </c>
      <c r="FM105">
        <v>17</v>
      </c>
      <c r="FN105">
        <v>0.02</v>
      </c>
      <c r="FO105">
        <v>0.04</v>
      </c>
      <c r="FP105">
        <v>1.916697</v>
      </c>
      <c r="FQ105">
        <v>-0.1114421763602257</v>
      </c>
      <c r="FR105">
        <v>0.0230934425974128</v>
      </c>
      <c r="FS105">
        <v>1</v>
      </c>
      <c r="FT105">
        <v>297.4441176470589</v>
      </c>
      <c r="FU105">
        <v>13.76165014546234</v>
      </c>
      <c r="FV105">
        <v>6.378834080100632</v>
      </c>
      <c r="FW105">
        <v>0</v>
      </c>
      <c r="FX105">
        <v>0.191560425</v>
      </c>
      <c r="FY105">
        <v>0.01018670544089984</v>
      </c>
      <c r="FZ105">
        <v>0.001307552272138669</v>
      </c>
      <c r="GA105">
        <v>1</v>
      </c>
      <c r="GB105">
        <v>2</v>
      </c>
      <c r="GC105">
        <v>3</v>
      </c>
      <c r="GD105" t="s">
        <v>425</v>
      </c>
      <c r="GE105">
        <v>3.1032</v>
      </c>
      <c r="GF105">
        <v>2.7271</v>
      </c>
      <c r="GG105">
        <v>0.0880393</v>
      </c>
      <c r="GH105">
        <v>0.0876736</v>
      </c>
      <c r="GI105">
        <v>0.105558</v>
      </c>
      <c r="GJ105">
        <v>0.10636</v>
      </c>
      <c r="GK105">
        <v>23838.3</v>
      </c>
      <c r="GL105">
        <v>21652.6</v>
      </c>
      <c r="GM105">
        <v>26704.5</v>
      </c>
      <c r="GN105">
        <v>23956</v>
      </c>
      <c r="GO105">
        <v>38221.3</v>
      </c>
      <c r="GP105">
        <v>31647.5</v>
      </c>
      <c r="GQ105">
        <v>46635.6</v>
      </c>
      <c r="GR105">
        <v>37902.8</v>
      </c>
      <c r="GS105">
        <v>1.86103</v>
      </c>
      <c r="GT105">
        <v>1.86007</v>
      </c>
      <c r="GU105">
        <v>0.0844747</v>
      </c>
      <c r="GV105">
        <v>0</v>
      </c>
      <c r="GW105">
        <v>28.6093</v>
      </c>
      <c r="GX105">
        <v>999.9</v>
      </c>
      <c r="GY105">
        <v>54.7</v>
      </c>
      <c r="GZ105">
        <v>31.4</v>
      </c>
      <c r="HA105">
        <v>27.9959</v>
      </c>
      <c r="HB105">
        <v>60.71</v>
      </c>
      <c r="HC105">
        <v>26.1378</v>
      </c>
      <c r="HD105">
        <v>1</v>
      </c>
      <c r="HE105">
        <v>0.144525</v>
      </c>
      <c r="HF105">
        <v>-1.19496</v>
      </c>
      <c r="HG105">
        <v>20.2949</v>
      </c>
      <c r="HH105">
        <v>5.22178</v>
      </c>
      <c r="HI105">
        <v>11.98</v>
      </c>
      <c r="HJ105">
        <v>4.9649</v>
      </c>
      <c r="HK105">
        <v>3.2759</v>
      </c>
      <c r="HL105">
        <v>9999</v>
      </c>
      <c r="HM105">
        <v>9999</v>
      </c>
      <c r="HN105">
        <v>9999</v>
      </c>
      <c r="HO105">
        <v>999.9</v>
      </c>
      <c r="HP105">
        <v>1.86386</v>
      </c>
      <c r="HQ105">
        <v>1.86005</v>
      </c>
      <c r="HR105">
        <v>1.85837</v>
      </c>
      <c r="HS105">
        <v>1.85974</v>
      </c>
      <c r="HT105">
        <v>1.85983</v>
      </c>
      <c r="HU105">
        <v>1.85837</v>
      </c>
      <c r="HV105">
        <v>1.85745</v>
      </c>
      <c r="HW105">
        <v>1.85232</v>
      </c>
      <c r="HX105">
        <v>0</v>
      </c>
      <c r="HY105">
        <v>0</v>
      </c>
      <c r="HZ105">
        <v>0</v>
      </c>
      <c r="IA105">
        <v>0</v>
      </c>
      <c r="IB105" t="s">
        <v>426</v>
      </c>
      <c r="IC105" t="s">
        <v>427</v>
      </c>
      <c r="ID105" t="s">
        <v>428</v>
      </c>
      <c r="IE105" t="s">
        <v>428</v>
      </c>
      <c r="IF105" t="s">
        <v>428</v>
      </c>
      <c r="IG105" t="s">
        <v>428</v>
      </c>
      <c r="IH105">
        <v>0</v>
      </c>
      <c r="II105">
        <v>100</v>
      </c>
      <c r="IJ105">
        <v>100</v>
      </c>
      <c r="IK105">
        <v>-0.661</v>
      </c>
      <c r="IL105">
        <v>0.3055</v>
      </c>
      <c r="IM105">
        <v>-0.6605319167387009</v>
      </c>
      <c r="IN105">
        <v>-0.0004737513092168879</v>
      </c>
      <c r="IO105">
        <v>1.233974951706583E-06</v>
      </c>
      <c r="IP105">
        <v>-2.791035861235605E-10</v>
      </c>
      <c r="IQ105">
        <v>0.04306461537617447</v>
      </c>
      <c r="IR105">
        <v>-0.002560808816659483</v>
      </c>
      <c r="IS105">
        <v>0.0007441110143227328</v>
      </c>
      <c r="IT105">
        <v>-6.151772081818622E-06</v>
      </c>
      <c r="IU105">
        <v>2</v>
      </c>
      <c r="IV105">
        <v>1988</v>
      </c>
      <c r="IW105">
        <v>1</v>
      </c>
      <c r="IX105">
        <v>28</v>
      </c>
      <c r="IY105">
        <v>190395.6</v>
      </c>
      <c r="IZ105">
        <v>190395.8</v>
      </c>
      <c r="JA105">
        <v>1.14624</v>
      </c>
      <c r="JB105">
        <v>2.59644</v>
      </c>
      <c r="JC105">
        <v>1.49658</v>
      </c>
      <c r="JD105">
        <v>2.34741</v>
      </c>
      <c r="JE105">
        <v>1.54907</v>
      </c>
      <c r="JF105">
        <v>2.44385</v>
      </c>
      <c r="JG105">
        <v>36.1285</v>
      </c>
      <c r="JH105">
        <v>24.1138</v>
      </c>
      <c r="JI105">
        <v>18</v>
      </c>
      <c r="JJ105">
        <v>479.308</v>
      </c>
      <c r="JK105">
        <v>493.058</v>
      </c>
      <c r="JL105">
        <v>30.1869</v>
      </c>
      <c r="JM105">
        <v>29.1186</v>
      </c>
      <c r="JN105">
        <v>29.9999</v>
      </c>
      <c r="JO105">
        <v>29.3429</v>
      </c>
      <c r="JP105">
        <v>29.3382</v>
      </c>
      <c r="JQ105">
        <v>23.0455</v>
      </c>
      <c r="JR105">
        <v>21.4855</v>
      </c>
      <c r="JS105">
        <v>100</v>
      </c>
      <c r="JT105">
        <v>30.1875</v>
      </c>
      <c r="JU105">
        <v>420</v>
      </c>
      <c r="JV105">
        <v>23.2416</v>
      </c>
      <c r="JW105">
        <v>101.962</v>
      </c>
      <c r="JX105">
        <v>91.4055</v>
      </c>
    </row>
    <row r="106" spans="1:284">
      <c r="A106">
        <v>88</v>
      </c>
      <c r="B106">
        <v>1758413345.5</v>
      </c>
      <c r="C106">
        <v>642.5</v>
      </c>
      <c r="D106" t="s">
        <v>605</v>
      </c>
      <c r="E106" t="s">
        <v>606</v>
      </c>
      <c r="F106">
        <v>5</v>
      </c>
      <c r="G106" t="s">
        <v>552</v>
      </c>
      <c r="H106" t="s">
        <v>421</v>
      </c>
      <c r="I106">
        <v>1758413337.5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(DN106+(U106+2*0.95*5.67E-8*(((DN106+$B$9)+273)^4-(DN106+273)^4)-44100*J106)/(1.84*29.3*R106+8*0.95*5.67E-8*(DN106+273)^3))</f>
        <v>0</v>
      </c>
      <c r="W106">
        <f>($C$9*DO106+$D$9*DP106+$E$9*V106)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2*0.95*5.67E-8*(((DN106+$B$9)+273)^4-(W106+273)^4)</f>
        <v>0</v>
      </c>
      <c r="AF106">
        <f>U106+AE106+AC106+AD106</f>
        <v>0</v>
      </c>
      <c r="AG106">
        <v>0</v>
      </c>
      <c r="AH106">
        <v>0</v>
      </c>
      <c r="AI106">
        <f>IF(AG106*$H$15&gt;=AK106,1.0,(AK106/(AK106-AG106*$H$15)))</f>
        <v>0</v>
      </c>
      <c r="AJ106">
        <f>(AI106-1)*100</f>
        <v>0</v>
      </c>
      <c r="AK106">
        <f>MAX(0,($B$15+$C$15*DS106)/(1+$D$15*DS106)*DL106/(DN106+273)*$E$15)</f>
        <v>0</v>
      </c>
      <c r="AL106" t="s">
        <v>422</v>
      </c>
      <c r="AM106" t="s">
        <v>422</v>
      </c>
      <c r="AN106">
        <v>0</v>
      </c>
      <c r="AO106">
        <v>0</v>
      </c>
      <c r="AP106">
        <f>1-AN106/AO106</f>
        <v>0</v>
      </c>
      <c r="AQ106">
        <v>0</v>
      </c>
      <c r="AR106" t="s">
        <v>422</v>
      </c>
      <c r="AS106" t="s">
        <v>422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422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$B$13*DT106+$C$13*DU106+$F$13*EF106*(1-EI106)</f>
        <v>0</v>
      </c>
      <c r="CW106">
        <f>CV106*CX106</f>
        <v>0</v>
      </c>
      <c r="CX106">
        <f>($B$13*$D$11+$C$13*$D$11+$F$13*((ES106+EK106)/MAX(ES106+EK106+ET106, 0.1)*$I$11+ET106/MAX(ES106+EK106+ET106, 0.1)*$J$11))/($B$13+$C$13+$F$13)</f>
        <v>0</v>
      </c>
      <c r="CY106">
        <f>($B$13*$K$11+$C$13*$K$11+$F$13*((ES106+EK106)/MAX(ES106+EK106+ET106, 0.1)*$P$11+ET106/MAX(ES106+EK106+ET106, 0.1)*$Q$11))/($B$13+$C$13+$F$13)</f>
        <v>0</v>
      </c>
      <c r="CZ106">
        <v>2.7</v>
      </c>
      <c r="DA106">
        <v>0.5</v>
      </c>
      <c r="DB106" t="s">
        <v>423</v>
      </c>
      <c r="DC106">
        <v>2</v>
      </c>
      <c r="DD106">
        <v>1758413337.5</v>
      </c>
      <c r="DE106">
        <v>421.911875</v>
      </c>
      <c r="DF106">
        <v>419.997375</v>
      </c>
      <c r="DG106">
        <v>23.4237625</v>
      </c>
      <c r="DH106">
        <v>23.2317375</v>
      </c>
      <c r="DI106">
        <v>422.5733749999999</v>
      </c>
      <c r="DJ106">
        <v>23.11821666666667</v>
      </c>
      <c r="DK106">
        <v>500.0015</v>
      </c>
      <c r="DL106">
        <v>90.16601666666668</v>
      </c>
      <c r="DM106">
        <v>0.06881510833333333</v>
      </c>
      <c r="DN106">
        <v>29.88475416666667</v>
      </c>
      <c r="DO106">
        <v>29.98661666666667</v>
      </c>
      <c r="DP106">
        <v>999.9</v>
      </c>
      <c r="DQ106">
        <v>0</v>
      </c>
      <c r="DR106">
        <v>0</v>
      </c>
      <c r="DS106">
        <v>10006.65125</v>
      </c>
      <c r="DT106">
        <v>0</v>
      </c>
      <c r="DU106">
        <v>3.969180833333334</v>
      </c>
      <c r="DV106">
        <v>1.914446666666667</v>
      </c>
      <c r="DW106">
        <v>432.0318333333333</v>
      </c>
      <c r="DX106">
        <v>429.9867916666666</v>
      </c>
      <c r="DY106">
        <v>0.1920204166666667</v>
      </c>
      <c r="DZ106">
        <v>419.997375</v>
      </c>
      <c r="EA106">
        <v>23.2317375</v>
      </c>
      <c r="EB106">
        <v>2.1120275</v>
      </c>
      <c r="EC106">
        <v>2.09471375</v>
      </c>
      <c r="ED106">
        <v>18.31017916666667</v>
      </c>
      <c r="EE106">
        <v>18.17902916666667</v>
      </c>
      <c r="EF106">
        <v>0.00500078</v>
      </c>
      <c r="EG106">
        <v>0</v>
      </c>
      <c r="EH106">
        <v>0</v>
      </c>
      <c r="EI106">
        <v>0</v>
      </c>
      <c r="EJ106">
        <v>297.0291666666666</v>
      </c>
      <c r="EK106">
        <v>0.00500078</v>
      </c>
      <c r="EL106">
        <v>-22.775</v>
      </c>
      <c r="EM106">
        <v>-1.933333333333333</v>
      </c>
      <c r="EN106">
        <v>35.04416666666666</v>
      </c>
      <c r="EO106">
        <v>38.442375</v>
      </c>
      <c r="EP106">
        <v>37.27320833333333</v>
      </c>
      <c r="EQ106">
        <v>38.44516666666667</v>
      </c>
      <c r="ER106">
        <v>37.51541666666666</v>
      </c>
      <c r="ES106">
        <v>0</v>
      </c>
      <c r="ET106">
        <v>0</v>
      </c>
      <c r="EU106">
        <v>0</v>
      </c>
      <c r="EV106">
        <v>1758413345.4</v>
      </c>
      <c r="EW106">
        <v>0</v>
      </c>
      <c r="EX106">
        <v>297.968</v>
      </c>
      <c r="EY106">
        <v>-41.16923052662668</v>
      </c>
      <c r="EZ106">
        <v>32.12307704496666</v>
      </c>
      <c r="FA106">
        <v>-22.912</v>
      </c>
      <c r="FB106">
        <v>15</v>
      </c>
      <c r="FC106">
        <v>0</v>
      </c>
      <c r="FD106" t="s">
        <v>424</v>
      </c>
      <c r="FE106">
        <v>1746989605.5</v>
      </c>
      <c r="FF106">
        <v>1746989593.5</v>
      </c>
      <c r="FG106">
        <v>0</v>
      </c>
      <c r="FH106">
        <v>-0.274</v>
      </c>
      <c r="FI106">
        <v>-0.002</v>
      </c>
      <c r="FJ106">
        <v>2.549</v>
      </c>
      <c r="FK106">
        <v>0.129</v>
      </c>
      <c r="FL106">
        <v>420</v>
      </c>
      <c r="FM106">
        <v>17</v>
      </c>
      <c r="FN106">
        <v>0.02</v>
      </c>
      <c r="FO106">
        <v>0.04</v>
      </c>
      <c r="FP106">
        <v>1.919648780487805</v>
      </c>
      <c r="FQ106">
        <v>-0.06918731707317183</v>
      </c>
      <c r="FR106">
        <v>0.02462548632132106</v>
      </c>
      <c r="FS106">
        <v>1</v>
      </c>
      <c r="FT106">
        <v>297.135294117647</v>
      </c>
      <c r="FU106">
        <v>4.724216994039574</v>
      </c>
      <c r="FV106">
        <v>6.571501858646978</v>
      </c>
      <c r="FW106">
        <v>0</v>
      </c>
      <c r="FX106">
        <v>0.1916257804878049</v>
      </c>
      <c r="FY106">
        <v>0.008507665505226875</v>
      </c>
      <c r="FZ106">
        <v>0.001263562414843301</v>
      </c>
      <c r="GA106">
        <v>1</v>
      </c>
      <c r="GB106">
        <v>2</v>
      </c>
      <c r="GC106">
        <v>3</v>
      </c>
      <c r="GD106" t="s">
        <v>425</v>
      </c>
      <c r="GE106">
        <v>3.1033</v>
      </c>
      <c r="GF106">
        <v>2.72679</v>
      </c>
      <c r="GG106">
        <v>0.08803519999999999</v>
      </c>
      <c r="GH106">
        <v>0.0876719</v>
      </c>
      <c r="GI106">
        <v>0.105556</v>
      </c>
      <c r="GJ106">
        <v>0.106355</v>
      </c>
      <c r="GK106">
        <v>23838.5</v>
      </c>
      <c r="GL106">
        <v>21652.6</v>
      </c>
      <c r="GM106">
        <v>26704.6</v>
      </c>
      <c r="GN106">
        <v>23956</v>
      </c>
      <c r="GO106">
        <v>38221.5</v>
      </c>
      <c r="GP106">
        <v>31647.7</v>
      </c>
      <c r="GQ106">
        <v>46635.7</v>
      </c>
      <c r="GR106">
        <v>37902.8</v>
      </c>
      <c r="GS106">
        <v>1.86125</v>
      </c>
      <c r="GT106">
        <v>1.85977</v>
      </c>
      <c r="GU106">
        <v>0.084985</v>
      </c>
      <c r="GV106">
        <v>0</v>
      </c>
      <c r="GW106">
        <v>28.6082</v>
      </c>
      <c r="GX106">
        <v>999.9</v>
      </c>
      <c r="GY106">
        <v>54.7</v>
      </c>
      <c r="GZ106">
        <v>31.4</v>
      </c>
      <c r="HA106">
        <v>27.9994</v>
      </c>
      <c r="HB106">
        <v>60.99</v>
      </c>
      <c r="HC106">
        <v>26.262</v>
      </c>
      <c r="HD106">
        <v>1</v>
      </c>
      <c r="HE106">
        <v>0.144604</v>
      </c>
      <c r="HF106">
        <v>-1.20576</v>
      </c>
      <c r="HG106">
        <v>20.2947</v>
      </c>
      <c r="HH106">
        <v>5.22088</v>
      </c>
      <c r="HI106">
        <v>11.98</v>
      </c>
      <c r="HJ106">
        <v>4.9648</v>
      </c>
      <c r="HK106">
        <v>3.27588</v>
      </c>
      <c r="HL106">
        <v>9999</v>
      </c>
      <c r="HM106">
        <v>9999</v>
      </c>
      <c r="HN106">
        <v>9999</v>
      </c>
      <c r="HO106">
        <v>999.9</v>
      </c>
      <c r="HP106">
        <v>1.86386</v>
      </c>
      <c r="HQ106">
        <v>1.86005</v>
      </c>
      <c r="HR106">
        <v>1.85837</v>
      </c>
      <c r="HS106">
        <v>1.85975</v>
      </c>
      <c r="HT106">
        <v>1.85982</v>
      </c>
      <c r="HU106">
        <v>1.85837</v>
      </c>
      <c r="HV106">
        <v>1.85745</v>
      </c>
      <c r="HW106">
        <v>1.85233</v>
      </c>
      <c r="HX106">
        <v>0</v>
      </c>
      <c r="HY106">
        <v>0</v>
      </c>
      <c r="HZ106">
        <v>0</v>
      </c>
      <c r="IA106">
        <v>0</v>
      </c>
      <c r="IB106" t="s">
        <v>426</v>
      </c>
      <c r="IC106" t="s">
        <v>427</v>
      </c>
      <c r="ID106" t="s">
        <v>428</v>
      </c>
      <c r="IE106" t="s">
        <v>428</v>
      </c>
      <c r="IF106" t="s">
        <v>428</v>
      </c>
      <c r="IG106" t="s">
        <v>428</v>
      </c>
      <c r="IH106">
        <v>0</v>
      </c>
      <c r="II106">
        <v>100</v>
      </c>
      <c r="IJ106">
        <v>100</v>
      </c>
      <c r="IK106">
        <v>-0.661</v>
      </c>
      <c r="IL106">
        <v>0.3054</v>
      </c>
      <c r="IM106">
        <v>-0.6605319167387009</v>
      </c>
      <c r="IN106">
        <v>-0.0004737513092168879</v>
      </c>
      <c r="IO106">
        <v>1.233974951706583E-06</v>
      </c>
      <c r="IP106">
        <v>-2.791035861235605E-10</v>
      </c>
      <c r="IQ106">
        <v>0.04306461537617447</v>
      </c>
      <c r="IR106">
        <v>-0.002560808816659483</v>
      </c>
      <c r="IS106">
        <v>0.0007441110143227328</v>
      </c>
      <c r="IT106">
        <v>-6.151772081818622E-06</v>
      </c>
      <c r="IU106">
        <v>2</v>
      </c>
      <c r="IV106">
        <v>1988</v>
      </c>
      <c r="IW106">
        <v>1</v>
      </c>
      <c r="IX106">
        <v>28</v>
      </c>
      <c r="IY106">
        <v>190395.7</v>
      </c>
      <c r="IZ106">
        <v>190395.9</v>
      </c>
      <c r="JA106">
        <v>1.14624</v>
      </c>
      <c r="JB106">
        <v>2.60986</v>
      </c>
      <c r="JC106">
        <v>1.49658</v>
      </c>
      <c r="JD106">
        <v>2.34741</v>
      </c>
      <c r="JE106">
        <v>1.54907</v>
      </c>
      <c r="JF106">
        <v>2.33032</v>
      </c>
      <c r="JG106">
        <v>36.1285</v>
      </c>
      <c r="JH106">
        <v>24.0963</v>
      </c>
      <c r="JI106">
        <v>18</v>
      </c>
      <c r="JJ106">
        <v>479.429</v>
      </c>
      <c r="JK106">
        <v>492.86</v>
      </c>
      <c r="JL106">
        <v>30.1899</v>
      </c>
      <c r="JM106">
        <v>29.1185</v>
      </c>
      <c r="JN106">
        <v>30</v>
      </c>
      <c r="JO106">
        <v>29.3417</v>
      </c>
      <c r="JP106">
        <v>29.3382</v>
      </c>
      <c r="JQ106">
        <v>23.0432</v>
      </c>
      <c r="JR106">
        <v>21.4855</v>
      </c>
      <c r="JS106">
        <v>100</v>
      </c>
      <c r="JT106">
        <v>30.2012</v>
      </c>
      <c r="JU106">
        <v>420</v>
      </c>
      <c r="JV106">
        <v>23.2416</v>
      </c>
      <c r="JW106">
        <v>101.962</v>
      </c>
      <c r="JX106">
        <v>91.40560000000001</v>
      </c>
    </row>
    <row r="107" spans="1:284">
      <c r="A107">
        <v>89</v>
      </c>
      <c r="B107">
        <v>1758413347.5</v>
      </c>
      <c r="C107">
        <v>644.5</v>
      </c>
      <c r="D107" t="s">
        <v>607</v>
      </c>
      <c r="E107" t="s">
        <v>608</v>
      </c>
      <c r="F107">
        <v>5</v>
      </c>
      <c r="G107" t="s">
        <v>552</v>
      </c>
      <c r="H107" t="s">
        <v>421</v>
      </c>
      <c r="I107">
        <v>1758413339.5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(DN107+(U107+2*0.95*5.67E-8*(((DN107+$B$9)+273)^4-(DN107+273)^4)-44100*J107)/(1.84*29.3*R107+8*0.95*5.67E-8*(DN107+273)^3))</f>
        <v>0</v>
      </c>
      <c r="W107">
        <f>($C$9*DO107+$D$9*DP107+$E$9*V107)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2*0.95*5.67E-8*(((DN107+$B$9)+273)^4-(W107+273)^4)</f>
        <v>0</v>
      </c>
      <c r="AF107">
        <f>U107+AE107+AC107+AD107</f>
        <v>0</v>
      </c>
      <c r="AG107">
        <v>0</v>
      </c>
      <c r="AH107">
        <v>0</v>
      </c>
      <c r="AI107">
        <f>IF(AG107*$H$15&gt;=AK107,1.0,(AK107/(AK107-AG107*$H$15)))</f>
        <v>0</v>
      </c>
      <c r="AJ107">
        <f>(AI107-1)*100</f>
        <v>0</v>
      </c>
      <c r="AK107">
        <f>MAX(0,($B$15+$C$15*DS107)/(1+$D$15*DS107)*DL107/(DN107+273)*$E$15)</f>
        <v>0</v>
      </c>
      <c r="AL107" t="s">
        <v>422</v>
      </c>
      <c r="AM107" t="s">
        <v>422</v>
      </c>
      <c r="AN107">
        <v>0</v>
      </c>
      <c r="AO107">
        <v>0</v>
      </c>
      <c r="AP107">
        <f>1-AN107/AO107</f>
        <v>0</v>
      </c>
      <c r="AQ107">
        <v>0</v>
      </c>
      <c r="AR107" t="s">
        <v>422</v>
      </c>
      <c r="AS107" t="s">
        <v>422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422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$B$13*DT107+$C$13*DU107+$F$13*EF107*(1-EI107)</f>
        <v>0</v>
      </c>
      <c r="CW107">
        <f>CV107*CX107</f>
        <v>0</v>
      </c>
      <c r="CX107">
        <f>($B$13*$D$11+$C$13*$D$11+$F$13*((ES107+EK107)/MAX(ES107+EK107+ET107, 0.1)*$I$11+ET107/MAX(ES107+EK107+ET107, 0.1)*$J$11))/($B$13+$C$13+$F$13)</f>
        <v>0</v>
      </c>
      <c r="CY107">
        <f>($B$13*$K$11+$C$13*$K$11+$F$13*((ES107+EK107)/MAX(ES107+EK107+ET107, 0.1)*$P$11+ET107/MAX(ES107+EK107+ET107, 0.1)*$Q$11))/($B$13+$C$13+$F$13)</f>
        <v>0</v>
      </c>
      <c r="CZ107">
        <v>2.7</v>
      </c>
      <c r="DA107">
        <v>0.5</v>
      </c>
      <c r="DB107" t="s">
        <v>423</v>
      </c>
      <c r="DC107">
        <v>2</v>
      </c>
      <c r="DD107">
        <v>1758413339.5</v>
      </c>
      <c r="DE107">
        <v>421.915</v>
      </c>
      <c r="DF107">
        <v>420.0017500000001</v>
      </c>
      <c r="DG107">
        <v>23.4231375</v>
      </c>
      <c r="DH107">
        <v>23.23105416666667</v>
      </c>
      <c r="DI107">
        <v>422.5765</v>
      </c>
      <c r="DJ107">
        <v>23.11760416666667</v>
      </c>
      <c r="DK107">
        <v>500.0391666666666</v>
      </c>
      <c r="DL107">
        <v>90.16583333333334</v>
      </c>
      <c r="DM107">
        <v>0.06877425833333332</v>
      </c>
      <c r="DN107">
        <v>29.88458333333334</v>
      </c>
      <c r="DO107">
        <v>29.98734583333333</v>
      </c>
      <c r="DP107">
        <v>999.9</v>
      </c>
      <c r="DQ107">
        <v>0</v>
      </c>
      <c r="DR107">
        <v>0</v>
      </c>
      <c r="DS107">
        <v>10009.20333333333</v>
      </c>
      <c r="DT107">
        <v>0</v>
      </c>
      <c r="DU107">
        <v>3.96943375</v>
      </c>
      <c r="DV107">
        <v>1.913212083333333</v>
      </c>
      <c r="DW107">
        <v>432.0347083333333</v>
      </c>
      <c r="DX107">
        <v>429.9909583333333</v>
      </c>
      <c r="DY107">
        <v>0.1920745833333334</v>
      </c>
      <c r="DZ107">
        <v>420.0017500000001</v>
      </c>
      <c r="EA107">
        <v>23.23105416666667</v>
      </c>
      <c r="EB107">
        <v>2.111966666666667</v>
      </c>
      <c r="EC107">
        <v>2.094647916666667</v>
      </c>
      <c r="ED107">
        <v>18.30971666666667</v>
      </c>
      <c r="EE107">
        <v>18.17852916666667</v>
      </c>
      <c r="EF107">
        <v>0.00500078</v>
      </c>
      <c r="EG107">
        <v>0</v>
      </c>
      <c r="EH107">
        <v>0</v>
      </c>
      <c r="EI107">
        <v>0</v>
      </c>
      <c r="EJ107">
        <v>295.5208333333333</v>
      </c>
      <c r="EK107">
        <v>0.00500078</v>
      </c>
      <c r="EL107">
        <v>-23.25833333333333</v>
      </c>
      <c r="EM107">
        <v>-2.120833333333333</v>
      </c>
      <c r="EN107">
        <v>35.02854166666666</v>
      </c>
      <c r="EO107">
        <v>38.42675</v>
      </c>
      <c r="EP107">
        <v>37.25758333333334</v>
      </c>
      <c r="EQ107">
        <v>38.43216666666667</v>
      </c>
      <c r="ER107">
        <v>37.52320833333333</v>
      </c>
      <c r="ES107">
        <v>0</v>
      </c>
      <c r="ET107">
        <v>0</v>
      </c>
      <c r="EU107">
        <v>0</v>
      </c>
      <c r="EV107">
        <v>1758413347.2</v>
      </c>
      <c r="EW107">
        <v>0</v>
      </c>
      <c r="EX107">
        <v>295.976923076923</v>
      </c>
      <c r="EY107">
        <v>-64.97093997759494</v>
      </c>
      <c r="EZ107">
        <v>31.37777794940062</v>
      </c>
      <c r="FA107">
        <v>-22.83846153846154</v>
      </c>
      <c r="FB107">
        <v>15</v>
      </c>
      <c r="FC107">
        <v>0</v>
      </c>
      <c r="FD107" t="s">
        <v>424</v>
      </c>
      <c r="FE107">
        <v>1746989605.5</v>
      </c>
      <c r="FF107">
        <v>1746989593.5</v>
      </c>
      <c r="FG107">
        <v>0</v>
      </c>
      <c r="FH107">
        <v>-0.274</v>
      </c>
      <c r="FI107">
        <v>-0.002</v>
      </c>
      <c r="FJ107">
        <v>2.549</v>
      </c>
      <c r="FK107">
        <v>0.129</v>
      </c>
      <c r="FL107">
        <v>420</v>
      </c>
      <c r="FM107">
        <v>17</v>
      </c>
      <c r="FN107">
        <v>0.02</v>
      </c>
      <c r="FO107">
        <v>0.04</v>
      </c>
      <c r="FP107">
        <v>1.917548</v>
      </c>
      <c r="FQ107">
        <v>-0.02781545966228715</v>
      </c>
      <c r="FR107">
        <v>0.02292156639499143</v>
      </c>
      <c r="FS107">
        <v>1</v>
      </c>
      <c r="FT107">
        <v>296.4882352941177</v>
      </c>
      <c r="FU107">
        <v>-21.06340709650385</v>
      </c>
      <c r="FV107">
        <v>7.047225766460177</v>
      </c>
      <c r="FW107">
        <v>0</v>
      </c>
      <c r="FX107">
        <v>0.191984525</v>
      </c>
      <c r="FY107">
        <v>0.004869737335834396</v>
      </c>
      <c r="FZ107">
        <v>0.001019427682268339</v>
      </c>
      <c r="GA107">
        <v>1</v>
      </c>
      <c r="GB107">
        <v>2</v>
      </c>
      <c r="GC107">
        <v>3</v>
      </c>
      <c r="GD107" t="s">
        <v>425</v>
      </c>
      <c r="GE107">
        <v>3.10322</v>
      </c>
      <c r="GF107">
        <v>2.72655</v>
      </c>
      <c r="GG107">
        <v>0.0880319</v>
      </c>
      <c r="GH107">
        <v>0.0876769</v>
      </c>
      <c r="GI107">
        <v>0.105555</v>
      </c>
      <c r="GJ107">
        <v>0.106353</v>
      </c>
      <c r="GK107">
        <v>23838.7</v>
      </c>
      <c r="GL107">
        <v>21652.6</v>
      </c>
      <c r="GM107">
        <v>26704.7</v>
      </c>
      <c r="GN107">
        <v>23956.1</v>
      </c>
      <c r="GO107">
        <v>38221.6</v>
      </c>
      <c r="GP107">
        <v>31647.9</v>
      </c>
      <c r="GQ107">
        <v>46635.8</v>
      </c>
      <c r="GR107">
        <v>37902.9</v>
      </c>
      <c r="GS107">
        <v>1.86115</v>
      </c>
      <c r="GT107">
        <v>1.86</v>
      </c>
      <c r="GU107">
        <v>0.0853464</v>
      </c>
      <c r="GV107">
        <v>0</v>
      </c>
      <c r="GW107">
        <v>28.607</v>
      </c>
      <c r="GX107">
        <v>999.9</v>
      </c>
      <c r="GY107">
        <v>54.7</v>
      </c>
      <c r="GZ107">
        <v>31.4</v>
      </c>
      <c r="HA107">
        <v>27.9982</v>
      </c>
      <c r="HB107">
        <v>60.7001</v>
      </c>
      <c r="HC107">
        <v>26.222</v>
      </c>
      <c r="HD107">
        <v>1</v>
      </c>
      <c r="HE107">
        <v>0.144606</v>
      </c>
      <c r="HF107">
        <v>-1.2219</v>
      </c>
      <c r="HG107">
        <v>20.2946</v>
      </c>
      <c r="HH107">
        <v>5.22163</v>
      </c>
      <c r="HI107">
        <v>11.98</v>
      </c>
      <c r="HJ107">
        <v>4.9652</v>
      </c>
      <c r="HK107">
        <v>3.2759</v>
      </c>
      <c r="HL107">
        <v>9999</v>
      </c>
      <c r="HM107">
        <v>9999</v>
      </c>
      <c r="HN107">
        <v>9999</v>
      </c>
      <c r="HO107">
        <v>999.9</v>
      </c>
      <c r="HP107">
        <v>1.86386</v>
      </c>
      <c r="HQ107">
        <v>1.86005</v>
      </c>
      <c r="HR107">
        <v>1.85837</v>
      </c>
      <c r="HS107">
        <v>1.85975</v>
      </c>
      <c r="HT107">
        <v>1.85984</v>
      </c>
      <c r="HU107">
        <v>1.85837</v>
      </c>
      <c r="HV107">
        <v>1.85745</v>
      </c>
      <c r="HW107">
        <v>1.85235</v>
      </c>
      <c r="HX107">
        <v>0</v>
      </c>
      <c r="HY107">
        <v>0</v>
      </c>
      <c r="HZ107">
        <v>0</v>
      </c>
      <c r="IA107">
        <v>0</v>
      </c>
      <c r="IB107" t="s">
        <v>426</v>
      </c>
      <c r="IC107" t="s">
        <v>427</v>
      </c>
      <c r="ID107" t="s">
        <v>428</v>
      </c>
      <c r="IE107" t="s">
        <v>428</v>
      </c>
      <c r="IF107" t="s">
        <v>428</v>
      </c>
      <c r="IG107" t="s">
        <v>428</v>
      </c>
      <c r="IH107">
        <v>0</v>
      </c>
      <c r="II107">
        <v>100</v>
      </c>
      <c r="IJ107">
        <v>100</v>
      </c>
      <c r="IK107">
        <v>-0.661</v>
      </c>
      <c r="IL107">
        <v>0.3055</v>
      </c>
      <c r="IM107">
        <v>-0.6605319167387009</v>
      </c>
      <c r="IN107">
        <v>-0.0004737513092168879</v>
      </c>
      <c r="IO107">
        <v>1.233974951706583E-06</v>
      </c>
      <c r="IP107">
        <v>-2.791035861235605E-10</v>
      </c>
      <c r="IQ107">
        <v>0.04306461537617447</v>
      </c>
      <c r="IR107">
        <v>-0.002560808816659483</v>
      </c>
      <c r="IS107">
        <v>0.0007441110143227328</v>
      </c>
      <c r="IT107">
        <v>-6.151772081818622E-06</v>
      </c>
      <c r="IU107">
        <v>2</v>
      </c>
      <c r="IV107">
        <v>1988</v>
      </c>
      <c r="IW107">
        <v>1</v>
      </c>
      <c r="IX107">
        <v>28</v>
      </c>
      <c r="IY107">
        <v>190395.7</v>
      </c>
      <c r="IZ107">
        <v>190395.9</v>
      </c>
      <c r="JA107">
        <v>1.14624</v>
      </c>
      <c r="JB107">
        <v>2.60376</v>
      </c>
      <c r="JC107">
        <v>1.49658</v>
      </c>
      <c r="JD107">
        <v>2.34741</v>
      </c>
      <c r="JE107">
        <v>1.54907</v>
      </c>
      <c r="JF107">
        <v>2.43042</v>
      </c>
      <c r="JG107">
        <v>36.152</v>
      </c>
      <c r="JH107">
        <v>24.0963</v>
      </c>
      <c r="JI107">
        <v>18</v>
      </c>
      <c r="JJ107">
        <v>479.371</v>
      </c>
      <c r="JK107">
        <v>493</v>
      </c>
      <c r="JL107">
        <v>30.1947</v>
      </c>
      <c r="JM107">
        <v>29.1172</v>
      </c>
      <c r="JN107">
        <v>30</v>
      </c>
      <c r="JO107">
        <v>29.3417</v>
      </c>
      <c r="JP107">
        <v>29.3371</v>
      </c>
      <c r="JQ107">
        <v>23.0428</v>
      </c>
      <c r="JR107">
        <v>21.4855</v>
      </c>
      <c r="JS107">
        <v>100</v>
      </c>
      <c r="JT107">
        <v>30.2012</v>
      </c>
      <c r="JU107">
        <v>420</v>
      </c>
      <c r="JV107">
        <v>23.2416</v>
      </c>
      <c r="JW107">
        <v>101.963</v>
      </c>
      <c r="JX107">
        <v>91.4059</v>
      </c>
    </row>
    <row r="108" spans="1:284">
      <c r="A108">
        <v>90</v>
      </c>
      <c r="B108">
        <v>1758413349.5</v>
      </c>
      <c r="C108">
        <v>646.5</v>
      </c>
      <c r="D108" t="s">
        <v>609</v>
      </c>
      <c r="E108" t="s">
        <v>610</v>
      </c>
      <c r="F108">
        <v>5</v>
      </c>
      <c r="G108" t="s">
        <v>552</v>
      </c>
      <c r="H108" t="s">
        <v>421</v>
      </c>
      <c r="I108">
        <v>1758413341.5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(DN108+(U108+2*0.95*5.67E-8*(((DN108+$B$9)+273)^4-(DN108+273)^4)-44100*J108)/(1.84*29.3*R108+8*0.95*5.67E-8*(DN108+273)^3))</f>
        <v>0</v>
      </c>
      <c r="W108">
        <f>($C$9*DO108+$D$9*DP108+$E$9*V108)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2*0.95*5.67E-8*(((DN108+$B$9)+273)^4-(W108+273)^4)</f>
        <v>0</v>
      </c>
      <c r="AF108">
        <f>U108+AE108+AC108+AD108</f>
        <v>0</v>
      </c>
      <c r="AG108">
        <v>0</v>
      </c>
      <c r="AH108">
        <v>0</v>
      </c>
      <c r="AI108">
        <f>IF(AG108*$H$15&gt;=AK108,1.0,(AK108/(AK108-AG108*$H$15)))</f>
        <v>0</v>
      </c>
      <c r="AJ108">
        <f>(AI108-1)*100</f>
        <v>0</v>
      </c>
      <c r="AK108">
        <f>MAX(0,($B$15+$C$15*DS108)/(1+$D$15*DS108)*DL108/(DN108+273)*$E$15)</f>
        <v>0</v>
      </c>
      <c r="AL108" t="s">
        <v>422</v>
      </c>
      <c r="AM108" t="s">
        <v>422</v>
      </c>
      <c r="AN108">
        <v>0</v>
      </c>
      <c r="AO108">
        <v>0</v>
      </c>
      <c r="AP108">
        <f>1-AN108/AO108</f>
        <v>0</v>
      </c>
      <c r="AQ108">
        <v>0</v>
      </c>
      <c r="AR108" t="s">
        <v>422</v>
      </c>
      <c r="AS108" t="s">
        <v>422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422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$B$13*DT108+$C$13*DU108+$F$13*EF108*(1-EI108)</f>
        <v>0</v>
      </c>
      <c r="CW108">
        <f>CV108*CX108</f>
        <v>0</v>
      </c>
      <c r="CX108">
        <f>($B$13*$D$11+$C$13*$D$11+$F$13*((ES108+EK108)/MAX(ES108+EK108+ET108, 0.1)*$I$11+ET108/MAX(ES108+EK108+ET108, 0.1)*$J$11))/($B$13+$C$13+$F$13)</f>
        <v>0</v>
      </c>
      <c r="CY108">
        <f>($B$13*$K$11+$C$13*$K$11+$F$13*((ES108+EK108)/MAX(ES108+EK108+ET108, 0.1)*$P$11+ET108/MAX(ES108+EK108+ET108, 0.1)*$Q$11))/($B$13+$C$13+$F$13)</f>
        <v>0</v>
      </c>
      <c r="CZ108">
        <v>2.7</v>
      </c>
      <c r="DA108">
        <v>0.5</v>
      </c>
      <c r="DB108" t="s">
        <v>423</v>
      </c>
      <c r="DC108">
        <v>2</v>
      </c>
      <c r="DD108">
        <v>1758413341.5</v>
      </c>
      <c r="DE108">
        <v>421.914125</v>
      </c>
      <c r="DF108">
        <v>420.0095833333333</v>
      </c>
      <c r="DG108">
        <v>23.4226125</v>
      </c>
      <c r="DH108">
        <v>23.2302875</v>
      </c>
      <c r="DI108">
        <v>422.5756666666667</v>
      </c>
      <c r="DJ108">
        <v>23.11709166666667</v>
      </c>
      <c r="DK108">
        <v>500.0407083333333</v>
      </c>
      <c r="DL108">
        <v>90.16555416666667</v>
      </c>
      <c r="DM108">
        <v>0.06875082083333334</v>
      </c>
      <c r="DN108">
        <v>29.8846</v>
      </c>
      <c r="DO108">
        <v>29.98823333333333</v>
      </c>
      <c r="DP108">
        <v>999.9</v>
      </c>
      <c r="DQ108">
        <v>0</v>
      </c>
      <c r="DR108">
        <v>0</v>
      </c>
      <c r="DS108">
        <v>10004.85416666667</v>
      </c>
      <c r="DT108">
        <v>0</v>
      </c>
      <c r="DU108">
        <v>3.97133125</v>
      </c>
      <c r="DV108">
        <v>1.904525833333333</v>
      </c>
      <c r="DW108">
        <v>432.0335833333334</v>
      </c>
      <c r="DX108">
        <v>429.998625</v>
      </c>
      <c r="DY108">
        <v>0.1923187083333333</v>
      </c>
      <c r="DZ108">
        <v>420.0095833333333</v>
      </c>
      <c r="EA108">
        <v>23.2302875</v>
      </c>
      <c r="EB108">
        <v>2.1119125</v>
      </c>
      <c r="EC108">
        <v>2.094572083333333</v>
      </c>
      <c r="ED108">
        <v>18.3093125</v>
      </c>
      <c r="EE108">
        <v>18.17795416666667</v>
      </c>
      <c r="EF108">
        <v>0.00500078</v>
      </c>
      <c r="EG108">
        <v>0</v>
      </c>
      <c r="EH108">
        <v>0</v>
      </c>
      <c r="EI108">
        <v>0</v>
      </c>
      <c r="EJ108">
        <v>293.6333333333333</v>
      </c>
      <c r="EK108">
        <v>0.00500078</v>
      </c>
      <c r="EL108">
        <v>-21.9375</v>
      </c>
      <c r="EM108">
        <v>-2.008333333333333</v>
      </c>
      <c r="EN108">
        <v>35.02066666666666</v>
      </c>
      <c r="EO108">
        <v>38.41895833333333</v>
      </c>
      <c r="EP108">
        <v>37.25241666666667</v>
      </c>
      <c r="EQ108">
        <v>38.42179166666667</v>
      </c>
      <c r="ER108">
        <v>37.52058333333333</v>
      </c>
      <c r="ES108">
        <v>0</v>
      </c>
      <c r="ET108">
        <v>0</v>
      </c>
      <c r="EU108">
        <v>0</v>
      </c>
      <c r="EV108">
        <v>1758413349.6</v>
      </c>
      <c r="EW108">
        <v>0</v>
      </c>
      <c r="EX108">
        <v>294.9615384615385</v>
      </c>
      <c r="EY108">
        <v>-60.41025664433967</v>
      </c>
      <c r="EZ108">
        <v>33.97264983490479</v>
      </c>
      <c r="FA108">
        <v>-22.11923076923077</v>
      </c>
      <c r="FB108">
        <v>15</v>
      </c>
      <c r="FC108">
        <v>0</v>
      </c>
      <c r="FD108" t="s">
        <v>424</v>
      </c>
      <c r="FE108">
        <v>1746989605.5</v>
      </c>
      <c r="FF108">
        <v>1746989593.5</v>
      </c>
      <c r="FG108">
        <v>0</v>
      </c>
      <c r="FH108">
        <v>-0.274</v>
      </c>
      <c r="FI108">
        <v>-0.002</v>
      </c>
      <c r="FJ108">
        <v>2.549</v>
      </c>
      <c r="FK108">
        <v>0.129</v>
      </c>
      <c r="FL108">
        <v>420</v>
      </c>
      <c r="FM108">
        <v>17</v>
      </c>
      <c r="FN108">
        <v>0.02</v>
      </c>
      <c r="FO108">
        <v>0.04</v>
      </c>
      <c r="FP108">
        <v>1.911838780487805</v>
      </c>
      <c r="FQ108">
        <v>-0.05823721254355552</v>
      </c>
      <c r="FR108">
        <v>0.02526173827083182</v>
      </c>
      <c r="FS108">
        <v>1</v>
      </c>
      <c r="FT108">
        <v>295.5117647058823</v>
      </c>
      <c r="FU108">
        <v>-40.04583642284878</v>
      </c>
      <c r="FV108">
        <v>7.907470953839361</v>
      </c>
      <c r="FW108">
        <v>0</v>
      </c>
      <c r="FX108">
        <v>0.1920696097560975</v>
      </c>
      <c r="FY108">
        <v>0.004889163763065982</v>
      </c>
      <c r="FZ108">
        <v>0.001018562709925686</v>
      </c>
      <c r="GA108">
        <v>1</v>
      </c>
      <c r="GB108">
        <v>2</v>
      </c>
      <c r="GC108">
        <v>3</v>
      </c>
      <c r="GD108" t="s">
        <v>425</v>
      </c>
      <c r="GE108">
        <v>3.10298</v>
      </c>
      <c r="GF108">
        <v>2.72664</v>
      </c>
      <c r="GG108">
        <v>0.0880359</v>
      </c>
      <c r="GH108">
        <v>0.08768239999999999</v>
      </c>
      <c r="GI108">
        <v>0.105556</v>
      </c>
      <c r="GJ108">
        <v>0.106353</v>
      </c>
      <c r="GK108">
        <v>23838.5</v>
      </c>
      <c r="GL108">
        <v>21652.5</v>
      </c>
      <c r="GM108">
        <v>26704.6</v>
      </c>
      <c r="GN108">
        <v>23956.1</v>
      </c>
      <c r="GO108">
        <v>38221.6</v>
      </c>
      <c r="GP108">
        <v>31648</v>
      </c>
      <c r="GQ108">
        <v>46635.8</v>
      </c>
      <c r="GR108">
        <v>37903</v>
      </c>
      <c r="GS108">
        <v>1.86077</v>
      </c>
      <c r="GT108">
        <v>1.86055</v>
      </c>
      <c r="GU108">
        <v>0.08527559999999999</v>
      </c>
      <c r="GV108">
        <v>0</v>
      </c>
      <c r="GW108">
        <v>28.6063</v>
      </c>
      <c r="GX108">
        <v>999.9</v>
      </c>
      <c r="GY108">
        <v>54.7</v>
      </c>
      <c r="GZ108">
        <v>31.4</v>
      </c>
      <c r="HA108">
        <v>27.9979</v>
      </c>
      <c r="HB108">
        <v>61.1901</v>
      </c>
      <c r="HC108">
        <v>26.1018</v>
      </c>
      <c r="HD108">
        <v>1</v>
      </c>
      <c r="HE108">
        <v>0.144568</v>
      </c>
      <c r="HF108">
        <v>-1.21141</v>
      </c>
      <c r="HG108">
        <v>20.2947</v>
      </c>
      <c r="HH108">
        <v>5.22118</v>
      </c>
      <c r="HI108">
        <v>11.98</v>
      </c>
      <c r="HJ108">
        <v>4.96495</v>
      </c>
      <c r="HK108">
        <v>3.27593</v>
      </c>
      <c r="HL108">
        <v>9999</v>
      </c>
      <c r="HM108">
        <v>9999</v>
      </c>
      <c r="HN108">
        <v>9999</v>
      </c>
      <c r="HO108">
        <v>999.9</v>
      </c>
      <c r="HP108">
        <v>1.86386</v>
      </c>
      <c r="HQ108">
        <v>1.86005</v>
      </c>
      <c r="HR108">
        <v>1.85837</v>
      </c>
      <c r="HS108">
        <v>1.85975</v>
      </c>
      <c r="HT108">
        <v>1.85985</v>
      </c>
      <c r="HU108">
        <v>1.85837</v>
      </c>
      <c r="HV108">
        <v>1.85745</v>
      </c>
      <c r="HW108">
        <v>1.85236</v>
      </c>
      <c r="HX108">
        <v>0</v>
      </c>
      <c r="HY108">
        <v>0</v>
      </c>
      <c r="HZ108">
        <v>0</v>
      </c>
      <c r="IA108">
        <v>0</v>
      </c>
      <c r="IB108" t="s">
        <v>426</v>
      </c>
      <c r="IC108" t="s">
        <v>427</v>
      </c>
      <c r="ID108" t="s">
        <v>428</v>
      </c>
      <c r="IE108" t="s">
        <v>428</v>
      </c>
      <c r="IF108" t="s">
        <v>428</v>
      </c>
      <c r="IG108" t="s">
        <v>428</v>
      </c>
      <c r="IH108">
        <v>0</v>
      </c>
      <c r="II108">
        <v>100</v>
      </c>
      <c r="IJ108">
        <v>100</v>
      </c>
      <c r="IK108">
        <v>-0.662</v>
      </c>
      <c r="IL108">
        <v>0.3055</v>
      </c>
      <c r="IM108">
        <v>-0.6605319167387009</v>
      </c>
      <c r="IN108">
        <v>-0.0004737513092168879</v>
      </c>
      <c r="IO108">
        <v>1.233974951706583E-06</v>
      </c>
      <c r="IP108">
        <v>-2.791035861235605E-10</v>
      </c>
      <c r="IQ108">
        <v>0.04306461537617447</v>
      </c>
      <c r="IR108">
        <v>-0.002560808816659483</v>
      </c>
      <c r="IS108">
        <v>0.0007441110143227328</v>
      </c>
      <c r="IT108">
        <v>-6.151772081818622E-06</v>
      </c>
      <c r="IU108">
        <v>2</v>
      </c>
      <c r="IV108">
        <v>1988</v>
      </c>
      <c r="IW108">
        <v>1</v>
      </c>
      <c r="IX108">
        <v>28</v>
      </c>
      <c r="IY108">
        <v>190395.7</v>
      </c>
      <c r="IZ108">
        <v>190395.9</v>
      </c>
      <c r="JA108">
        <v>1.14624</v>
      </c>
      <c r="JB108">
        <v>2.60132</v>
      </c>
      <c r="JC108">
        <v>1.49658</v>
      </c>
      <c r="JD108">
        <v>2.34741</v>
      </c>
      <c r="JE108">
        <v>1.54907</v>
      </c>
      <c r="JF108">
        <v>2.48047</v>
      </c>
      <c r="JG108">
        <v>36.1285</v>
      </c>
      <c r="JH108">
        <v>24.105</v>
      </c>
      <c r="JI108">
        <v>18</v>
      </c>
      <c r="JJ108">
        <v>479.153</v>
      </c>
      <c r="JK108">
        <v>493.353</v>
      </c>
      <c r="JL108">
        <v>30.2005</v>
      </c>
      <c r="JM108">
        <v>29.116</v>
      </c>
      <c r="JN108">
        <v>29.9999</v>
      </c>
      <c r="JO108">
        <v>29.3417</v>
      </c>
      <c r="JP108">
        <v>29.3359</v>
      </c>
      <c r="JQ108">
        <v>23.0421</v>
      </c>
      <c r="JR108">
        <v>21.4855</v>
      </c>
      <c r="JS108">
        <v>100</v>
      </c>
      <c r="JT108">
        <v>30.2051</v>
      </c>
      <c r="JU108">
        <v>420</v>
      </c>
      <c r="JV108">
        <v>23.2416</v>
      </c>
      <c r="JW108">
        <v>101.962</v>
      </c>
      <c r="JX108">
        <v>91.4062</v>
      </c>
    </row>
    <row r="109" spans="1:284">
      <c r="A109">
        <v>91</v>
      </c>
      <c r="B109">
        <v>1758413519</v>
      </c>
      <c r="C109">
        <v>816</v>
      </c>
      <c r="D109" t="s">
        <v>611</v>
      </c>
      <c r="E109" t="s">
        <v>612</v>
      </c>
      <c r="F109">
        <v>5</v>
      </c>
      <c r="G109" t="s">
        <v>613</v>
      </c>
      <c r="H109" t="s">
        <v>421</v>
      </c>
      <c r="I109">
        <v>1758413511.25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(DN109+(U109+2*0.95*5.67E-8*(((DN109+$B$9)+273)^4-(DN109+273)^4)-44100*J109)/(1.84*29.3*R109+8*0.95*5.67E-8*(DN109+273)^3))</f>
        <v>0</v>
      </c>
      <c r="W109">
        <f>($C$9*DO109+$D$9*DP109+$E$9*V109)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2*0.95*5.67E-8*(((DN109+$B$9)+273)^4-(W109+273)^4)</f>
        <v>0</v>
      </c>
      <c r="AF109">
        <f>U109+AE109+AC109+AD109</f>
        <v>0</v>
      </c>
      <c r="AG109">
        <v>0</v>
      </c>
      <c r="AH109">
        <v>0</v>
      </c>
      <c r="AI109">
        <f>IF(AG109*$H$15&gt;=AK109,1.0,(AK109/(AK109-AG109*$H$15)))</f>
        <v>0</v>
      </c>
      <c r="AJ109">
        <f>(AI109-1)*100</f>
        <v>0</v>
      </c>
      <c r="AK109">
        <f>MAX(0,($B$15+$C$15*DS109)/(1+$D$15*DS109)*DL109/(DN109+273)*$E$15)</f>
        <v>0</v>
      </c>
      <c r="AL109" t="s">
        <v>422</v>
      </c>
      <c r="AM109" t="s">
        <v>422</v>
      </c>
      <c r="AN109">
        <v>0</v>
      </c>
      <c r="AO109">
        <v>0</v>
      </c>
      <c r="AP109">
        <f>1-AN109/AO109</f>
        <v>0</v>
      </c>
      <c r="AQ109">
        <v>0</v>
      </c>
      <c r="AR109" t="s">
        <v>422</v>
      </c>
      <c r="AS109" t="s">
        <v>422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422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$B$13*DT109+$C$13*DU109+$F$13*EF109*(1-EI109)</f>
        <v>0</v>
      </c>
      <c r="CW109">
        <f>CV109*CX109</f>
        <v>0</v>
      </c>
      <c r="CX109">
        <f>($B$13*$D$11+$C$13*$D$11+$F$13*((ES109+EK109)/MAX(ES109+EK109+ET109, 0.1)*$I$11+ET109/MAX(ES109+EK109+ET109, 0.1)*$J$11))/($B$13+$C$13+$F$13)</f>
        <v>0</v>
      </c>
      <c r="CY109">
        <f>($B$13*$K$11+$C$13*$K$11+$F$13*((ES109+EK109)/MAX(ES109+EK109+ET109, 0.1)*$P$11+ET109/MAX(ES109+EK109+ET109, 0.1)*$Q$11))/($B$13+$C$13+$F$13)</f>
        <v>0</v>
      </c>
      <c r="CZ109">
        <v>6</v>
      </c>
      <c r="DA109">
        <v>0.5</v>
      </c>
      <c r="DB109" t="s">
        <v>423</v>
      </c>
      <c r="DC109">
        <v>2</v>
      </c>
      <c r="DD109">
        <v>1758413511.25</v>
      </c>
      <c r="DE109">
        <v>422.1079</v>
      </c>
      <c r="DF109">
        <v>419.9530333333333</v>
      </c>
      <c r="DG109">
        <v>23.83063333333333</v>
      </c>
      <c r="DH109">
        <v>23.74790333333333</v>
      </c>
      <c r="DI109">
        <v>422.7692666666666</v>
      </c>
      <c r="DJ109">
        <v>23.51629333333334</v>
      </c>
      <c r="DK109">
        <v>500.0249999999999</v>
      </c>
      <c r="DL109">
        <v>90.16529666666665</v>
      </c>
      <c r="DM109">
        <v>0.07013480666666667</v>
      </c>
      <c r="DN109">
        <v>30.38763000000001</v>
      </c>
      <c r="DO109">
        <v>30.04460333333333</v>
      </c>
      <c r="DP109">
        <v>999.9000000000002</v>
      </c>
      <c r="DQ109">
        <v>0</v>
      </c>
      <c r="DR109">
        <v>0</v>
      </c>
      <c r="DS109">
        <v>10002.30833333333</v>
      </c>
      <c r="DT109">
        <v>0</v>
      </c>
      <c r="DU109">
        <v>3.94641</v>
      </c>
      <c r="DV109">
        <v>2.154920666666667</v>
      </c>
      <c r="DW109">
        <v>432.4125999999999</v>
      </c>
      <c r="DX109">
        <v>430.1686333333334</v>
      </c>
      <c r="DY109">
        <v>0.08273683666666663</v>
      </c>
      <c r="DZ109">
        <v>419.9530333333333</v>
      </c>
      <c r="EA109">
        <v>23.74790333333333</v>
      </c>
      <c r="EB109">
        <v>2.148697</v>
      </c>
      <c r="EC109">
        <v>2.141238</v>
      </c>
      <c r="ED109">
        <v>18.58481333333333</v>
      </c>
      <c r="EE109">
        <v>18.52926666666666</v>
      </c>
      <c r="EF109">
        <v>0.005000780000000002</v>
      </c>
      <c r="EG109">
        <v>0</v>
      </c>
      <c r="EH109">
        <v>0</v>
      </c>
      <c r="EI109">
        <v>0</v>
      </c>
      <c r="EJ109">
        <v>842.7600000000001</v>
      </c>
      <c r="EK109">
        <v>0.005000780000000002</v>
      </c>
      <c r="EL109">
        <v>-16.29333333333333</v>
      </c>
      <c r="EM109">
        <v>-0.6399999999999999</v>
      </c>
      <c r="EN109">
        <v>35.27896666666667</v>
      </c>
      <c r="EO109">
        <v>40.21436666666666</v>
      </c>
      <c r="EP109">
        <v>37.64976666666666</v>
      </c>
      <c r="EQ109">
        <v>40.44563333333334</v>
      </c>
      <c r="ER109">
        <v>38.62889999999999</v>
      </c>
      <c r="ES109">
        <v>0</v>
      </c>
      <c r="ET109">
        <v>0</v>
      </c>
      <c r="EU109">
        <v>0</v>
      </c>
      <c r="EV109">
        <v>1758413518.8</v>
      </c>
      <c r="EW109">
        <v>0</v>
      </c>
      <c r="EX109">
        <v>842.7807692307692</v>
      </c>
      <c r="EY109">
        <v>-91.48376064838831</v>
      </c>
      <c r="EZ109">
        <v>22.19487157459804</v>
      </c>
      <c r="FA109">
        <v>-16.28461538461539</v>
      </c>
      <c r="FB109">
        <v>15</v>
      </c>
      <c r="FC109">
        <v>0</v>
      </c>
      <c r="FD109" t="s">
        <v>424</v>
      </c>
      <c r="FE109">
        <v>1746989605.5</v>
      </c>
      <c r="FF109">
        <v>1746989593.5</v>
      </c>
      <c r="FG109">
        <v>0</v>
      </c>
      <c r="FH109">
        <v>-0.274</v>
      </c>
      <c r="FI109">
        <v>-0.002</v>
      </c>
      <c r="FJ109">
        <v>2.549</v>
      </c>
      <c r="FK109">
        <v>0.129</v>
      </c>
      <c r="FL109">
        <v>420</v>
      </c>
      <c r="FM109">
        <v>17</v>
      </c>
      <c r="FN109">
        <v>0.02</v>
      </c>
      <c r="FO109">
        <v>0.04</v>
      </c>
      <c r="FP109">
        <v>2.176092682926829</v>
      </c>
      <c r="FQ109">
        <v>-0.2278486411149782</v>
      </c>
      <c r="FR109">
        <v>0.04408799349993921</v>
      </c>
      <c r="FS109">
        <v>1</v>
      </c>
      <c r="FT109">
        <v>847.8264705882353</v>
      </c>
      <c r="FU109">
        <v>-83.44537816772524</v>
      </c>
      <c r="FV109">
        <v>10.82120219545949</v>
      </c>
      <c r="FW109">
        <v>0</v>
      </c>
      <c r="FX109">
        <v>0.09079601951219513</v>
      </c>
      <c r="FY109">
        <v>-0.1235349846689894</v>
      </c>
      <c r="FZ109">
        <v>0.02118288046078051</v>
      </c>
      <c r="GA109">
        <v>0</v>
      </c>
      <c r="GB109">
        <v>1</v>
      </c>
      <c r="GC109">
        <v>3</v>
      </c>
      <c r="GD109" t="s">
        <v>435</v>
      </c>
      <c r="GE109">
        <v>3.10317</v>
      </c>
      <c r="GF109">
        <v>2.72796</v>
      </c>
      <c r="GG109">
        <v>0.0880818</v>
      </c>
      <c r="GH109">
        <v>0.08768570000000001</v>
      </c>
      <c r="GI109">
        <v>0.10714</v>
      </c>
      <c r="GJ109">
        <v>0.108399</v>
      </c>
      <c r="GK109">
        <v>23838.3</v>
      </c>
      <c r="GL109">
        <v>21650.8</v>
      </c>
      <c r="GM109">
        <v>26705.5</v>
      </c>
      <c r="GN109">
        <v>23954.1</v>
      </c>
      <c r="GO109">
        <v>38154.2</v>
      </c>
      <c r="GP109">
        <v>31571.4</v>
      </c>
      <c r="GQ109">
        <v>46637.2</v>
      </c>
      <c r="GR109">
        <v>37898.7</v>
      </c>
      <c r="GS109">
        <v>1.8661</v>
      </c>
      <c r="GT109">
        <v>1.8616</v>
      </c>
      <c r="GU109">
        <v>0.09167939999999999</v>
      </c>
      <c r="GV109">
        <v>0</v>
      </c>
      <c r="GW109">
        <v>28.6264</v>
      </c>
      <c r="GX109">
        <v>999.9</v>
      </c>
      <c r="GY109">
        <v>54.5</v>
      </c>
      <c r="GZ109">
        <v>31.4</v>
      </c>
      <c r="HA109">
        <v>27.897</v>
      </c>
      <c r="HB109">
        <v>60.99</v>
      </c>
      <c r="HC109">
        <v>26.2059</v>
      </c>
      <c r="HD109">
        <v>1</v>
      </c>
      <c r="HE109">
        <v>0.14424</v>
      </c>
      <c r="HF109">
        <v>0.354932</v>
      </c>
      <c r="HG109">
        <v>20.2978</v>
      </c>
      <c r="HH109">
        <v>5.21549</v>
      </c>
      <c r="HI109">
        <v>11.98</v>
      </c>
      <c r="HJ109">
        <v>4.9634</v>
      </c>
      <c r="HK109">
        <v>3.27525</v>
      </c>
      <c r="HL109">
        <v>9999</v>
      </c>
      <c r="HM109">
        <v>9999</v>
      </c>
      <c r="HN109">
        <v>9999</v>
      </c>
      <c r="HO109">
        <v>999.9</v>
      </c>
      <c r="HP109">
        <v>1.86386</v>
      </c>
      <c r="HQ109">
        <v>1.86006</v>
      </c>
      <c r="HR109">
        <v>1.85837</v>
      </c>
      <c r="HS109">
        <v>1.85974</v>
      </c>
      <c r="HT109">
        <v>1.85986</v>
      </c>
      <c r="HU109">
        <v>1.85837</v>
      </c>
      <c r="HV109">
        <v>1.85745</v>
      </c>
      <c r="HW109">
        <v>1.85234</v>
      </c>
      <c r="HX109">
        <v>0</v>
      </c>
      <c r="HY109">
        <v>0</v>
      </c>
      <c r="HZ109">
        <v>0</v>
      </c>
      <c r="IA109">
        <v>0</v>
      </c>
      <c r="IB109" t="s">
        <v>426</v>
      </c>
      <c r="IC109" t="s">
        <v>427</v>
      </c>
      <c r="ID109" t="s">
        <v>428</v>
      </c>
      <c r="IE109" t="s">
        <v>428</v>
      </c>
      <c r="IF109" t="s">
        <v>428</v>
      </c>
      <c r="IG109" t="s">
        <v>428</v>
      </c>
      <c r="IH109">
        <v>0</v>
      </c>
      <c r="II109">
        <v>100</v>
      </c>
      <c r="IJ109">
        <v>100</v>
      </c>
      <c r="IK109">
        <v>-0.662</v>
      </c>
      <c r="IL109">
        <v>0.3164</v>
      </c>
      <c r="IM109">
        <v>-0.6605319167387009</v>
      </c>
      <c r="IN109">
        <v>-0.0004737513092168879</v>
      </c>
      <c r="IO109">
        <v>1.233974951706583E-06</v>
      </c>
      <c r="IP109">
        <v>-2.791035861235605E-10</v>
      </c>
      <c r="IQ109">
        <v>0.04306461537617447</v>
      </c>
      <c r="IR109">
        <v>-0.002560808816659483</v>
      </c>
      <c r="IS109">
        <v>0.0007441110143227328</v>
      </c>
      <c r="IT109">
        <v>-6.151772081818622E-06</v>
      </c>
      <c r="IU109">
        <v>2</v>
      </c>
      <c r="IV109">
        <v>1988</v>
      </c>
      <c r="IW109">
        <v>1</v>
      </c>
      <c r="IX109">
        <v>28</v>
      </c>
      <c r="IY109">
        <v>190398.6</v>
      </c>
      <c r="IZ109">
        <v>190398.8</v>
      </c>
      <c r="JA109">
        <v>1.14746</v>
      </c>
      <c r="JB109">
        <v>2.6001</v>
      </c>
      <c r="JC109">
        <v>1.49658</v>
      </c>
      <c r="JD109">
        <v>2.34985</v>
      </c>
      <c r="JE109">
        <v>1.54907</v>
      </c>
      <c r="JF109">
        <v>2.45117</v>
      </c>
      <c r="JG109">
        <v>36.1754</v>
      </c>
      <c r="JH109">
        <v>24.105</v>
      </c>
      <c r="JI109">
        <v>18</v>
      </c>
      <c r="JJ109">
        <v>481.936</v>
      </c>
      <c r="JK109">
        <v>493.715</v>
      </c>
      <c r="JL109">
        <v>31.1757</v>
      </c>
      <c r="JM109">
        <v>29.0687</v>
      </c>
      <c r="JN109">
        <v>29.9992</v>
      </c>
      <c r="JO109">
        <v>29.2994</v>
      </c>
      <c r="JP109">
        <v>29.2958</v>
      </c>
      <c r="JQ109">
        <v>23.0699</v>
      </c>
      <c r="JR109">
        <v>18.4798</v>
      </c>
      <c r="JS109">
        <v>100</v>
      </c>
      <c r="JT109">
        <v>31.095</v>
      </c>
      <c r="JU109">
        <v>420</v>
      </c>
      <c r="JV109">
        <v>23.9753</v>
      </c>
      <c r="JW109">
        <v>101.966</v>
      </c>
      <c r="JX109">
        <v>91.3968</v>
      </c>
    </row>
    <row r="110" spans="1:284">
      <c r="A110">
        <v>92</v>
      </c>
      <c r="B110">
        <v>1758413521</v>
      </c>
      <c r="C110">
        <v>818</v>
      </c>
      <c r="D110" t="s">
        <v>614</v>
      </c>
      <c r="E110" t="s">
        <v>615</v>
      </c>
      <c r="F110">
        <v>5</v>
      </c>
      <c r="G110" t="s">
        <v>613</v>
      </c>
      <c r="H110" t="s">
        <v>421</v>
      </c>
      <c r="I110">
        <v>1758413513.051724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(DN110+(U110+2*0.95*5.67E-8*(((DN110+$B$9)+273)^4-(DN110+273)^4)-44100*J110)/(1.84*29.3*R110+8*0.95*5.67E-8*(DN110+273)^3))</f>
        <v>0</v>
      </c>
      <c r="W110">
        <f>($C$9*DO110+$D$9*DP110+$E$9*V110)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2*0.95*5.67E-8*(((DN110+$B$9)+273)^4-(W110+273)^4)</f>
        <v>0</v>
      </c>
      <c r="AF110">
        <f>U110+AE110+AC110+AD110</f>
        <v>0</v>
      </c>
      <c r="AG110">
        <v>0</v>
      </c>
      <c r="AH110">
        <v>0</v>
      </c>
      <c r="AI110">
        <f>IF(AG110*$H$15&gt;=AK110,1.0,(AK110/(AK110-AG110*$H$15)))</f>
        <v>0</v>
      </c>
      <c r="AJ110">
        <f>(AI110-1)*100</f>
        <v>0</v>
      </c>
      <c r="AK110">
        <f>MAX(0,($B$15+$C$15*DS110)/(1+$D$15*DS110)*DL110/(DN110+273)*$E$15)</f>
        <v>0</v>
      </c>
      <c r="AL110" t="s">
        <v>422</v>
      </c>
      <c r="AM110" t="s">
        <v>422</v>
      </c>
      <c r="AN110">
        <v>0</v>
      </c>
      <c r="AO110">
        <v>0</v>
      </c>
      <c r="AP110">
        <f>1-AN110/AO110</f>
        <v>0</v>
      </c>
      <c r="AQ110">
        <v>0</v>
      </c>
      <c r="AR110" t="s">
        <v>422</v>
      </c>
      <c r="AS110" t="s">
        <v>422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422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$B$13*DT110+$C$13*DU110+$F$13*EF110*(1-EI110)</f>
        <v>0</v>
      </c>
      <c r="CW110">
        <f>CV110*CX110</f>
        <v>0</v>
      </c>
      <c r="CX110">
        <f>($B$13*$D$11+$C$13*$D$11+$F$13*((ES110+EK110)/MAX(ES110+EK110+ET110, 0.1)*$I$11+ET110/MAX(ES110+EK110+ET110, 0.1)*$J$11))/($B$13+$C$13+$F$13)</f>
        <v>0</v>
      </c>
      <c r="CY110">
        <f>($B$13*$K$11+$C$13*$K$11+$F$13*((ES110+EK110)/MAX(ES110+EK110+ET110, 0.1)*$P$11+ET110/MAX(ES110+EK110+ET110, 0.1)*$Q$11))/($B$13+$C$13+$F$13)</f>
        <v>0</v>
      </c>
      <c r="CZ110">
        <v>6</v>
      </c>
      <c r="DA110">
        <v>0.5</v>
      </c>
      <c r="DB110" t="s">
        <v>423</v>
      </c>
      <c r="DC110">
        <v>2</v>
      </c>
      <c r="DD110">
        <v>1758413513.051724</v>
      </c>
      <c r="DE110">
        <v>422.1096896551724</v>
      </c>
      <c r="DF110">
        <v>419.9557931034483</v>
      </c>
      <c r="DG110">
        <v>23.85316551724138</v>
      </c>
      <c r="DH110">
        <v>23.77554137931034</v>
      </c>
      <c r="DI110">
        <v>422.771</v>
      </c>
      <c r="DJ110">
        <v>23.53834137931035</v>
      </c>
      <c r="DK110">
        <v>500.0333103448276</v>
      </c>
      <c r="DL110">
        <v>90.16567586206898</v>
      </c>
      <c r="DM110">
        <v>0.07010656896551723</v>
      </c>
      <c r="DN110">
        <v>30.40131379310345</v>
      </c>
      <c r="DO110">
        <v>30.06276206896552</v>
      </c>
      <c r="DP110">
        <v>999.9000000000002</v>
      </c>
      <c r="DQ110">
        <v>0</v>
      </c>
      <c r="DR110">
        <v>0</v>
      </c>
      <c r="DS110">
        <v>10003.29310344828</v>
      </c>
      <c r="DT110">
        <v>0</v>
      </c>
      <c r="DU110">
        <v>3.94641</v>
      </c>
      <c r="DV110">
        <v>2.153888620689655</v>
      </c>
      <c r="DW110">
        <v>432.4244137931034</v>
      </c>
      <c r="DX110">
        <v>430.1836206896552</v>
      </c>
      <c r="DY110">
        <v>0.07763501034482759</v>
      </c>
      <c r="DZ110">
        <v>419.9557931034483</v>
      </c>
      <c r="EA110">
        <v>23.77554137931034</v>
      </c>
      <c r="EB110">
        <v>2.150738275862069</v>
      </c>
      <c r="EC110">
        <v>2.143738620689656</v>
      </c>
      <c r="ED110">
        <v>18.59998620689655</v>
      </c>
      <c r="EE110">
        <v>18.54790344827586</v>
      </c>
      <c r="EF110">
        <v>0.005000780000000002</v>
      </c>
      <c r="EG110">
        <v>0</v>
      </c>
      <c r="EH110">
        <v>0</v>
      </c>
      <c r="EI110">
        <v>0</v>
      </c>
      <c r="EJ110">
        <v>840.048275862069</v>
      </c>
      <c r="EK110">
        <v>0.005000780000000002</v>
      </c>
      <c r="EL110">
        <v>-15.88965517241379</v>
      </c>
      <c r="EM110">
        <v>-0.6620689655172414</v>
      </c>
      <c r="EN110">
        <v>35.29072413793104</v>
      </c>
      <c r="EO110">
        <v>40.24331034482758</v>
      </c>
      <c r="EP110">
        <v>37.65496551724138</v>
      </c>
      <c r="EQ110">
        <v>40.49113793103448</v>
      </c>
      <c r="ER110">
        <v>38.64624137931034</v>
      </c>
      <c r="ES110">
        <v>0</v>
      </c>
      <c r="ET110">
        <v>0</v>
      </c>
      <c r="EU110">
        <v>0</v>
      </c>
      <c r="EV110">
        <v>1758413520.6</v>
      </c>
      <c r="EW110">
        <v>0</v>
      </c>
      <c r="EX110">
        <v>839.6360000000001</v>
      </c>
      <c r="EY110">
        <v>-34.69230796157504</v>
      </c>
      <c r="EZ110">
        <v>-21.33076944391165</v>
      </c>
      <c r="FA110">
        <v>-15.816</v>
      </c>
      <c r="FB110">
        <v>15</v>
      </c>
      <c r="FC110">
        <v>0</v>
      </c>
      <c r="FD110" t="s">
        <v>424</v>
      </c>
      <c r="FE110">
        <v>1746989605.5</v>
      </c>
      <c r="FF110">
        <v>1746989593.5</v>
      </c>
      <c r="FG110">
        <v>0</v>
      </c>
      <c r="FH110">
        <v>-0.274</v>
      </c>
      <c r="FI110">
        <v>-0.002</v>
      </c>
      <c r="FJ110">
        <v>2.549</v>
      </c>
      <c r="FK110">
        <v>0.129</v>
      </c>
      <c r="FL110">
        <v>420</v>
      </c>
      <c r="FM110">
        <v>17</v>
      </c>
      <c r="FN110">
        <v>0.02</v>
      </c>
      <c r="FO110">
        <v>0.04</v>
      </c>
      <c r="FP110">
        <v>2.165239024390244</v>
      </c>
      <c r="FQ110">
        <v>-0.0633342857142834</v>
      </c>
      <c r="FR110">
        <v>0.03503327671082117</v>
      </c>
      <c r="FS110">
        <v>1</v>
      </c>
      <c r="FT110">
        <v>844.1264705882353</v>
      </c>
      <c r="FU110">
        <v>-71.35676093170397</v>
      </c>
      <c r="FV110">
        <v>9.980431112447567</v>
      </c>
      <c r="FW110">
        <v>0</v>
      </c>
      <c r="FX110">
        <v>0.08005169756097562</v>
      </c>
      <c r="FY110">
        <v>-0.07916891498257815</v>
      </c>
      <c r="FZ110">
        <v>0.01268336340437957</v>
      </c>
      <c r="GA110">
        <v>1</v>
      </c>
      <c r="GB110">
        <v>2</v>
      </c>
      <c r="GC110">
        <v>3</v>
      </c>
      <c r="GD110" t="s">
        <v>425</v>
      </c>
      <c r="GE110">
        <v>3.10333</v>
      </c>
      <c r="GF110">
        <v>2.72831</v>
      </c>
      <c r="GG110">
        <v>0.0880885</v>
      </c>
      <c r="GH110">
        <v>0.08768430000000001</v>
      </c>
      <c r="GI110">
        <v>0.107209</v>
      </c>
      <c r="GJ110">
        <v>0.108473</v>
      </c>
      <c r="GK110">
        <v>23838.2</v>
      </c>
      <c r="GL110">
        <v>21650.8</v>
      </c>
      <c r="GM110">
        <v>26705.6</v>
      </c>
      <c r="GN110">
        <v>23954.1</v>
      </c>
      <c r="GO110">
        <v>38151.3</v>
      </c>
      <c r="GP110">
        <v>31568.8</v>
      </c>
      <c r="GQ110">
        <v>46637.3</v>
      </c>
      <c r="GR110">
        <v>37898.7</v>
      </c>
      <c r="GS110">
        <v>1.86625</v>
      </c>
      <c r="GT110">
        <v>1.86138</v>
      </c>
      <c r="GU110">
        <v>0.0911206</v>
      </c>
      <c r="GV110">
        <v>0</v>
      </c>
      <c r="GW110">
        <v>28.6337</v>
      </c>
      <c r="GX110">
        <v>999.9</v>
      </c>
      <c r="GY110">
        <v>54.5</v>
      </c>
      <c r="GZ110">
        <v>31.5</v>
      </c>
      <c r="HA110">
        <v>28.0541</v>
      </c>
      <c r="HB110">
        <v>60.97</v>
      </c>
      <c r="HC110">
        <v>26.1418</v>
      </c>
      <c r="HD110">
        <v>1</v>
      </c>
      <c r="HE110">
        <v>0.142688</v>
      </c>
      <c r="HF110">
        <v>-0.155027</v>
      </c>
      <c r="HG110">
        <v>20.3001</v>
      </c>
      <c r="HH110">
        <v>5.21924</v>
      </c>
      <c r="HI110">
        <v>11.9798</v>
      </c>
      <c r="HJ110">
        <v>4.9638</v>
      </c>
      <c r="HK110">
        <v>3.27598</v>
      </c>
      <c r="HL110">
        <v>9999</v>
      </c>
      <c r="HM110">
        <v>9999</v>
      </c>
      <c r="HN110">
        <v>9999</v>
      </c>
      <c r="HO110">
        <v>999.9</v>
      </c>
      <c r="HP110">
        <v>1.86386</v>
      </c>
      <c r="HQ110">
        <v>1.86005</v>
      </c>
      <c r="HR110">
        <v>1.85837</v>
      </c>
      <c r="HS110">
        <v>1.85974</v>
      </c>
      <c r="HT110">
        <v>1.85986</v>
      </c>
      <c r="HU110">
        <v>1.85837</v>
      </c>
      <c r="HV110">
        <v>1.85744</v>
      </c>
      <c r="HW110">
        <v>1.85235</v>
      </c>
      <c r="HX110">
        <v>0</v>
      </c>
      <c r="HY110">
        <v>0</v>
      </c>
      <c r="HZ110">
        <v>0</v>
      </c>
      <c r="IA110">
        <v>0</v>
      </c>
      <c r="IB110" t="s">
        <v>426</v>
      </c>
      <c r="IC110" t="s">
        <v>427</v>
      </c>
      <c r="ID110" t="s">
        <v>428</v>
      </c>
      <c r="IE110" t="s">
        <v>428</v>
      </c>
      <c r="IF110" t="s">
        <v>428</v>
      </c>
      <c r="IG110" t="s">
        <v>428</v>
      </c>
      <c r="IH110">
        <v>0</v>
      </c>
      <c r="II110">
        <v>100</v>
      </c>
      <c r="IJ110">
        <v>100</v>
      </c>
      <c r="IK110">
        <v>-0.661</v>
      </c>
      <c r="IL110">
        <v>0.3168</v>
      </c>
      <c r="IM110">
        <v>-0.6605319167387009</v>
      </c>
      <c r="IN110">
        <v>-0.0004737513092168879</v>
      </c>
      <c r="IO110">
        <v>1.233974951706583E-06</v>
      </c>
      <c r="IP110">
        <v>-2.791035861235605E-10</v>
      </c>
      <c r="IQ110">
        <v>0.04306461537617447</v>
      </c>
      <c r="IR110">
        <v>-0.002560808816659483</v>
      </c>
      <c r="IS110">
        <v>0.0007441110143227328</v>
      </c>
      <c r="IT110">
        <v>-6.151772081818622E-06</v>
      </c>
      <c r="IU110">
        <v>2</v>
      </c>
      <c r="IV110">
        <v>1988</v>
      </c>
      <c r="IW110">
        <v>1</v>
      </c>
      <c r="IX110">
        <v>28</v>
      </c>
      <c r="IY110">
        <v>190398.6</v>
      </c>
      <c r="IZ110">
        <v>190398.8</v>
      </c>
      <c r="JA110">
        <v>1.14746</v>
      </c>
      <c r="JB110">
        <v>2.60132</v>
      </c>
      <c r="JC110">
        <v>1.49658</v>
      </c>
      <c r="JD110">
        <v>2.34985</v>
      </c>
      <c r="JE110">
        <v>1.54907</v>
      </c>
      <c r="JF110">
        <v>2.44873</v>
      </c>
      <c r="JG110">
        <v>36.1989</v>
      </c>
      <c r="JH110">
        <v>24.1138</v>
      </c>
      <c r="JI110">
        <v>18</v>
      </c>
      <c r="JJ110">
        <v>482.021</v>
      </c>
      <c r="JK110">
        <v>493.566</v>
      </c>
      <c r="JL110">
        <v>31.0416</v>
      </c>
      <c r="JM110">
        <v>29.0687</v>
      </c>
      <c r="JN110">
        <v>29.9983</v>
      </c>
      <c r="JO110">
        <v>29.2991</v>
      </c>
      <c r="JP110">
        <v>29.2958</v>
      </c>
      <c r="JQ110">
        <v>23.0715</v>
      </c>
      <c r="JR110">
        <v>18.4798</v>
      </c>
      <c r="JS110">
        <v>100</v>
      </c>
      <c r="JT110">
        <v>30.9793</v>
      </c>
      <c r="JU110">
        <v>420</v>
      </c>
      <c r="JV110">
        <v>23.9816</v>
      </c>
      <c r="JW110">
        <v>101.966</v>
      </c>
      <c r="JX110">
        <v>91.3968</v>
      </c>
    </row>
    <row r="111" spans="1:284">
      <c r="A111">
        <v>93</v>
      </c>
      <c r="B111">
        <v>1758413523</v>
      </c>
      <c r="C111">
        <v>820</v>
      </c>
      <c r="D111" t="s">
        <v>616</v>
      </c>
      <c r="E111" t="s">
        <v>617</v>
      </c>
      <c r="F111">
        <v>5</v>
      </c>
      <c r="G111" t="s">
        <v>613</v>
      </c>
      <c r="H111" t="s">
        <v>421</v>
      </c>
      <c r="I111">
        <v>1758413514.910714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(DN111+(U111+2*0.95*5.67E-8*(((DN111+$B$9)+273)^4-(DN111+273)^4)-44100*J111)/(1.84*29.3*R111+8*0.95*5.67E-8*(DN111+273)^3))</f>
        <v>0</v>
      </c>
      <c r="W111">
        <f>($C$9*DO111+$D$9*DP111+$E$9*V111)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2*0.95*5.67E-8*(((DN111+$B$9)+273)^4-(W111+273)^4)</f>
        <v>0</v>
      </c>
      <c r="AF111">
        <f>U111+AE111+AC111+AD111</f>
        <v>0</v>
      </c>
      <c r="AG111">
        <v>0</v>
      </c>
      <c r="AH111">
        <v>0</v>
      </c>
      <c r="AI111">
        <f>IF(AG111*$H$15&gt;=AK111,1.0,(AK111/(AK111-AG111*$H$15)))</f>
        <v>0</v>
      </c>
      <c r="AJ111">
        <f>(AI111-1)*100</f>
        <v>0</v>
      </c>
      <c r="AK111">
        <f>MAX(0,($B$15+$C$15*DS111)/(1+$D$15*DS111)*DL111/(DN111+273)*$E$15)</f>
        <v>0</v>
      </c>
      <c r="AL111" t="s">
        <v>422</v>
      </c>
      <c r="AM111" t="s">
        <v>422</v>
      </c>
      <c r="AN111">
        <v>0</v>
      </c>
      <c r="AO111">
        <v>0</v>
      </c>
      <c r="AP111">
        <f>1-AN111/AO111</f>
        <v>0</v>
      </c>
      <c r="AQ111">
        <v>0</v>
      </c>
      <c r="AR111" t="s">
        <v>422</v>
      </c>
      <c r="AS111" t="s">
        <v>422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422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$B$13*DT111+$C$13*DU111+$F$13*EF111*(1-EI111)</f>
        <v>0</v>
      </c>
      <c r="CW111">
        <f>CV111*CX111</f>
        <v>0</v>
      </c>
      <c r="CX111">
        <f>($B$13*$D$11+$C$13*$D$11+$F$13*((ES111+EK111)/MAX(ES111+EK111+ET111, 0.1)*$I$11+ET111/MAX(ES111+EK111+ET111, 0.1)*$J$11))/($B$13+$C$13+$F$13)</f>
        <v>0</v>
      </c>
      <c r="CY111">
        <f>($B$13*$K$11+$C$13*$K$11+$F$13*((ES111+EK111)/MAX(ES111+EK111+ET111, 0.1)*$P$11+ET111/MAX(ES111+EK111+ET111, 0.1)*$Q$11))/($B$13+$C$13+$F$13)</f>
        <v>0</v>
      </c>
      <c r="CZ111">
        <v>6</v>
      </c>
      <c r="DA111">
        <v>0.5</v>
      </c>
      <c r="DB111" t="s">
        <v>423</v>
      </c>
      <c r="DC111">
        <v>2</v>
      </c>
      <c r="DD111">
        <v>1758413514.910714</v>
      </c>
      <c r="DE111">
        <v>422.1120714285715</v>
      </c>
      <c r="DF111">
        <v>419.9553571428571</v>
      </c>
      <c r="DG111">
        <v>23.87602142857142</v>
      </c>
      <c r="DH111">
        <v>23.80318571428571</v>
      </c>
      <c r="DI111">
        <v>422.7733571428572</v>
      </c>
      <c r="DJ111">
        <v>23.56069642857143</v>
      </c>
      <c r="DK111">
        <v>500.0551071428571</v>
      </c>
      <c r="DL111">
        <v>90.1660357142857</v>
      </c>
      <c r="DM111">
        <v>0.07001457499999998</v>
      </c>
      <c r="DN111">
        <v>30.41244642857142</v>
      </c>
      <c r="DO111">
        <v>30.07802142857143</v>
      </c>
      <c r="DP111">
        <v>999.9000000000002</v>
      </c>
      <c r="DQ111">
        <v>0</v>
      </c>
      <c r="DR111">
        <v>0</v>
      </c>
      <c r="DS111">
        <v>10005.97785714286</v>
      </c>
      <c r="DT111">
        <v>0</v>
      </c>
      <c r="DU111">
        <v>3.94641</v>
      </c>
      <c r="DV111">
        <v>2.156742857142857</v>
      </c>
      <c r="DW111">
        <v>432.4369642857144</v>
      </c>
      <c r="DX111">
        <v>430.1953571428571</v>
      </c>
      <c r="DY111">
        <v>0.07284791428571427</v>
      </c>
      <c r="DZ111">
        <v>419.9553571428571</v>
      </c>
      <c r="EA111">
        <v>23.80318571428571</v>
      </c>
      <c r="EB111">
        <v>2.1528075</v>
      </c>
      <c r="EC111">
        <v>2.146239642857143</v>
      </c>
      <c r="ED111">
        <v>18.61535357142857</v>
      </c>
      <c r="EE111">
        <v>18.56652142857143</v>
      </c>
      <c r="EF111">
        <v>0.005000780000000002</v>
      </c>
      <c r="EG111">
        <v>0</v>
      </c>
      <c r="EH111">
        <v>0</v>
      </c>
      <c r="EI111">
        <v>0</v>
      </c>
      <c r="EJ111">
        <v>838.7428571428571</v>
      </c>
      <c r="EK111">
        <v>0.005000780000000002</v>
      </c>
      <c r="EL111">
        <v>-16.86428571428572</v>
      </c>
      <c r="EM111">
        <v>-0.8750000000000001</v>
      </c>
      <c r="EN111">
        <v>35.30775000000001</v>
      </c>
      <c r="EO111">
        <v>40.27210714285714</v>
      </c>
      <c r="EP111">
        <v>37.71407142857142</v>
      </c>
      <c r="EQ111">
        <v>40.53321428571428</v>
      </c>
      <c r="ER111">
        <v>38.66035714285714</v>
      </c>
      <c r="ES111">
        <v>0</v>
      </c>
      <c r="ET111">
        <v>0</v>
      </c>
      <c r="EU111">
        <v>0</v>
      </c>
      <c r="EV111">
        <v>1758413523</v>
      </c>
      <c r="EW111">
        <v>0</v>
      </c>
      <c r="EX111">
        <v>837.6240000000001</v>
      </c>
      <c r="EY111">
        <v>-32.70000015314211</v>
      </c>
      <c r="EZ111">
        <v>-3.93846187793751</v>
      </c>
      <c r="FA111">
        <v>-16.304</v>
      </c>
      <c r="FB111">
        <v>15</v>
      </c>
      <c r="FC111">
        <v>0</v>
      </c>
      <c r="FD111" t="s">
        <v>424</v>
      </c>
      <c r="FE111">
        <v>1746989605.5</v>
      </c>
      <c r="FF111">
        <v>1746989593.5</v>
      </c>
      <c r="FG111">
        <v>0</v>
      </c>
      <c r="FH111">
        <v>-0.274</v>
      </c>
      <c r="FI111">
        <v>-0.002</v>
      </c>
      <c r="FJ111">
        <v>2.549</v>
      </c>
      <c r="FK111">
        <v>0.129</v>
      </c>
      <c r="FL111">
        <v>420</v>
      </c>
      <c r="FM111">
        <v>17</v>
      </c>
      <c r="FN111">
        <v>0.02</v>
      </c>
      <c r="FO111">
        <v>0.04</v>
      </c>
      <c r="FP111">
        <v>2.1622315</v>
      </c>
      <c r="FQ111">
        <v>0.04943482176359877</v>
      </c>
      <c r="FR111">
        <v>0.03266151217794423</v>
      </c>
      <c r="FS111">
        <v>1</v>
      </c>
      <c r="FT111">
        <v>842.9470588235293</v>
      </c>
      <c r="FU111">
        <v>-72.16501149921461</v>
      </c>
      <c r="FV111">
        <v>9.963882874548267</v>
      </c>
      <c r="FW111">
        <v>0</v>
      </c>
      <c r="FX111">
        <v>0.07795405</v>
      </c>
      <c r="FY111">
        <v>-0.1189970814258917</v>
      </c>
      <c r="FZ111">
        <v>0.01474051429418255</v>
      </c>
      <c r="GA111">
        <v>0</v>
      </c>
      <c r="GB111">
        <v>1</v>
      </c>
      <c r="GC111">
        <v>3</v>
      </c>
      <c r="GD111" t="s">
        <v>435</v>
      </c>
      <c r="GE111">
        <v>3.10339</v>
      </c>
      <c r="GF111">
        <v>2.72815</v>
      </c>
      <c r="GG111">
        <v>0.0880942</v>
      </c>
      <c r="GH111">
        <v>0.087695</v>
      </c>
      <c r="GI111">
        <v>0.107278</v>
      </c>
      <c r="GJ111">
        <v>0.108554</v>
      </c>
      <c r="GK111">
        <v>23838.1</v>
      </c>
      <c r="GL111">
        <v>21650.6</v>
      </c>
      <c r="GM111">
        <v>26705.6</v>
      </c>
      <c r="GN111">
        <v>23954</v>
      </c>
      <c r="GO111">
        <v>38148.2</v>
      </c>
      <c r="GP111">
        <v>31565.8</v>
      </c>
      <c r="GQ111">
        <v>46637.2</v>
      </c>
      <c r="GR111">
        <v>37898.5</v>
      </c>
      <c r="GS111">
        <v>1.86642</v>
      </c>
      <c r="GT111">
        <v>1.8613</v>
      </c>
      <c r="GU111">
        <v>0.0905246</v>
      </c>
      <c r="GV111">
        <v>0</v>
      </c>
      <c r="GW111">
        <v>28.6411</v>
      </c>
      <c r="GX111">
        <v>999.9</v>
      </c>
      <c r="GY111">
        <v>54.5</v>
      </c>
      <c r="GZ111">
        <v>31.5</v>
      </c>
      <c r="HA111">
        <v>28.0548</v>
      </c>
      <c r="HB111">
        <v>61.07</v>
      </c>
      <c r="HC111">
        <v>26.1579</v>
      </c>
      <c r="HD111">
        <v>1</v>
      </c>
      <c r="HE111">
        <v>0.141773</v>
      </c>
      <c r="HF111">
        <v>-0.376337</v>
      </c>
      <c r="HG111">
        <v>20.3007</v>
      </c>
      <c r="HH111">
        <v>5.21939</v>
      </c>
      <c r="HI111">
        <v>11.9798</v>
      </c>
      <c r="HJ111">
        <v>4.9639</v>
      </c>
      <c r="HK111">
        <v>3.276</v>
      </c>
      <c r="HL111">
        <v>9999</v>
      </c>
      <c r="HM111">
        <v>9999</v>
      </c>
      <c r="HN111">
        <v>9999</v>
      </c>
      <c r="HO111">
        <v>999.9</v>
      </c>
      <c r="HP111">
        <v>1.86386</v>
      </c>
      <c r="HQ111">
        <v>1.86005</v>
      </c>
      <c r="HR111">
        <v>1.85837</v>
      </c>
      <c r="HS111">
        <v>1.85975</v>
      </c>
      <c r="HT111">
        <v>1.85987</v>
      </c>
      <c r="HU111">
        <v>1.85838</v>
      </c>
      <c r="HV111">
        <v>1.85744</v>
      </c>
      <c r="HW111">
        <v>1.85236</v>
      </c>
      <c r="HX111">
        <v>0</v>
      </c>
      <c r="HY111">
        <v>0</v>
      </c>
      <c r="HZ111">
        <v>0</v>
      </c>
      <c r="IA111">
        <v>0</v>
      </c>
      <c r="IB111" t="s">
        <v>426</v>
      </c>
      <c r="IC111" t="s">
        <v>427</v>
      </c>
      <c r="ID111" t="s">
        <v>428</v>
      </c>
      <c r="IE111" t="s">
        <v>428</v>
      </c>
      <c r="IF111" t="s">
        <v>428</v>
      </c>
      <c r="IG111" t="s">
        <v>428</v>
      </c>
      <c r="IH111">
        <v>0</v>
      </c>
      <c r="II111">
        <v>100</v>
      </c>
      <c r="IJ111">
        <v>100</v>
      </c>
      <c r="IK111">
        <v>-0.661</v>
      </c>
      <c r="IL111">
        <v>0.3173</v>
      </c>
      <c r="IM111">
        <v>-0.6605319167387009</v>
      </c>
      <c r="IN111">
        <v>-0.0004737513092168879</v>
      </c>
      <c r="IO111">
        <v>1.233974951706583E-06</v>
      </c>
      <c r="IP111">
        <v>-2.791035861235605E-10</v>
      </c>
      <c r="IQ111">
        <v>0.04306461537617447</v>
      </c>
      <c r="IR111">
        <v>-0.002560808816659483</v>
      </c>
      <c r="IS111">
        <v>0.0007441110143227328</v>
      </c>
      <c r="IT111">
        <v>-6.151772081818622E-06</v>
      </c>
      <c r="IU111">
        <v>2</v>
      </c>
      <c r="IV111">
        <v>1988</v>
      </c>
      <c r="IW111">
        <v>1</v>
      </c>
      <c r="IX111">
        <v>28</v>
      </c>
      <c r="IY111">
        <v>190398.6</v>
      </c>
      <c r="IZ111">
        <v>190398.8</v>
      </c>
      <c r="JA111">
        <v>1.14746</v>
      </c>
      <c r="JB111">
        <v>2.59766</v>
      </c>
      <c r="JC111">
        <v>1.49658</v>
      </c>
      <c r="JD111">
        <v>2.34985</v>
      </c>
      <c r="JE111">
        <v>1.54907</v>
      </c>
      <c r="JF111">
        <v>2.46704</v>
      </c>
      <c r="JG111">
        <v>36.1754</v>
      </c>
      <c r="JH111">
        <v>24.105</v>
      </c>
      <c r="JI111">
        <v>18</v>
      </c>
      <c r="JJ111">
        <v>482.123</v>
      </c>
      <c r="JK111">
        <v>493.516</v>
      </c>
      <c r="JL111">
        <v>30.9616</v>
      </c>
      <c r="JM111">
        <v>29.0683</v>
      </c>
      <c r="JN111">
        <v>29.9982</v>
      </c>
      <c r="JO111">
        <v>29.2991</v>
      </c>
      <c r="JP111">
        <v>29.2958</v>
      </c>
      <c r="JQ111">
        <v>23.0696</v>
      </c>
      <c r="JR111">
        <v>18.4798</v>
      </c>
      <c r="JS111">
        <v>100</v>
      </c>
      <c r="JT111">
        <v>30.9793</v>
      </c>
      <c r="JU111">
        <v>420</v>
      </c>
      <c r="JV111">
        <v>23.9799</v>
      </c>
      <c r="JW111">
        <v>101.966</v>
      </c>
      <c r="JX111">
        <v>91.3965</v>
      </c>
    </row>
    <row r="112" spans="1:284">
      <c r="A112">
        <v>94</v>
      </c>
      <c r="B112">
        <v>1758413525</v>
      </c>
      <c r="C112">
        <v>822</v>
      </c>
      <c r="D112" t="s">
        <v>618</v>
      </c>
      <c r="E112" t="s">
        <v>619</v>
      </c>
      <c r="F112">
        <v>5</v>
      </c>
      <c r="G112" t="s">
        <v>613</v>
      </c>
      <c r="H112" t="s">
        <v>421</v>
      </c>
      <c r="I112">
        <v>1758413516.833333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(DN112+(U112+2*0.95*5.67E-8*(((DN112+$B$9)+273)^4-(DN112+273)^4)-44100*J112)/(1.84*29.3*R112+8*0.95*5.67E-8*(DN112+273)^3))</f>
        <v>0</v>
      </c>
      <c r="W112">
        <f>($C$9*DO112+$D$9*DP112+$E$9*V112)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2*0.95*5.67E-8*(((DN112+$B$9)+273)^4-(W112+273)^4)</f>
        <v>0</v>
      </c>
      <c r="AF112">
        <f>U112+AE112+AC112+AD112</f>
        <v>0</v>
      </c>
      <c r="AG112">
        <v>0</v>
      </c>
      <c r="AH112">
        <v>0</v>
      </c>
      <c r="AI112">
        <f>IF(AG112*$H$15&gt;=AK112,1.0,(AK112/(AK112-AG112*$H$15)))</f>
        <v>0</v>
      </c>
      <c r="AJ112">
        <f>(AI112-1)*100</f>
        <v>0</v>
      </c>
      <c r="AK112">
        <f>MAX(0,($B$15+$C$15*DS112)/(1+$D$15*DS112)*DL112/(DN112+273)*$E$15)</f>
        <v>0</v>
      </c>
      <c r="AL112" t="s">
        <v>422</v>
      </c>
      <c r="AM112" t="s">
        <v>422</v>
      </c>
      <c r="AN112">
        <v>0</v>
      </c>
      <c r="AO112">
        <v>0</v>
      </c>
      <c r="AP112">
        <f>1-AN112/AO112</f>
        <v>0</v>
      </c>
      <c r="AQ112">
        <v>0</v>
      </c>
      <c r="AR112" t="s">
        <v>422</v>
      </c>
      <c r="AS112" t="s">
        <v>422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422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$B$13*DT112+$C$13*DU112+$F$13*EF112*(1-EI112)</f>
        <v>0</v>
      </c>
      <c r="CW112">
        <f>CV112*CX112</f>
        <v>0</v>
      </c>
      <c r="CX112">
        <f>($B$13*$D$11+$C$13*$D$11+$F$13*((ES112+EK112)/MAX(ES112+EK112+ET112, 0.1)*$I$11+ET112/MAX(ES112+EK112+ET112, 0.1)*$J$11))/($B$13+$C$13+$F$13)</f>
        <v>0</v>
      </c>
      <c r="CY112">
        <f>($B$13*$K$11+$C$13*$K$11+$F$13*((ES112+EK112)/MAX(ES112+EK112+ET112, 0.1)*$P$11+ET112/MAX(ES112+EK112+ET112, 0.1)*$Q$11))/($B$13+$C$13+$F$13)</f>
        <v>0</v>
      </c>
      <c r="CZ112">
        <v>6</v>
      </c>
      <c r="DA112">
        <v>0.5</v>
      </c>
      <c r="DB112" t="s">
        <v>423</v>
      </c>
      <c r="DC112">
        <v>2</v>
      </c>
      <c r="DD112">
        <v>1758413516.833333</v>
      </c>
      <c r="DE112">
        <v>422.1172962962963</v>
      </c>
      <c r="DF112">
        <v>419.9591481481482</v>
      </c>
      <c r="DG112">
        <v>23.89921851851852</v>
      </c>
      <c r="DH112">
        <v>23.82966296296296</v>
      </c>
      <c r="DI112">
        <v>422.7785925925926</v>
      </c>
      <c r="DJ112">
        <v>23.58338518518519</v>
      </c>
      <c r="DK112">
        <v>500.0617037037037</v>
      </c>
      <c r="DL112">
        <v>90.16651851851852</v>
      </c>
      <c r="DM112">
        <v>0.06995225925925926</v>
      </c>
      <c r="DN112">
        <v>30.42050370370371</v>
      </c>
      <c r="DO112">
        <v>30.09085185185186</v>
      </c>
      <c r="DP112">
        <v>999.9000000000001</v>
      </c>
      <c r="DQ112">
        <v>0</v>
      </c>
      <c r="DR112">
        <v>0</v>
      </c>
      <c r="DS112">
        <v>10005.32185185185</v>
      </c>
      <c r="DT112">
        <v>0</v>
      </c>
      <c r="DU112">
        <v>3.94641</v>
      </c>
      <c r="DV112">
        <v>2.158144814814815</v>
      </c>
      <c r="DW112">
        <v>432.4525925925926</v>
      </c>
      <c r="DX112">
        <v>430.2109259259259</v>
      </c>
      <c r="DY112">
        <v>0.06956453703703704</v>
      </c>
      <c r="DZ112">
        <v>419.9591481481482</v>
      </c>
      <c r="EA112">
        <v>23.82966296296296</v>
      </c>
      <c r="EB112">
        <v>2.15491037037037</v>
      </c>
      <c r="EC112">
        <v>2.148638148148148</v>
      </c>
      <c r="ED112">
        <v>18.63095555555556</v>
      </c>
      <c r="EE112">
        <v>18.58436296296296</v>
      </c>
      <c r="EF112">
        <v>0.005000780000000001</v>
      </c>
      <c r="EG112">
        <v>0</v>
      </c>
      <c r="EH112">
        <v>0</v>
      </c>
      <c r="EI112">
        <v>0</v>
      </c>
      <c r="EJ112">
        <v>836.5888888888888</v>
      </c>
      <c r="EK112">
        <v>0.005000780000000001</v>
      </c>
      <c r="EL112">
        <v>-16.12592592592593</v>
      </c>
      <c r="EM112">
        <v>-0.8814814814814816</v>
      </c>
      <c r="EN112">
        <v>35.30062962962963</v>
      </c>
      <c r="EO112">
        <v>40.30303703703703</v>
      </c>
      <c r="EP112">
        <v>37.70344444444444</v>
      </c>
      <c r="EQ112">
        <v>40.55992592592592</v>
      </c>
      <c r="ER112">
        <v>38.64544444444444</v>
      </c>
      <c r="ES112">
        <v>0</v>
      </c>
      <c r="ET112">
        <v>0</v>
      </c>
      <c r="EU112">
        <v>0</v>
      </c>
      <c r="EV112">
        <v>1758413524.8</v>
      </c>
      <c r="EW112">
        <v>0</v>
      </c>
      <c r="EX112">
        <v>835.8615384615385</v>
      </c>
      <c r="EY112">
        <v>-44.5948718480585</v>
      </c>
      <c r="EZ112">
        <v>12.69743550349581</v>
      </c>
      <c r="FA112">
        <v>-15.46923076923077</v>
      </c>
      <c r="FB112">
        <v>15</v>
      </c>
      <c r="FC112">
        <v>0</v>
      </c>
      <c r="FD112" t="s">
        <v>424</v>
      </c>
      <c r="FE112">
        <v>1746989605.5</v>
      </c>
      <c r="FF112">
        <v>1746989593.5</v>
      </c>
      <c r="FG112">
        <v>0</v>
      </c>
      <c r="FH112">
        <v>-0.274</v>
      </c>
      <c r="FI112">
        <v>-0.002</v>
      </c>
      <c r="FJ112">
        <v>2.549</v>
      </c>
      <c r="FK112">
        <v>0.129</v>
      </c>
      <c r="FL112">
        <v>420</v>
      </c>
      <c r="FM112">
        <v>17</v>
      </c>
      <c r="FN112">
        <v>0.02</v>
      </c>
      <c r="FO112">
        <v>0.04</v>
      </c>
      <c r="FP112">
        <v>2.155075609756098</v>
      </c>
      <c r="FQ112">
        <v>0.07244487804878363</v>
      </c>
      <c r="FR112">
        <v>0.03024718862555905</v>
      </c>
      <c r="FS112">
        <v>1</v>
      </c>
      <c r="FT112">
        <v>839.7411764705881</v>
      </c>
      <c r="FU112">
        <v>-63.80137505778322</v>
      </c>
      <c r="FV112">
        <v>9.277363901931315</v>
      </c>
      <c r="FW112">
        <v>0</v>
      </c>
      <c r="FX112">
        <v>0.07340793902439023</v>
      </c>
      <c r="FY112">
        <v>-0.142916893379791</v>
      </c>
      <c r="FZ112">
        <v>0.01656110338977358</v>
      </c>
      <c r="GA112">
        <v>0</v>
      </c>
      <c r="GB112">
        <v>1</v>
      </c>
      <c r="GC112">
        <v>3</v>
      </c>
      <c r="GD112" t="s">
        <v>435</v>
      </c>
      <c r="GE112">
        <v>3.10309</v>
      </c>
      <c r="GF112">
        <v>2.72797</v>
      </c>
      <c r="GG112">
        <v>0.0880922</v>
      </c>
      <c r="GH112">
        <v>0.0877035</v>
      </c>
      <c r="GI112">
        <v>0.107356</v>
      </c>
      <c r="GJ112">
        <v>0.108614</v>
      </c>
      <c r="GK112">
        <v>23838.1</v>
      </c>
      <c r="GL112">
        <v>21650.3</v>
      </c>
      <c r="GM112">
        <v>26705.5</v>
      </c>
      <c r="GN112">
        <v>23954</v>
      </c>
      <c r="GO112">
        <v>38144.8</v>
      </c>
      <c r="GP112">
        <v>31563.4</v>
      </c>
      <c r="GQ112">
        <v>46637.1</v>
      </c>
      <c r="GR112">
        <v>37898.3</v>
      </c>
      <c r="GS112">
        <v>1.86615</v>
      </c>
      <c r="GT112">
        <v>1.86173</v>
      </c>
      <c r="GU112">
        <v>0.0900775</v>
      </c>
      <c r="GV112">
        <v>0</v>
      </c>
      <c r="GW112">
        <v>28.6484</v>
      </c>
      <c r="GX112">
        <v>999.9</v>
      </c>
      <c r="GY112">
        <v>54.5</v>
      </c>
      <c r="GZ112">
        <v>31.5</v>
      </c>
      <c r="HA112">
        <v>28.057</v>
      </c>
      <c r="HB112">
        <v>61.23</v>
      </c>
      <c r="HC112">
        <v>26.3421</v>
      </c>
      <c r="HD112">
        <v>1</v>
      </c>
      <c r="HE112">
        <v>0.141151</v>
      </c>
      <c r="HF112">
        <v>-0.550357</v>
      </c>
      <c r="HG112">
        <v>20.2994</v>
      </c>
      <c r="HH112">
        <v>5.21564</v>
      </c>
      <c r="HI112">
        <v>11.98</v>
      </c>
      <c r="HJ112">
        <v>4.9635</v>
      </c>
      <c r="HK112">
        <v>3.27533</v>
      </c>
      <c r="HL112">
        <v>9999</v>
      </c>
      <c r="HM112">
        <v>9999</v>
      </c>
      <c r="HN112">
        <v>9999</v>
      </c>
      <c r="HO112">
        <v>999.9</v>
      </c>
      <c r="HP112">
        <v>1.86386</v>
      </c>
      <c r="HQ112">
        <v>1.86005</v>
      </c>
      <c r="HR112">
        <v>1.85837</v>
      </c>
      <c r="HS112">
        <v>1.85975</v>
      </c>
      <c r="HT112">
        <v>1.85986</v>
      </c>
      <c r="HU112">
        <v>1.85838</v>
      </c>
      <c r="HV112">
        <v>1.85745</v>
      </c>
      <c r="HW112">
        <v>1.85236</v>
      </c>
      <c r="HX112">
        <v>0</v>
      </c>
      <c r="HY112">
        <v>0</v>
      </c>
      <c r="HZ112">
        <v>0</v>
      </c>
      <c r="IA112">
        <v>0</v>
      </c>
      <c r="IB112" t="s">
        <v>426</v>
      </c>
      <c r="IC112" t="s">
        <v>427</v>
      </c>
      <c r="ID112" t="s">
        <v>428</v>
      </c>
      <c r="IE112" t="s">
        <v>428</v>
      </c>
      <c r="IF112" t="s">
        <v>428</v>
      </c>
      <c r="IG112" t="s">
        <v>428</v>
      </c>
      <c r="IH112">
        <v>0</v>
      </c>
      <c r="II112">
        <v>100</v>
      </c>
      <c r="IJ112">
        <v>100</v>
      </c>
      <c r="IK112">
        <v>-0.661</v>
      </c>
      <c r="IL112">
        <v>0.3179</v>
      </c>
      <c r="IM112">
        <v>-0.6605319167387009</v>
      </c>
      <c r="IN112">
        <v>-0.0004737513092168879</v>
      </c>
      <c r="IO112">
        <v>1.233974951706583E-06</v>
      </c>
      <c r="IP112">
        <v>-2.791035861235605E-10</v>
      </c>
      <c r="IQ112">
        <v>0.04306461537617447</v>
      </c>
      <c r="IR112">
        <v>-0.002560808816659483</v>
      </c>
      <c r="IS112">
        <v>0.0007441110143227328</v>
      </c>
      <c r="IT112">
        <v>-6.151772081818622E-06</v>
      </c>
      <c r="IU112">
        <v>2</v>
      </c>
      <c r="IV112">
        <v>1988</v>
      </c>
      <c r="IW112">
        <v>1</v>
      </c>
      <c r="IX112">
        <v>28</v>
      </c>
      <c r="IY112">
        <v>190398.7</v>
      </c>
      <c r="IZ112">
        <v>190398.9</v>
      </c>
      <c r="JA112">
        <v>1.14746</v>
      </c>
      <c r="JB112">
        <v>2.60132</v>
      </c>
      <c r="JC112">
        <v>1.49658</v>
      </c>
      <c r="JD112">
        <v>2.34741</v>
      </c>
      <c r="JE112">
        <v>1.54907</v>
      </c>
      <c r="JF112">
        <v>2.39502</v>
      </c>
      <c r="JG112">
        <v>36.1989</v>
      </c>
      <c r="JH112">
        <v>24.1138</v>
      </c>
      <c r="JI112">
        <v>18</v>
      </c>
      <c r="JJ112">
        <v>481.963</v>
      </c>
      <c r="JK112">
        <v>493.798</v>
      </c>
      <c r="JL112">
        <v>30.8969</v>
      </c>
      <c r="JM112">
        <v>29.0671</v>
      </c>
      <c r="JN112">
        <v>29.9983</v>
      </c>
      <c r="JO112">
        <v>29.2991</v>
      </c>
      <c r="JP112">
        <v>29.2958</v>
      </c>
      <c r="JQ112">
        <v>23.0689</v>
      </c>
      <c r="JR112">
        <v>18.4798</v>
      </c>
      <c r="JS112">
        <v>100</v>
      </c>
      <c r="JT112">
        <v>30.9793</v>
      </c>
      <c r="JU112">
        <v>420</v>
      </c>
      <c r="JV112">
        <v>23.9737</v>
      </c>
      <c r="JW112">
        <v>101.966</v>
      </c>
      <c r="JX112">
        <v>91.396</v>
      </c>
    </row>
    <row r="113" spans="1:284">
      <c r="A113">
        <v>95</v>
      </c>
      <c r="B113">
        <v>1758413527</v>
      </c>
      <c r="C113">
        <v>824</v>
      </c>
      <c r="D113" t="s">
        <v>620</v>
      </c>
      <c r="E113" t="s">
        <v>621</v>
      </c>
      <c r="F113">
        <v>5</v>
      </c>
      <c r="G113" t="s">
        <v>613</v>
      </c>
      <c r="H113" t="s">
        <v>421</v>
      </c>
      <c r="I113">
        <v>1758413518.826923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(DN113+(U113+2*0.95*5.67E-8*(((DN113+$B$9)+273)^4-(DN113+273)^4)-44100*J113)/(1.84*29.3*R113+8*0.95*5.67E-8*(DN113+273)^3))</f>
        <v>0</v>
      </c>
      <c r="W113">
        <f>($C$9*DO113+$D$9*DP113+$E$9*V113)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2*0.95*5.67E-8*(((DN113+$B$9)+273)^4-(W113+273)^4)</f>
        <v>0</v>
      </c>
      <c r="AF113">
        <f>U113+AE113+AC113+AD113</f>
        <v>0</v>
      </c>
      <c r="AG113">
        <v>0</v>
      </c>
      <c r="AH113">
        <v>0</v>
      </c>
      <c r="AI113">
        <f>IF(AG113*$H$15&gt;=AK113,1.0,(AK113/(AK113-AG113*$H$15)))</f>
        <v>0</v>
      </c>
      <c r="AJ113">
        <f>(AI113-1)*100</f>
        <v>0</v>
      </c>
      <c r="AK113">
        <f>MAX(0,($B$15+$C$15*DS113)/(1+$D$15*DS113)*DL113/(DN113+273)*$E$15)</f>
        <v>0</v>
      </c>
      <c r="AL113" t="s">
        <v>422</v>
      </c>
      <c r="AM113" t="s">
        <v>422</v>
      </c>
      <c r="AN113">
        <v>0</v>
      </c>
      <c r="AO113">
        <v>0</v>
      </c>
      <c r="AP113">
        <f>1-AN113/AO113</f>
        <v>0</v>
      </c>
      <c r="AQ113">
        <v>0</v>
      </c>
      <c r="AR113" t="s">
        <v>422</v>
      </c>
      <c r="AS113" t="s">
        <v>422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422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$B$13*DT113+$C$13*DU113+$F$13*EF113*(1-EI113)</f>
        <v>0</v>
      </c>
      <c r="CW113">
        <f>CV113*CX113</f>
        <v>0</v>
      </c>
      <c r="CX113">
        <f>($B$13*$D$11+$C$13*$D$11+$F$13*((ES113+EK113)/MAX(ES113+EK113+ET113, 0.1)*$I$11+ET113/MAX(ES113+EK113+ET113, 0.1)*$J$11))/($B$13+$C$13+$F$13)</f>
        <v>0</v>
      </c>
      <c r="CY113">
        <f>($B$13*$K$11+$C$13*$K$11+$F$13*((ES113+EK113)/MAX(ES113+EK113+ET113, 0.1)*$P$11+ET113/MAX(ES113+EK113+ET113, 0.1)*$Q$11))/($B$13+$C$13+$F$13)</f>
        <v>0</v>
      </c>
      <c r="CZ113">
        <v>6</v>
      </c>
      <c r="DA113">
        <v>0.5</v>
      </c>
      <c r="DB113" t="s">
        <v>423</v>
      </c>
      <c r="DC113">
        <v>2</v>
      </c>
      <c r="DD113">
        <v>1758413518.826923</v>
      </c>
      <c r="DE113">
        <v>422.1224999999999</v>
      </c>
      <c r="DF113">
        <v>419.9653076923077</v>
      </c>
      <c r="DG113">
        <v>23.92265384615384</v>
      </c>
      <c r="DH113">
        <v>23.85446923076923</v>
      </c>
      <c r="DI113">
        <v>422.7838076923077</v>
      </c>
      <c r="DJ113">
        <v>23.60631153846154</v>
      </c>
      <c r="DK113">
        <v>500.0487692307692</v>
      </c>
      <c r="DL113">
        <v>90.16734230769231</v>
      </c>
      <c r="DM113">
        <v>0.06994721153846153</v>
      </c>
      <c r="DN113">
        <v>30.42590384615384</v>
      </c>
      <c r="DO113">
        <v>30.10148461538461</v>
      </c>
      <c r="DP113">
        <v>999.9000000000001</v>
      </c>
      <c r="DQ113">
        <v>0</v>
      </c>
      <c r="DR113">
        <v>0</v>
      </c>
      <c r="DS113">
        <v>10003.45923076923</v>
      </c>
      <c r="DT113">
        <v>0</v>
      </c>
      <c r="DU113">
        <v>3.94641</v>
      </c>
      <c r="DV113">
        <v>2.157187692307692</v>
      </c>
      <c r="DW113">
        <v>432.4683076923077</v>
      </c>
      <c r="DX113">
        <v>430.2281538461539</v>
      </c>
      <c r="DY113">
        <v>0.0681980576923077</v>
      </c>
      <c r="DZ113">
        <v>419.9653076923077</v>
      </c>
      <c r="EA113">
        <v>23.85446923076923</v>
      </c>
      <c r="EB113">
        <v>2.157043461538461</v>
      </c>
      <c r="EC113">
        <v>2.150894615384615</v>
      </c>
      <c r="ED113">
        <v>18.64676153846154</v>
      </c>
      <c r="EE113">
        <v>18.60112692307692</v>
      </c>
      <c r="EF113">
        <v>0.005000780000000001</v>
      </c>
      <c r="EG113">
        <v>0</v>
      </c>
      <c r="EH113">
        <v>0</v>
      </c>
      <c r="EI113">
        <v>0</v>
      </c>
      <c r="EJ113">
        <v>835.9461538461538</v>
      </c>
      <c r="EK113">
        <v>0.005000780000000001</v>
      </c>
      <c r="EL113">
        <v>-15.66538461538461</v>
      </c>
      <c r="EM113">
        <v>-1.003846153846154</v>
      </c>
      <c r="EN113">
        <v>35.30980769230769</v>
      </c>
      <c r="EO113">
        <v>40.33634615384615</v>
      </c>
      <c r="EP113">
        <v>37.79780769230769</v>
      </c>
      <c r="EQ113">
        <v>40.60311538461539</v>
      </c>
      <c r="ER113">
        <v>38.67265384615385</v>
      </c>
      <c r="ES113">
        <v>0</v>
      </c>
      <c r="ET113">
        <v>0</v>
      </c>
      <c r="EU113">
        <v>0</v>
      </c>
      <c r="EV113">
        <v>1758413526.6</v>
      </c>
      <c r="EW113">
        <v>0</v>
      </c>
      <c r="EX113">
        <v>835.164</v>
      </c>
      <c r="EY113">
        <v>-31.86923078228075</v>
      </c>
      <c r="EZ113">
        <v>10.40769201366628</v>
      </c>
      <c r="FA113">
        <v>-14.964</v>
      </c>
      <c r="FB113">
        <v>15</v>
      </c>
      <c r="FC113">
        <v>0</v>
      </c>
      <c r="FD113" t="s">
        <v>424</v>
      </c>
      <c r="FE113">
        <v>1746989605.5</v>
      </c>
      <c r="FF113">
        <v>1746989593.5</v>
      </c>
      <c r="FG113">
        <v>0</v>
      </c>
      <c r="FH113">
        <v>-0.274</v>
      </c>
      <c r="FI113">
        <v>-0.002</v>
      </c>
      <c r="FJ113">
        <v>2.549</v>
      </c>
      <c r="FK113">
        <v>0.129</v>
      </c>
      <c r="FL113">
        <v>420</v>
      </c>
      <c r="FM113">
        <v>17</v>
      </c>
      <c r="FN113">
        <v>0.02</v>
      </c>
      <c r="FO113">
        <v>0.04</v>
      </c>
      <c r="FP113">
        <v>2.149116</v>
      </c>
      <c r="FQ113">
        <v>0.005713395872420335</v>
      </c>
      <c r="FR113">
        <v>0.03537383692787652</v>
      </c>
      <c r="FS113">
        <v>1</v>
      </c>
      <c r="FT113">
        <v>837.2117647058824</v>
      </c>
      <c r="FU113">
        <v>-46.18487393992211</v>
      </c>
      <c r="FV113">
        <v>7.236011442203195</v>
      </c>
      <c r="FW113">
        <v>0</v>
      </c>
      <c r="FX113">
        <v>0.0697897</v>
      </c>
      <c r="FY113">
        <v>-0.1213991324577861</v>
      </c>
      <c r="FZ113">
        <v>0.01482420761371413</v>
      </c>
      <c r="GA113">
        <v>0</v>
      </c>
      <c r="GB113">
        <v>1</v>
      </c>
      <c r="GC113">
        <v>3</v>
      </c>
      <c r="GD113" t="s">
        <v>435</v>
      </c>
      <c r="GE113">
        <v>3.10305</v>
      </c>
      <c r="GF113">
        <v>2.72832</v>
      </c>
      <c r="GG113">
        <v>0.0880917</v>
      </c>
      <c r="GH113">
        <v>0.0876976</v>
      </c>
      <c r="GI113">
        <v>0.107428</v>
      </c>
      <c r="GJ113">
        <v>0.108636</v>
      </c>
      <c r="GK113">
        <v>23838.2</v>
      </c>
      <c r="GL113">
        <v>21650.5</v>
      </c>
      <c r="GM113">
        <v>26705.6</v>
      </c>
      <c r="GN113">
        <v>23954</v>
      </c>
      <c r="GO113">
        <v>38141.9</v>
      </c>
      <c r="GP113">
        <v>31562.6</v>
      </c>
      <c r="GQ113">
        <v>46637.4</v>
      </c>
      <c r="GR113">
        <v>37898.3</v>
      </c>
      <c r="GS113">
        <v>1.866</v>
      </c>
      <c r="GT113">
        <v>1.86192</v>
      </c>
      <c r="GU113">
        <v>0.08942559999999999</v>
      </c>
      <c r="GV113">
        <v>0</v>
      </c>
      <c r="GW113">
        <v>28.6552</v>
      </c>
      <c r="GX113">
        <v>999.9</v>
      </c>
      <c r="GY113">
        <v>54.5</v>
      </c>
      <c r="GZ113">
        <v>31.5</v>
      </c>
      <c r="HA113">
        <v>28.0503</v>
      </c>
      <c r="HB113">
        <v>60.85</v>
      </c>
      <c r="HC113">
        <v>26.4623</v>
      </c>
      <c r="HD113">
        <v>1</v>
      </c>
      <c r="HE113">
        <v>0.140648</v>
      </c>
      <c r="HF113">
        <v>-0.803794</v>
      </c>
      <c r="HG113">
        <v>20.2985</v>
      </c>
      <c r="HH113">
        <v>5.21549</v>
      </c>
      <c r="HI113">
        <v>11.98</v>
      </c>
      <c r="HJ113">
        <v>4.9634</v>
      </c>
      <c r="HK113">
        <v>3.27533</v>
      </c>
      <c r="HL113">
        <v>9999</v>
      </c>
      <c r="HM113">
        <v>9999</v>
      </c>
      <c r="HN113">
        <v>9999</v>
      </c>
      <c r="HO113">
        <v>999.9</v>
      </c>
      <c r="HP113">
        <v>1.86386</v>
      </c>
      <c r="HQ113">
        <v>1.86006</v>
      </c>
      <c r="HR113">
        <v>1.85837</v>
      </c>
      <c r="HS113">
        <v>1.85974</v>
      </c>
      <c r="HT113">
        <v>1.85987</v>
      </c>
      <c r="HU113">
        <v>1.85837</v>
      </c>
      <c r="HV113">
        <v>1.85745</v>
      </c>
      <c r="HW113">
        <v>1.85236</v>
      </c>
      <c r="HX113">
        <v>0</v>
      </c>
      <c r="HY113">
        <v>0</v>
      </c>
      <c r="HZ113">
        <v>0</v>
      </c>
      <c r="IA113">
        <v>0</v>
      </c>
      <c r="IB113" t="s">
        <v>426</v>
      </c>
      <c r="IC113" t="s">
        <v>427</v>
      </c>
      <c r="ID113" t="s">
        <v>428</v>
      </c>
      <c r="IE113" t="s">
        <v>428</v>
      </c>
      <c r="IF113" t="s">
        <v>428</v>
      </c>
      <c r="IG113" t="s">
        <v>428</v>
      </c>
      <c r="IH113">
        <v>0</v>
      </c>
      <c r="II113">
        <v>100</v>
      </c>
      <c r="IJ113">
        <v>100</v>
      </c>
      <c r="IK113">
        <v>-0.661</v>
      </c>
      <c r="IL113">
        <v>0.3183</v>
      </c>
      <c r="IM113">
        <v>-0.6605319167387009</v>
      </c>
      <c r="IN113">
        <v>-0.0004737513092168879</v>
      </c>
      <c r="IO113">
        <v>1.233974951706583E-06</v>
      </c>
      <c r="IP113">
        <v>-2.791035861235605E-10</v>
      </c>
      <c r="IQ113">
        <v>0.04306461537617447</v>
      </c>
      <c r="IR113">
        <v>-0.002560808816659483</v>
      </c>
      <c r="IS113">
        <v>0.0007441110143227328</v>
      </c>
      <c r="IT113">
        <v>-6.151772081818622E-06</v>
      </c>
      <c r="IU113">
        <v>2</v>
      </c>
      <c r="IV113">
        <v>1988</v>
      </c>
      <c r="IW113">
        <v>1</v>
      </c>
      <c r="IX113">
        <v>28</v>
      </c>
      <c r="IY113">
        <v>190398.7</v>
      </c>
      <c r="IZ113">
        <v>190398.9</v>
      </c>
      <c r="JA113">
        <v>1.14746</v>
      </c>
      <c r="JB113">
        <v>2.60986</v>
      </c>
      <c r="JC113">
        <v>1.49658</v>
      </c>
      <c r="JD113">
        <v>2.34741</v>
      </c>
      <c r="JE113">
        <v>1.54907</v>
      </c>
      <c r="JF113">
        <v>2.39258</v>
      </c>
      <c r="JG113">
        <v>36.1989</v>
      </c>
      <c r="JH113">
        <v>24.105</v>
      </c>
      <c r="JI113">
        <v>18</v>
      </c>
      <c r="JJ113">
        <v>481.875</v>
      </c>
      <c r="JK113">
        <v>493.93</v>
      </c>
      <c r="JL113">
        <v>30.8516</v>
      </c>
      <c r="JM113">
        <v>29.0661</v>
      </c>
      <c r="JN113">
        <v>29.9985</v>
      </c>
      <c r="JO113">
        <v>29.2991</v>
      </c>
      <c r="JP113">
        <v>29.2958</v>
      </c>
      <c r="JQ113">
        <v>23.0703</v>
      </c>
      <c r="JR113">
        <v>18.4798</v>
      </c>
      <c r="JS113">
        <v>100</v>
      </c>
      <c r="JT113">
        <v>30.8632</v>
      </c>
      <c r="JU113">
        <v>420</v>
      </c>
      <c r="JV113">
        <v>23.9713</v>
      </c>
      <c r="JW113">
        <v>101.966</v>
      </c>
      <c r="JX113">
        <v>91.396</v>
      </c>
    </row>
    <row r="114" spans="1:284">
      <c r="A114">
        <v>96</v>
      </c>
      <c r="B114">
        <v>1758413529</v>
      </c>
      <c r="C114">
        <v>826</v>
      </c>
      <c r="D114" t="s">
        <v>622</v>
      </c>
      <c r="E114" t="s">
        <v>623</v>
      </c>
      <c r="F114">
        <v>5</v>
      </c>
      <c r="G114" t="s">
        <v>613</v>
      </c>
      <c r="H114" t="s">
        <v>421</v>
      </c>
      <c r="I114">
        <v>1758413520.9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(DN114+(U114+2*0.95*5.67E-8*(((DN114+$B$9)+273)^4-(DN114+273)^4)-44100*J114)/(1.84*29.3*R114+8*0.95*5.67E-8*(DN114+273)^3))</f>
        <v>0</v>
      </c>
      <c r="W114">
        <f>($C$9*DO114+$D$9*DP114+$E$9*V114)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2*0.95*5.67E-8*(((DN114+$B$9)+273)^4-(W114+273)^4)</f>
        <v>0</v>
      </c>
      <c r="AF114">
        <f>U114+AE114+AC114+AD114</f>
        <v>0</v>
      </c>
      <c r="AG114">
        <v>0</v>
      </c>
      <c r="AH114">
        <v>0</v>
      </c>
      <c r="AI114">
        <f>IF(AG114*$H$15&gt;=AK114,1.0,(AK114/(AK114-AG114*$H$15)))</f>
        <v>0</v>
      </c>
      <c r="AJ114">
        <f>(AI114-1)*100</f>
        <v>0</v>
      </c>
      <c r="AK114">
        <f>MAX(0,($B$15+$C$15*DS114)/(1+$D$15*DS114)*DL114/(DN114+273)*$E$15)</f>
        <v>0</v>
      </c>
      <c r="AL114" t="s">
        <v>422</v>
      </c>
      <c r="AM114" t="s">
        <v>422</v>
      </c>
      <c r="AN114">
        <v>0</v>
      </c>
      <c r="AO114">
        <v>0</v>
      </c>
      <c r="AP114">
        <f>1-AN114/AO114</f>
        <v>0</v>
      </c>
      <c r="AQ114">
        <v>0</v>
      </c>
      <c r="AR114" t="s">
        <v>422</v>
      </c>
      <c r="AS114" t="s">
        <v>422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422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$B$13*DT114+$C$13*DU114+$F$13*EF114*(1-EI114)</f>
        <v>0</v>
      </c>
      <c r="CW114">
        <f>CV114*CX114</f>
        <v>0</v>
      </c>
      <c r="CX114">
        <f>($B$13*$D$11+$C$13*$D$11+$F$13*((ES114+EK114)/MAX(ES114+EK114+ET114, 0.1)*$I$11+ET114/MAX(ES114+EK114+ET114, 0.1)*$J$11))/($B$13+$C$13+$F$13)</f>
        <v>0</v>
      </c>
      <c r="CY114">
        <f>($B$13*$K$11+$C$13*$K$11+$F$13*((ES114+EK114)/MAX(ES114+EK114+ET114, 0.1)*$P$11+ET114/MAX(ES114+EK114+ET114, 0.1)*$Q$11))/($B$13+$C$13+$F$13)</f>
        <v>0</v>
      </c>
      <c r="CZ114">
        <v>6</v>
      </c>
      <c r="DA114">
        <v>0.5</v>
      </c>
      <c r="DB114" t="s">
        <v>423</v>
      </c>
      <c r="DC114">
        <v>2</v>
      </c>
      <c r="DD114">
        <v>1758413520.9</v>
      </c>
      <c r="DE114">
        <v>422.13064</v>
      </c>
      <c r="DF114">
        <v>419.9694</v>
      </c>
      <c r="DG114">
        <v>23.945828</v>
      </c>
      <c r="DH114">
        <v>23.878192</v>
      </c>
      <c r="DI114">
        <v>422.79196</v>
      </c>
      <c r="DJ114">
        <v>23.628976</v>
      </c>
      <c r="DK114">
        <v>500.04448</v>
      </c>
      <c r="DL114">
        <v>90.168272</v>
      </c>
      <c r="DM114">
        <v>0.06997622399999999</v>
      </c>
      <c r="DN114">
        <v>30.42876</v>
      </c>
      <c r="DO114">
        <v>30.109368</v>
      </c>
      <c r="DP114">
        <v>999.9</v>
      </c>
      <c r="DQ114">
        <v>0</v>
      </c>
      <c r="DR114">
        <v>0</v>
      </c>
      <c r="DS114">
        <v>10001.6056</v>
      </c>
      <c r="DT114">
        <v>0</v>
      </c>
      <c r="DU114">
        <v>3.94641</v>
      </c>
      <c r="DV114">
        <v>2.1611896</v>
      </c>
      <c r="DW114">
        <v>432.4869200000001</v>
      </c>
      <c r="DX114">
        <v>430.24284</v>
      </c>
      <c r="DY114">
        <v>0.06764824000000001</v>
      </c>
      <c r="DZ114">
        <v>419.9694</v>
      </c>
      <c r="EA114">
        <v>23.878192</v>
      </c>
      <c r="EB114">
        <v>2.1591552</v>
      </c>
      <c r="EC114">
        <v>2.1530552</v>
      </c>
      <c r="ED114">
        <v>18.662396</v>
      </c>
      <c r="EE114">
        <v>18.617176</v>
      </c>
      <c r="EF114">
        <v>0.00500078</v>
      </c>
      <c r="EG114">
        <v>0</v>
      </c>
      <c r="EH114">
        <v>0</v>
      </c>
      <c r="EI114">
        <v>0</v>
      </c>
      <c r="EJ114">
        <v>834.748</v>
      </c>
      <c r="EK114">
        <v>0.00500078</v>
      </c>
      <c r="EL114">
        <v>-16.532</v>
      </c>
      <c r="EM114">
        <v>-1.124</v>
      </c>
      <c r="EN114">
        <v>35.32728</v>
      </c>
      <c r="EO114">
        <v>40.3698</v>
      </c>
      <c r="EP114">
        <v>37.79972</v>
      </c>
      <c r="EQ114">
        <v>40.6422</v>
      </c>
      <c r="ER114">
        <v>38.6946</v>
      </c>
      <c r="ES114">
        <v>0</v>
      </c>
      <c r="ET114">
        <v>0</v>
      </c>
      <c r="EU114">
        <v>0</v>
      </c>
      <c r="EV114">
        <v>1758413529</v>
      </c>
      <c r="EW114">
        <v>0</v>
      </c>
      <c r="EX114">
        <v>834.4959999999999</v>
      </c>
      <c r="EY114">
        <v>-32.98461509000348</v>
      </c>
      <c r="EZ114">
        <v>4.169230288819779</v>
      </c>
      <c r="FA114">
        <v>-16.036</v>
      </c>
      <c r="FB114">
        <v>15</v>
      </c>
      <c r="FC114">
        <v>0</v>
      </c>
      <c r="FD114" t="s">
        <v>424</v>
      </c>
      <c r="FE114">
        <v>1746989605.5</v>
      </c>
      <c r="FF114">
        <v>1746989593.5</v>
      </c>
      <c r="FG114">
        <v>0</v>
      </c>
      <c r="FH114">
        <v>-0.274</v>
      </c>
      <c r="FI114">
        <v>-0.002</v>
      </c>
      <c r="FJ114">
        <v>2.549</v>
      </c>
      <c r="FK114">
        <v>0.129</v>
      </c>
      <c r="FL114">
        <v>420</v>
      </c>
      <c r="FM114">
        <v>17</v>
      </c>
      <c r="FN114">
        <v>0.02</v>
      </c>
      <c r="FO114">
        <v>0.04</v>
      </c>
      <c r="FP114">
        <v>2.149267073170732</v>
      </c>
      <c r="FQ114">
        <v>0.0005517073170725105</v>
      </c>
      <c r="FR114">
        <v>0.03544898706756792</v>
      </c>
      <c r="FS114">
        <v>1</v>
      </c>
      <c r="FT114">
        <v>835.9323529411765</v>
      </c>
      <c r="FU114">
        <v>-33.22077918786184</v>
      </c>
      <c r="FV114">
        <v>6.851265258340126</v>
      </c>
      <c r="FW114">
        <v>0</v>
      </c>
      <c r="FX114">
        <v>0.06874833658536586</v>
      </c>
      <c r="FY114">
        <v>-0.06716636655052274</v>
      </c>
      <c r="FZ114">
        <v>0.01371952652414471</v>
      </c>
      <c r="GA114">
        <v>1</v>
      </c>
      <c r="GB114">
        <v>2</v>
      </c>
      <c r="GC114">
        <v>3</v>
      </c>
      <c r="GD114" t="s">
        <v>425</v>
      </c>
      <c r="GE114">
        <v>3.10347</v>
      </c>
      <c r="GF114">
        <v>2.72834</v>
      </c>
      <c r="GG114">
        <v>0.0880961</v>
      </c>
      <c r="GH114">
        <v>0.0876943</v>
      </c>
      <c r="GI114">
        <v>0.107489</v>
      </c>
      <c r="GJ114">
        <v>0.108652</v>
      </c>
      <c r="GK114">
        <v>23838.3</v>
      </c>
      <c r="GL114">
        <v>21650.7</v>
      </c>
      <c r="GM114">
        <v>26705.9</v>
      </c>
      <c r="GN114">
        <v>23954.2</v>
      </c>
      <c r="GO114">
        <v>38139.7</v>
      </c>
      <c r="GP114">
        <v>31562.3</v>
      </c>
      <c r="GQ114">
        <v>46637.9</v>
      </c>
      <c r="GR114">
        <v>37898.6</v>
      </c>
      <c r="GS114">
        <v>1.8668</v>
      </c>
      <c r="GT114">
        <v>1.86122</v>
      </c>
      <c r="GU114">
        <v>0.0885502</v>
      </c>
      <c r="GV114">
        <v>0</v>
      </c>
      <c r="GW114">
        <v>28.6617</v>
      </c>
      <c r="GX114">
        <v>999.9</v>
      </c>
      <c r="GY114">
        <v>54.5</v>
      </c>
      <c r="GZ114">
        <v>31.5</v>
      </c>
      <c r="HA114">
        <v>28.0524</v>
      </c>
      <c r="HB114">
        <v>61.01</v>
      </c>
      <c r="HC114">
        <v>26.2019</v>
      </c>
      <c r="HD114">
        <v>1</v>
      </c>
      <c r="HE114">
        <v>0.140427</v>
      </c>
      <c r="HF114">
        <v>-0.837481</v>
      </c>
      <c r="HG114">
        <v>20.299</v>
      </c>
      <c r="HH114">
        <v>5.21879</v>
      </c>
      <c r="HI114">
        <v>11.98</v>
      </c>
      <c r="HJ114">
        <v>4.9639</v>
      </c>
      <c r="HK114">
        <v>3.27598</v>
      </c>
      <c r="HL114">
        <v>9999</v>
      </c>
      <c r="HM114">
        <v>9999</v>
      </c>
      <c r="HN114">
        <v>9999</v>
      </c>
      <c r="HO114">
        <v>999.9</v>
      </c>
      <c r="HP114">
        <v>1.86386</v>
      </c>
      <c r="HQ114">
        <v>1.86006</v>
      </c>
      <c r="HR114">
        <v>1.85837</v>
      </c>
      <c r="HS114">
        <v>1.85974</v>
      </c>
      <c r="HT114">
        <v>1.85987</v>
      </c>
      <c r="HU114">
        <v>1.85838</v>
      </c>
      <c r="HV114">
        <v>1.85745</v>
      </c>
      <c r="HW114">
        <v>1.85236</v>
      </c>
      <c r="HX114">
        <v>0</v>
      </c>
      <c r="HY114">
        <v>0</v>
      </c>
      <c r="HZ114">
        <v>0</v>
      </c>
      <c r="IA114">
        <v>0</v>
      </c>
      <c r="IB114" t="s">
        <v>426</v>
      </c>
      <c r="IC114" t="s">
        <v>427</v>
      </c>
      <c r="ID114" t="s">
        <v>428</v>
      </c>
      <c r="IE114" t="s">
        <v>428</v>
      </c>
      <c r="IF114" t="s">
        <v>428</v>
      </c>
      <c r="IG114" t="s">
        <v>428</v>
      </c>
      <c r="IH114">
        <v>0</v>
      </c>
      <c r="II114">
        <v>100</v>
      </c>
      <c r="IJ114">
        <v>100</v>
      </c>
      <c r="IK114">
        <v>-0.661</v>
      </c>
      <c r="IL114">
        <v>0.3187</v>
      </c>
      <c r="IM114">
        <v>-0.6605319167387009</v>
      </c>
      <c r="IN114">
        <v>-0.0004737513092168879</v>
      </c>
      <c r="IO114">
        <v>1.233974951706583E-06</v>
      </c>
      <c r="IP114">
        <v>-2.791035861235605E-10</v>
      </c>
      <c r="IQ114">
        <v>0.04306461537617447</v>
      </c>
      <c r="IR114">
        <v>-0.002560808816659483</v>
      </c>
      <c r="IS114">
        <v>0.0007441110143227328</v>
      </c>
      <c r="IT114">
        <v>-6.151772081818622E-06</v>
      </c>
      <c r="IU114">
        <v>2</v>
      </c>
      <c r="IV114">
        <v>1988</v>
      </c>
      <c r="IW114">
        <v>1</v>
      </c>
      <c r="IX114">
        <v>28</v>
      </c>
      <c r="IY114">
        <v>190398.7</v>
      </c>
      <c r="IZ114">
        <v>190398.9</v>
      </c>
      <c r="JA114">
        <v>1.14746</v>
      </c>
      <c r="JB114">
        <v>2.60498</v>
      </c>
      <c r="JC114">
        <v>1.49658</v>
      </c>
      <c r="JD114">
        <v>2.34741</v>
      </c>
      <c r="JE114">
        <v>1.54907</v>
      </c>
      <c r="JF114">
        <v>2.4707</v>
      </c>
      <c r="JG114">
        <v>36.1754</v>
      </c>
      <c r="JH114">
        <v>24.105</v>
      </c>
      <c r="JI114">
        <v>18</v>
      </c>
      <c r="JJ114">
        <v>482.34</v>
      </c>
      <c r="JK114">
        <v>493.461</v>
      </c>
      <c r="JL114">
        <v>30.82</v>
      </c>
      <c r="JM114">
        <v>29.0661</v>
      </c>
      <c r="JN114">
        <v>29.9989</v>
      </c>
      <c r="JO114">
        <v>29.2987</v>
      </c>
      <c r="JP114">
        <v>29.295</v>
      </c>
      <c r="JQ114">
        <v>23.0694</v>
      </c>
      <c r="JR114">
        <v>18.4798</v>
      </c>
      <c r="JS114">
        <v>100</v>
      </c>
      <c r="JT114">
        <v>30.8632</v>
      </c>
      <c r="JU114">
        <v>420</v>
      </c>
      <c r="JV114">
        <v>23.9655</v>
      </c>
      <c r="JW114">
        <v>101.967</v>
      </c>
      <c r="JX114">
        <v>91.3968</v>
      </c>
    </row>
    <row r="115" spans="1:284">
      <c r="A115">
        <v>97</v>
      </c>
      <c r="B115">
        <v>1758413531</v>
      </c>
      <c r="C115">
        <v>828</v>
      </c>
      <c r="D115" t="s">
        <v>624</v>
      </c>
      <c r="E115" t="s">
        <v>625</v>
      </c>
      <c r="F115">
        <v>5</v>
      </c>
      <c r="G115" t="s">
        <v>613</v>
      </c>
      <c r="H115" t="s">
        <v>421</v>
      </c>
      <c r="I115">
        <v>1758413523.0625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(DN115+(U115+2*0.95*5.67E-8*(((DN115+$B$9)+273)^4-(DN115+273)^4)-44100*J115)/(1.84*29.3*R115+8*0.95*5.67E-8*(DN115+273)^3))</f>
        <v>0</v>
      </c>
      <c r="W115">
        <f>($C$9*DO115+$D$9*DP115+$E$9*V115)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2*0.95*5.67E-8*(((DN115+$B$9)+273)^4-(W115+273)^4)</f>
        <v>0</v>
      </c>
      <c r="AF115">
        <f>U115+AE115+AC115+AD115</f>
        <v>0</v>
      </c>
      <c r="AG115">
        <v>0</v>
      </c>
      <c r="AH115">
        <v>0</v>
      </c>
      <c r="AI115">
        <f>IF(AG115*$H$15&gt;=AK115,1.0,(AK115/(AK115-AG115*$H$15)))</f>
        <v>0</v>
      </c>
      <c r="AJ115">
        <f>(AI115-1)*100</f>
        <v>0</v>
      </c>
      <c r="AK115">
        <f>MAX(0,($B$15+$C$15*DS115)/(1+$D$15*DS115)*DL115/(DN115+273)*$E$15)</f>
        <v>0</v>
      </c>
      <c r="AL115" t="s">
        <v>422</v>
      </c>
      <c r="AM115" t="s">
        <v>422</v>
      </c>
      <c r="AN115">
        <v>0</v>
      </c>
      <c r="AO115">
        <v>0</v>
      </c>
      <c r="AP115">
        <f>1-AN115/AO115</f>
        <v>0</v>
      </c>
      <c r="AQ115">
        <v>0</v>
      </c>
      <c r="AR115" t="s">
        <v>422</v>
      </c>
      <c r="AS115" t="s">
        <v>422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422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$B$13*DT115+$C$13*DU115+$F$13*EF115*(1-EI115)</f>
        <v>0</v>
      </c>
      <c r="CW115">
        <f>CV115*CX115</f>
        <v>0</v>
      </c>
      <c r="CX115">
        <f>($B$13*$D$11+$C$13*$D$11+$F$13*((ES115+EK115)/MAX(ES115+EK115+ET115, 0.1)*$I$11+ET115/MAX(ES115+EK115+ET115, 0.1)*$J$11))/($B$13+$C$13+$F$13)</f>
        <v>0</v>
      </c>
      <c r="CY115">
        <f>($B$13*$K$11+$C$13*$K$11+$F$13*((ES115+EK115)/MAX(ES115+EK115+ET115, 0.1)*$P$11+ET115/MAX(ES115+EK115+ET115, 0.1)*$Q$11))/($B$13+$C$13+$F$13)</f>
        <v>0</v>
      </c>
      <c r="CZ115">
        <v>6</v>
      </c>
      <c r="DA115">
        <v>0.5</v>
      </c>
      <c r="DB115" t="s">
        <v>423</v>
      </c>
      <c r="DC115">
        <v>2</v>
      </c>
      <c r="DD115">
        <v>1758413523.0625</v>
      </c>
      <c r="DE115">
        <v>422.1375833333333</v>
      </c>
      <c r="DF115">
        <v>419.979</v>
      </c>
      <c r="DG115">
        <v>23.96870833333334</v>
      </c>
      <c r="DH115">
        <v>23.901825</v>
      </c>
      <c r="DI115">
        <v>422.7989166666666</v>
      </c>
      <c r="DJ115">
        <v>23.6513625</v>
      </c>
      <c r="DK115">
        <v>500.01975</v>
      </c>
      <c r="DL115">
        <v>90.16900416666665</v>
      </c>
      <c r="DM115">
        <v>0.07001042083333332</v>
      </c>
      <c r="DN115">
        <v>30.42907083333333</v>
      </c>
      <c r="DO115">
        <v>30.11204166666667</v>
      </c>
      <c r="DP115">
        <v>999.9</v>
      </c>
      <c r="DQ115">
        <v>0</v>
      </c>
      <c r="DR115">
        <v>0</v>
      </c>
      <c r="DS115">
        <v>9999.480833333335</v>
      </c>
      <c r="DT115">
        <v>0</v>
      </c>
      <c r="DU115">
        <v>3.94641</v>
      </c>
      <c r="DV115">
        <v>2.158523333333333</v>
      </c>
      <c r="DW115">
        <v>432.5040833333333</v>
      </c>
      <c r="DX115">
        <v>430.2630833333333</v>
      </c>
      <c r="DY115">
        <v>0.06689612499999999</v>
      </c>
      <c r="DZ115">
        <v>419.979</v>
      </c>
      <c r="EA115">
        <v>23.901825</v>
      </c>
      <c r="EB115">
        <v>2.161235</v>
      </c>
      <c r="EC115">
        <v>2.155203333333333</v>
      </c>
      <c r="ED115">
        <v>18.67779166666667</v>
      </c>
      <c r="EE115">
        <v>18.63312916666667</v>
      </c>
      <c r="EF115">
        <v>0.00500078</v>
      </c>
      <c r="EG115">
        <v>0</v>
      </c>
      <c r="EH115">
        <v>0</v>
      </c>
      <c r="EI115">
        <v>0</v>
      </c>
      <c r="EJ115">
        <v>833.7916666666666</v>
      </c>
      <c r="EK115">
        <v>0.00500078</v>
      </c>
      <c r="EL115">
        <v>-16.01666666666667</v>
      </c>
      <c r="EM115">
        <v>-0.8916666666666666</v>
      </c>
      <c r="EN115">
        <v>35.33829166666666</v>
      </c>
      <c r="EO115">
        <v>40.40604166666666</v>
      </c>
      <c r="EP115">
        <v>37.72370833333333</v>
      </c>
      <c r="EQ115">
        <v>40.697625</v>
      </c>
      <c r="ER115">
        <v>38.72616666666666</v>
      </c>
      <c r="ES115">
        <v>0</v>
      </c>
      <c r="ET115">
        <v>0</v>
      </c>
      <c r="EU115">
        <v>0</v>
      </c>
      <c r="EV115">
        <v>1758413530.8</v>
      </c>
      <c r="EW115">
        <v>0</v>
      </c>
      <c r="EX115">
        <v>833.4576923076922</v>
      </c>
      <c r="EY115">
        <v>-36.20170938862963</v>
      </c>
      <c r="EZ115">
        <v>0.5709397358012058</v>
      </c>
      <c r="FA115">
        <v>-15.81923076923077</v>
      </c>
      <c r="FB115">
        <v>15</v>
      </c>
      <c r="FC115">
        <v>0</v>
      </c>
      <c r="FD115" t="s">
        <v>424</v>
      </c>
      <c r="FE115">
        <v>1746989605.5</v>
      </c>
      <c r="FF115">
        <v>1746989593.5</v>
      </c>
      <c r="FG115">
        <v>0</v>
      </c>
      <c r="FH115">
        <v>-0.274</v>
      </c>
      <c r="FI115">
        <v>-0.002</v>
      </c>
      <c r="FJ115">
        <v>2.549</v>
      </c>
      <c r="FK115">
        <v>0.129</v>
      </c>
      <c r="FL115">
        <v>420</v>
      </c>
      <c r="FM115">
        <v>17</v>
      </c>
      <c r="FN115">
        <v>0.02</v>
      </c>
      <c r="FO115">
        <v>0.04</v>
      </c>
      <c r="FP115">
        <v>2.15607425</v>
      </c>
      <c r="FQ115">
        <v>-0.009252045028144558</v>
      </c>
      <c r="FR115">
        <v>0.035712898222316</v>
      </c>
      <c r="FS115">
        <v>1</v>
      </c>
      <c r="FT115">
        <v>835.2911764705883</v>
      </c>
      <c r="FU115">
        <v>-28.17570664160853</v>
      </c>
      <c r="FV115">
        <v>6.629407197660099</v>
      </c>
      <c r="FW115">
        <v>0</v>
      </c>
      <c r="FX115">
        <v>0.0696473125</v>
      </c>
      <c r="FY115">
        <v>-0.03222537973733592</v>
      </c>
      <c r="FZ115">
        <v>0.01486652960867444</v>
      </c>
      <c r="GA115">
        <v>1</v>
      </c>
      <c r="GB115">
        <v>2</v>
      </c>
      <c r="GC115">
        <v>3</v>
      </c>
      <c r="GD115" t="s">
        <v>425</v>
      </c>
      <c r="GE115">
        <v>3.10338</v>
      </c>
      <c r="GF115">
        <v>2.72822</v>
      </c>
      <c r="GG115">
        <v>0.0880908</v>
      </c>
      <c r="GH115">
        <v>0.0876913</v>
      </c>
      <c r="GI115">
        <v>0.107542</v>
      </c>
      <c r="GJ115">
        <v>0.108658</v>
      </c>
      <c r="GK115">
        <v>23838.5</v>
      </c>
      <c r="GL115">
        <v>21650.8</v>
      </c>
      <c r="GM115">
        <v>26706</v>
      </c>
      <c r="GN115">
        <v>23954.2</v>
      </c>
      <c r="GO115">
        <v>38137.7</v>
      </c>
      <c r="GP115">
        <v>31562.2</v>
      </c>
      <c r="GQ115">
        <v>46638.2</v>
      </c>
      <c r="GR115">
        <v>37898.7</v>
      </c>
      <c r="GS115">
        <v>1.86665</v>
      </c>
      <c r="GT115">
        <v>1.86143</v>
      </c>
      <c r="GU115">
        <v>0.0876933</v>
      </c>
      <c r="GV115">
        <v>0</v>
      </c>
      <c r="GW115">
        <v>28.6679</v>
      </c>
      <c r="GX115">
        <v>999.9</v>
      </c>
      <c r="GY115">
        <v>54.5</v>
      </c>
      <c r="GZ115">
        <v>31.5</v>
      </c>
      <c r="HA115">
        <v>28.0532</v>
      </c>
      <c r="HB115">
        <v>61.2</v>
      </c>
      <c r="HC115">
        <v>26.2019</v>
      </c>
      <c r="HD115">
        <v>1</v>
      </c>
      <c r="HE115">
        <v>0.140407</v>
      </c>
      <c r="HF115">
        <v>-0.9876470000000001</v>
      </c>
      <c r="HG115">
        <v>20.2983</v>
      </c>
      <c r="HH115">
        <v>5.21879</v>
      </c>
      <c r="HI115">
        <v>11.98</v>
      </c>
      <c r="HJ115">
        <v>4.96395</v>
      </c>
      <c r="HK115">
        <v>3.27598</v>
      </c>
      <c r="HL115">
        <v>9999</v>
      </c>
      <c r="HM115">
        <v>9999</v>
      </c>
      <c r="HN115">
        <v>9999</v>
      </c>
      <c r="HO115">
        <v>999.9</v>
      </c>
      <c r="HP115">
        <v>1.86386</v>
      </c>
      <c r="HQ115">
        <v>1.86005</v>
      </c>
      <c r="HR115">
        <v>1.85837</v>
      </c>
      <c r="HS115">
        <v>1.85974</v>
      </c>
      <c r="HT115">
        <v>1.85985</v>
      </c>
      <c r="HU115">
        <v>1.85838</v>
      </c>
      <c r="HV115">
        <v>1.85745</v>
      </c>
      <c r="HW115">
        <v>1.85236</v>
      </c>
      <c r="HX115">
        <v>0</v>
      </c>
      <c r="HY115">
        <v>0</v>
      </c>
      <c r="HZ115">
        <v>0</v>
      </c>
      <c r="IA115">
        <v>0</v>
      </c>
      <c r="IB115" t="s">
        <v>426</v>
      </c>
      <c r="IC115" t="s">
        <v>427</v>
      </c>
      <c r="ID115" t="s">
        <v>428</v>
      </c>
      <c r="IE115" t="s">
        <v>428</v>
      </c>
      <c r="IF115" t="s">
        <v>428</v>
      </c>
      <c r="IG115" t="s">
        <v>428</v>
      </c>
      <c r="IH115">
        <v>0</v>
      </c>
      <c r="II115">
        <v>100</v>
      </c>
      <c r="IJ115">
        <v>100</v>
      </c>
      <c r="IK115">
        <v>-0.661</v>
      </c>
      <c r="IL115">
        <v>0.3192</v>
      </c>
      <c r="IM115">
        <v>-0.6605319167387009</v>
      </c>
      <c r="IN115">
        <v>-0.0004737513092168879</v>
      </c>
      <c r="IO115">
        <v>1.233974951706583E-06</v>
      </c>
      <c r="IP115">
        <v>-2.791035861235605E-10</v>
      </c>
      <c r="IQ115">
        <v>0.04306461537617447</v>
      </c>
      <c r="IR115">
        <v>-0.002560808816659483</v>
      </c>
      <c r="IS115">
        <v>0.0007441110143227328</v>
      </c>
      <c r="IT115">
        <v>-6.151772081818622E-06</v>
      </c>
      <c r="IU115">
        <v>2</v>
      </c>
      <c r="IV115">
        <v>1988</v>
      </c>
      <c r="IW115">
        <v>1</v>
      </c>
      <c r="IX115">
        <v>28</v>
      </c>
      <c r="IY115">
        <v>190398.8</v>
      </c>
      <c r="IZ115">
        <v>190399</v>
      </c>
      <c r="JA115">
        <v>1.14746</v>
      </c>
      <c r="JB115">
        <v>2.6001</v>
      </c>
      <c r="JC115">
        <v>1.49658</v>
      </c>
      <c r="JD115">
        <v>2.34863</v>
      </c>
      <c r="JE115">
        <v>1.54907</v>
      </c>
      <c r="JF115">
        <v>2.47803</v>
      </c>
      <c r="JG115">
        <v>36.1754</v>
      </c>
      <c r="JH115">
        <v>24.105</v>
      </c>
      <c r="JI115">
        <v>18</v>
      </c>
      <c r="JJ115">
        <v>482.243</v>
      </c>
      <c r="JK115">
        <v>493.583</v>
      </c>
      <c r="JL115">
        <v>30.7844</v>
      </c>
      <c r="JM115">
        <v>29.0661</v>
      </c>
      <c r="JN115">
        <v>29.9993</v>
      </c>
      <c r="JO115">
        <v>29.2975</v>
      </c>
      <c r="JP115">
        <v>29.2938</v>
      </c>
      <c r="JQ115">
        <v>23.0718</v>
      </c>
      <c r="JR115">
        <v>18.4798</v>
      </c>
      <c r="JS115">
        <v>100</v>
      </c>
      <c r="JT115">
        <v>30.7581</v>
      </c>
      <c r="JU115">
        <v>420</v>
      </c>
      <c r="JV115">
        <v>23.9598</v>
      </c>
      <c r="JW115">
        <v>101.968</v>
      </c>
      <c r="JX115">
        <v>91.39700000000001</v>
      </c>
    </row>
    <row r="116" spans="1:284">
      <c r="A116">
        <v>98</v>
      </c>
      <c r="B116">
        <v>1758413533</v>
      </c>
      <c r="C116">
        <v>830</v>
      </c>
      <c r="D116" t="s">
        <v>626</v>
      </c>
      <c r="E116" t="s">
        <v>627</v>
      </c>
      <c r="F116">
        <v>5</v>
      </c>
      <c r="G116" t="s">
        <v>613</v>
      </c>
      <c r="H116" t="s">
        <v>421</v>
      </c>
      <c r="I116">
        <v>1758413525.326087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(DN116+(U116+2*0.95*5.67E-8*(((DN116+$B$9)+273)^4-(DN116+273)^4)-44100*J116)/(1.84*29.3*R116+8*0.95*5.67E-8*(DN116+273)^3))</f>
        <v>0</v>
      </c>
      <c r="W116">
        <f>($C$9*DO116+$D$9*DP116+$E$9*V116)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2*0.95*5.67E-8*(((DN116+$B$9)+273)^4-(W116+273)^4)</f>
        <v>0</v>
      </c>
      <c r="AF116">
        <f>U116+AE116+AC116+AD116</f>
        <v>0</v>
      </c>
      <c r="AG116">
        <v>0</v>
      </c>
      <c r="AH116">
        <v>0</v>
      </c>
      <c r="AI116">
        <f>IF(AG116*$H$15&gt;=AK116,1.0,(AK116/(AK116-AG116*$H$15)))</f>
        <v>0</v>
      </c>
      <c r="AJ116">
        <f>(AI116-1)*100</f>
        <v>0</v>
      </c>
      <c r="AK116">
        <f>MAX(0,($B$15+$C$15*DS116)/(1+$D$15*DS116)*DL116/(DN116+273)*$E$15)</f>
        <v>0</v>
      </c>
      <c r="AL116" t="s">
        <v>422</v>
      </c>
      <c r="AM116" t="s">
        <v>422</v>
      </c>
      <c r="AN116">
        <v>0</v>
      </c>
      <c r="AO116">
        <v>0</v>
      </c>
      <c r="AP116">
        <f>1-AN116/AO116</f>
        <v>0</v>
      </c>
      <c r="AQ116">
        <v>0</v>
      </c>
      <c r="AR116" t="s">
        <v>422</v>
      </c>
      <c r="AS116" t="s">
        <v>422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422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$B$13*DT116+$C$13*DU116+$F$13*EF116*(1-EI116)</f>
        <v>0</v>
      </c>
      <c r="CW116">
        <f>CV116*CX116</f>
        <v>0</v>
      </c>
      <c r="CX116">
        <f>($B$13*$D$11+$C$13*$D$11+$F$13*((ES116+EK116)/MAX(ES116+EK116+ET116, 0.1)*$I$11+ET116/MAX(ES116+EK116+ET116, 0.1)*$J$11))/($B$13+$C$13+$F$13)</f>
        <v>0</v>
      </c>
      <c r="CY116">
        <f>($B$13*$K$11+$C$13*$K$11+$F$13*((ES116+EK116)/MAX(ES116+EK116+ET116, 0.1)*$P$11+ET116/MAX(ES116+EK116+ET116, 0.1)*$Q$11))/($B$13+$C$13+$F$13)</f>
        <v>0</v>
      </c>
      <c r="CZ116">
        <v>6</v>
      </c>
      <c r="DA116">
        <v>0.5</v>
      </c>
      <c r="DB116" t="s">
        <v>423</v>
      </c>
      <c r="DC116">
        <v>2</v>
      </c>
      <c r="DD116">
        <v>1758413525.326087</v>
      </c>
      <c r="DE116">
        <v>422.137304347826</v>
      </c>
      <c r="DF116">
        <v>419.9864782608695</v>
      </c>
      <c r="DG116">
        <v>23.99220869565218</v>
      </c>
      <c r="DH116">
        <v>23.92177826086956</v>
      </c>
      <c r="DI116">
        <v>422.7986521739131</v>
      </c>
      <c r="DJ116">
        <v>23.67434347826087</v>
      </c>
      <c r="DK116">
        <v>499.9841739130434</v>
      </c>
      <c r="DL116">
        <v>90.16943913043478</v>
      </c>
      <c r="DM116">
        <v>0.07006125652173913</v>
      </c>
      <c r="DN116">
        <v>30.42759130434783</v>
      </c>
      <c r="DO116">
        <v>30.11072608695652</v>
      </c>
      <c r="DP116">
        <v>999.9000000000003</v>
      </c>
      <c r="DQ116">
        <v>0</v>
      </c>
      <c r="DR116">
        <v>0</v>
      </c>
      <c r="DS116">
        <v>10000.95086956522</v>
      </c>
      <c r="DT116">
        <v>0</v>
      </c>
      <c r="DU116">
        <v>3.94641</v>
      </c>
      <c r="DV116">
        <v>2.150798695652174</v>
      </c>
      <c r="DW116">
        <v>432.5141304347827</v>
      </c>
      <c r="DX116">
        <v>430.2795217391304</v>
      </c>
      <c r="DY116">
        <v>0.07044361304347825</v>
      </c>
      <c r="DZ116">
        <v>419.9864782608695</v>
      </c>
      <c r="EA116">
        <v>23.92177826086956</v>
      </c>
      <c r="EB116">
        <v>2.163364347826087</v>
      </c>
      <c r="EC116">
        <v>2.157013043478261</v>
      </c>
      <c r="ED116">
        <v>18.6935304347826</v>
      </c>
      <c r="EE116">
        <v>18.64655652173913</v>
      </c>
      <c r="EF116">
        <v>0.005000779999999999</v>
      </c>
      <c r="EG116">
        <v>0</v>
      </c>
      <c r="EH116">
        <v>0</v>
      </c>
      <c r="EI116">
        <v>0</v>
      </c>
      <c r="EJ116">
        <v>832.5391304347827</v>
      </c>
      <c r="EK116">
        <v>0.005000779999999999</v>
      </c>
      <c r="EL116">
        <v>-15.98260869565217</v>
      </c>
      <c r="EM116">
        <v>-0.6130434782608695</v>
      </c>
      <c r="EN116">
        <v>35.35569565217391</v>
      </c>
      <c r="EO116">
        <v>40.44273913043478</v>
      </c>
      <c r="EP116">
        <v>37.83934782608696</v>
      </c>
      <c r="EQ116">
        <v>40.74965217391305</v>
      </c>
      <c r="ER116">
        <v>38.736</v>
      </c>
      <c r="ES116">
        <v>0</v>
      </c>
      <c r="ET116">
        <v>0</v>
      </c>
      <c r="EU116">
        <v>0</v>
      </c>
      <c r="EV116">
        <v>1758413532.6</v>
      </c>
      <c r="EW116">
        <v>0</v>
      </c>
      <c r="EX116">
        <v>832.2919999999999</v>
      </c>
      <c r="EY116">
        <v>-8.392307691671848</v>
      </c>
      <c r="EZ116">
        <v>-11.79230799061306</v>
      </c>
      <c r="FA116">
        <v>-15.78</v>
      </c>
      <c r="FB116">
        <v>15</v>
      </c>
      <c r="FC116">
        <v>0</v>
      </c>
      <c r="FD116" t="s">
        <v>424</v>
      </c>
      <c r="FE116">
        <v>1746989605.5</v>
      </c>
      <c r="FF116">
        <v>1746989593.5</v>
      </c>
      <c r="FG116">
        <v>0</v>
      </c>
      <c r="FH116">
        <v>-0.274</v>
      </c>
      <c r="FI116">
        <v>-0.002</v>
      </c>
      <c r="FJ116">
        <v>2.549</v>
      </c>
      <c r="FK116">
        <v>0.129</v>
      </c>
      <c r="FL116">
        <v>420</v>
      </c>
      <c r="FM116">
        <v>17</v>
      </c>
      <c r="FN116">
        <v>0.02</v>
      </c>
      <c r="FO116">
        <v>0.04</v>
      </c>
      <c r="FP116">
        <v>2.15901731707317</v>
      </c>
      <c r="FQ116">
        <v>-0.09895860627177631</v>
      </c>
      <c r="FR116">
        <v>0.03335076852329774</v>
      </c>
      <c r="FS116">
        <v>1</v>
      </c>
      <c r="FT116">
        <v>834.1676470588236</v>
      </c>
      <c r="FU116">
        <v>-27.087853259312</v>
      </c>
      <c r="FV116">
        <v>6.808071359800686</v>
      </c>
      <c r="FW116">
        <v>0</v>
      </c>
      <c r="FX116">
        <v>0.07349255365853659</v>
      </c>
      <c r="FY116">
        <v>0.04574171498257852</v>
      </c>
      <c r="FZ116">
        <v>0.01879122025761742</v>
      </c>
      <c r="GA116">
        <v>1</v>
      </c>
      <c r="GB116">
        <v>2</v>
      </c>
      <c r="GC116">
        <v>3</v>
      </c>
      <c r="GD116" t="s">
        <v>425</v>
      </c>
      <c r="GE116">
        <v>3.10323</v>
      </c>
      <c r="GF116">
        <v>2.72837</v>
      </c>
      <c r="GG116">
        <v>0.08808439999999999</v>
      </c>
      <c r="GH116">
        <v>0.08769059999999999</v>
      </c>
      <c r="GI116">
        <v>0.107582</v>
      </c>
      <c r="GJ116">
        <v>0.108658</v>
      </c>
      <c r="GK116">
        <v>23838.7</v>
      </c>
      <c r="GL116">
        <v>21650.8</v>
      </c>
      <c r="GM116">
        <v>26706</v>
      </c>
      <c r="GN116">
        <v>23954.1</v>
      </c>
      <c r="GO116">
        <v>38136.1</v>
      </c>
      <c r="GP116">
        <v>31562</v>
      </c>
      <c r="GQ116">
        <v>46638.4</v>
      </c>
      <c r="GR116">
        <v>37898.5</v>
      </c>
      <c r="GS116">
        <v>1.86635</v>
      </c>
      <c r="GT116">
        <v>1.86187</v>
      </c>
      <c r="GU116">
        <v>0.0873767</v>
      </c>
      <c r="GV116">
        <v>0</v>
      </c>
      <c r="GW116">
        <v>28.674</v>
      </c>
      <c r="GX116">
        <v>999.9</v>
      </c>
      <c r="GY116">
        <v>54.5</v>
      </c>
      <c r="GZ116">
        <v>31.5</v>
      </c>
      <c r="HA116">
        <v>28.0529</v>
      </c>
      <c r="HB116">
        <v>60.79</v>
      </c>
      <c r="HC116">
        <v>26.1699</v>
      </c>
      <c r="HD116">
        <v>1</v>
      </c>
      <c r="HE116">
        <v>0.14047</v>
      </c>
      <c r="HF116">
        <v>-0.962481</v>
      </c>
      <c r="HG116">
        <v>20.2983</v>
      </c>
      <c r="HH116">
        <v>5.21909</v>
      </c>
      <c r="HI116">
        <v>11.98</v>
      </c>
      <c r="HJ116">
        <v>4.96385</v>
      </c>
      <c r="HK116">
        <v>3.27598</v>
      </c>
      <c r="HL116">
        <v>9999</v>
      </c>
      <c r="HM116">
        <v>9999</v>
      </c>
      <c r="HN116">
        <v>9999</v>
      </c>
      <c r="HO116">
        <v>999.9</v>
      </c>
      <c r="HP116">
        <v>1.86386</v>
      </c>
      <c r="HQ116">
        <v>1.86005</v>
      </c>
      <c r="HR116">
        <v>1.85837</v>
      </c>
      <c r="HS116">
        <v>1.85974</v>
      </c>
      <c r="HT116">
        <v>1.85986</v>
      </c>
      <c r="HU116">
        <v>1.85837</v>
      </c>
      <c r="HV116">
        <v>1.85745</v>
      </c>
      <c r="HW116">
        <v>1.85236</v>
      </c>
      <c r="HX116">
        <v>0</v>
      </c>
      <c r="HY116">
        <v>0</v>
      </c>
      <c r="HZ116">
        <v>0</v>
      </c>
      <c r="IA116">
        <v>0</v>
      </c>
      <c r="IB116" t="s">
        <v>426</v>
      </c>
      <c r="IC116" t="s">
        <v>427</v>
      </c>
      <c r="ID116" t="s">
        <v>428</v>
      </c>
      <c r="IE116" t="s">
        <v>428</v>
      </c>
      <c r="IF116" t="s">
        <v>428</v>
      </c>
      <c r="IG116" t="s">
        <v>428</v>
      </c>
      <c r="IH116">
        <v>0</v>
      </c>
      <c r="II116">
        <v>100</v>
      </c>
      <c r="IJ116">
        <v>100</v>
      </c>
      <c r="IK116">
        <v>-0.661</v>
      </c>
      <c r="IL116">
        <v>0.3194</v>
      </c>
      <c r="IM116">
        <v>-0.6605319167387009</v>
      </c>
      <c r="IN116">
        <v>-0.0004737513092168879</v>
      </c>
      <c r="IO116">
        <v>1.233974951706583E-06</v>
      </c>
      <c r="IP116">
        <v>-2.791035861235605E-10</v>
      </c>
      <c r="IQ116">
        <v>0.04306461537617447</v>
      </c>
      <c r="IR116">
        <v>-0.002560808816659483</v>
      </c>
      <c r="IS116">
        <v>0.0007441110143227328</v>
      </c>
      <c r="IT116">
        <v>-6.151772081818622E-06</v>
      </c>
      <c r="IU116">
        <v>2</v>
      </c>
      <c r="IV116">
        <v>1988</v>
      </c>
      <c r="IW116">
        <v>1</v>
      </c>
      <c r="IX116">
        <v>28</v>
      </c>
      <c r="IY116">
        <v>190398.8</v>
      </c>
      <c r="IZ116">
        <v>190399</v>
      </c>
      <c r="JA116">
        <v>1.14746</v>
      </c>
      <c r="JB116">
        <v>2.59888</v>
      </c>
      <c r="JC116">
        <v>1.49658</v>
      </c>
      <c r="JD116">
        <v>2.34985</v>
      </c>
      <c r="JE116">
        <v>1.54907</v>
      </c>
      <c r="JF116">
        <v>2.45972</v>
      </c>
      <c r="JG116">
        <v>36.1754</v>
      </c>
      <c r="JH116">
        <v>24.105</v>
      </c>
      <c r="JI116">
        <v>18</v>
      </c>
      <c r="JJ116">
        <v>482.061</v>
      </c>
      <c r="JK116">
        <v>493.876</v>
      </c>
      <c r="JL116">
        <v>30.7635</v>
      </c>
      <c r="JM116">
        <v>29.0661</v>
      </c>
      <c r="JN116">
        <v>29.9995</v>
      </c>
      <c r="JO116">
        <v>29.2966</v>
      </c>
      <c r="JP116">
        <v>29.2933</v>
      </c>
      <c r="JQ116">
        <v>23.07</v>
      </c>
      <c r="JR116">
        <v>18.4798</v>
      </c>
      <c r="JS116">
        <v>100</v>
      </c>
      <c r="JT116">
        <v>30.7581</v>
      </c>
      <c r="JU116">
        <v>420</v>
      </c>
      <c r="JV116">
        <v>23.9614</v>
      </c>
      <c r="JW116">
        <v>101.968</v>
      </c>
      <c r="JX116">
        <v>91.39660000000001</v>
      </c>
    </row>
    <row r="117" spans="1:284">
      <c r="A117">
        <v>99</v>
      </c>
      <c r="B117">
        <v>1758413535</v>
      </c>
      <c r="C117">
        <v>832</v>
      </c>
      <c r="D117" t="s">
        <v>628</v>
      </c>
      <c r="E117" t="s">
        <v>629</v>
      </c>
      <c r="F117">
        <v>5</v>
      </c>
      <c r="G117" t="s">
        <v>613</v>
      </c>
      <c r="H117" t="s">
        <v>421</v>
      </c>
      <c r="I117">
        <v>1758413527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(DN117+(U117+2*0.95*5.67E-8*(((DN117+$B$9)+273)^4-(DN117+273)^4)-44100*J117)/(1.84*29.3*R117+8*0.95*5.67E-8*(DN117+273)^3))</f>
        <v>0</v>
      </c>
      <c r="W117">
        <f>($C$9*DO117+$D$9*DP117+$E$9*V117)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2*0.95*5.67E-8*(((DN117+$B$9)+273)^4-(W117+273)^4)</f>
        <v>0</v>
      </c>
      <c r="AF117">
        <f>U117+AE117+AC117+AD117</f>
        <v>0</v>
      </c>
      <c r="AG117">
        <v>0</v>
      </c>
      <c r="AH117">
        <v>0</v>
      </c>
      <c r="AI117">
        <f>IF(AG117*$H$15&gt;=AK117,1.0,(AK117/(AK117-AG117*$H$15)))</f>
        <v>0</v>
      </c>
      <c r="AJ117">
        <f>(AI117-1)*100</f>
        <v>0</v>
      </c>
      <c r="AK117">
        <f>MAX(0,($B$15+$C$15*DS117)/(1+$D$15*DS117)*DL117/(DN117+273)*$E$15)</f>
        <v>0</v>
      </c>
      <c r="AL117" t="s">
        <v>422</v>
      </c>
      <c r="AM117" t="s">
        <v>422</v>
      </c>
      <c r="AN117">
        <v>0</v>
      </c>
      <c r="AO117">
        <v>0</v>
      </c>
      <c r="AP117">
        <f>1-AN117/AO117</f>
        <v>0</v>
      </c>
      <c r="AQ117">
        <v>0</v>
      </c>
      <c r="AR117" t="s">
        <v>422</v>
      </c>
      <c r="AS117" t="s">
        <v>422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422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$B$13*DT117+$C$13*DU117+$F$13*EF117*(1-EI117)</f>
        <v>0</v>
      </c>
      <c r="CW117">
        <f>CV117*CX117</f>
        <v>0</v>
      </c>
      <c r="CX117">
        <f>($B$13*$D$11+$C$13*$D$11+$F$13*((ES117+EK117)/MAX(ES117+EK117+ET117, 0.1)*$I$11+ET117/MAX(ES117+EK117+ET117, 0.1)*$J$11))/($B$13+$C$13+$F$13)</f>
        <v>0</v>
      </c>
      <c r="CY117">
        <f>($B$13*$K$11+$C$13*$K$11+$F$13*((ES117+EK117)/MAX(ES117+EK117+ET117, 0.1)*$P$11+ET117/MAX(ES117+EK117+ET117, 0.1)*$Q$11))/($B$13+$C$13+$F$13)</f>
        <v>0</v>
      </c>
      <c r="CZ117">
        <v>6</v>
      </c>
      <c r="DA117">
        <v>0.5</v>
      </c>
      <c r="DB117" t="s">
        <v>423</v>
      </c>
      <c r="DC117">
        <v>2</v>
      </c>
      <c r="DD117">
        <v>1758413527</v>
      </c>
      <c r="DE117">
        <v>422.1364166666667</v>
      </c>
      <c r="DF117">
        <v>419.9903333333334</v>
      </c>
      <c r="DG117">
        <v>24.00822083333334</v>
      </c>
      <c r="DH117">
        <v>23.93085416666667</v>
      </c>
      <c r="DI117">
        <v>422.7978333333334</v>
      </c>
      <c r="DJ117">
        <v>23.69000416666667</v>
      </c>
      <c r="DK117">
        <v>500.003625</v>
      </c>
      <c r="DL117">
        <v>90.16964166666666</v>
      </c>
      <c r="DM117">
        <v>0.0700705875</v>
      </c>
      <c r="DN117">
        <v>30.42649583333333</v>
      </c>
      <c r="DO117">
        <v>30.10837916666667</v>
      </c>
      <c r="DP117">
        <v>999.9</v>
      </c>
      <c r="DQ117">
        <v>0</v>
      </c>
      <c r="DR117">
        <v>0</v>
      </c>
      <c r="DS117">
        <v>10003.27958333333</v>
      </c>
      <c r="DT117">
        <v>0</v>
      </c>
      <c r="DU117">
        <v>3.94641</v>
      </c>
      <c r="DV117">
        <v>2.14610875</v>
      </c>
      <c r="DW117">
        <v>432.520375</v>
      </c>
      <c r="DX117">
        <v>430.2875000000001</v>
      </c>
      <c r="DY117">
        <v>0.07737850416666667</v>
      </c>
      <c r="DZ117">
        <v>419.9903333333334</v>
      </c>
      <c r="EA117">
        <v>23.93085416666667</v>
      </c>
      <c r="EB117">
        <v>2.164812916666667</v>
      </c>
      <c r="EC117">
        <v>2.15783625</v>
      </c>
      <c r="ED117">
        <v>18.70423333333333</v>
      </c>
      <c r="EE117">
        <v>18.6526625</v>
      </c>
      <c r="EF117">
        <v>0.00500078</v>
      </c>
      <c r="EG117">
        <v>0</v>
      </c>
      <c r="EH117">
        <v>0</v>
      </c>
      <c r="EI117">
        <v>0</v>
      </c>
      <c r="EJ117">
        <v>831.6958333333333</v>
      </c>
      <c r="EK117">
        <v>0.00500078</v>
      </c>
      <c r="EL117">
        <v>-15.78333333333333</v>
      </c>
      <c r="EM117">
        <v>-0.425</v>
      </c>
      <c r="EN117">
        <v>35.36425</v>
      </c>
      <c r="EO117">
        <v>40.46854166666666</v>
      </c>
      <c r="EP117">
        <v>37.848625</v>
      </c>
      <c r="EQ117">
        <v>40.78345833333334</v>
      </c>
      <c r="ER117">
        <v>38.74441666666667</v>
      </c>
      <c r="ES117">
        <v>0</v>
      </c>
      <c r="ET117">
        <v>0</v>
      </c>
      <c r="EU117">
        <v>0</v>
      </c>
      <c r="EV117">
        <v>1758413535</v>
      </c>
      <c r="EW117">
        <v>0</v>
      </c>
      <c r="EX117">
        <v>831.784</v>
      </c>
      <c r="EY117">
        <v>-19.13076921020036</v>
      </c>
      <c r="EZ117">
        <v>0.3769228740322594</v>
      </c>
      <c r="FA117">
        <v>-15.252</v>
      </c>
      <c r="FB117">
        <v>15</v>
      </c>
      <c r="FC117">
        <v>0</v>
      </c>
      <c r="FD117" t="s">
        <v>424</v>
      </c>
      <c r="FE117">
        <v>1746989605.5</v>
      </c>
      <c r="FF117">
        <v>1746989593.5</v>
      </c>
      <c r="FG117">
        <v>0</v>
      </c>
      <c r="FH117">
        <v>-0.274</v>
      </c>
      <c r="FI117">
        <v>-0.002</v>
      </c>
      <c r="FJ117">
        <v>2.549</v>
      </c>
      <c r="FK117">
        <v>0.129</v>
      </c>
      <c r="FL117">
        <v>420</v>
      </c>
      <c r="FM117">
        <v>17</v>
      </c>
      <c r="FN117">
        <v>0.02</v>
      </c>
      <c r="FO117">
        <v>0.04</v>
      </c>
      <c r="FP117">
        <v>2.1571015</v>
      </c>
      <c r="FQ117">
        <v>-0.1614258911819924</v>
      </c>
      <c r="FR117">
        <v>0.03363693985412469</v>
      </c>
      <c r="FS117">
        <v>1</v>
      </c>
      <c r="FT117">
        <v>833.2676470588235</v>
      </c>
      <c r="FU117">
        <v>-24.37433146693247</v>
      </c>
      <c r="FV117">
        <v>6.612942772376498</v>
      </c>
      <c r="FW117">
        <v>0</v>
      </c>
      <c r="FX117">
        <v>0.0757284</v>
      </c>
      <c r="FY117">
        <v>0.1226675482176358</v>
      </c>
      <c r="FZ117">
        <v>0.0220264049297088</v>
      </c>
      <c r="GA117">
        <v>0</v>
      </c>
      <c r="GB117">
        <v>1</v>
      </c>
      <c r="GC117">
        <v>3</v>
      </c>
      <c r="GD117" t="s">
        <v>435</v>
      </c>
      <c r="GE117">
        <v>3.10334</v>
      </c>
      <c r="GF117">
        <v>2.72818</v>
      </c>
      <c r="GG117">
        <v>0.0880918</v>
      </c>
      <c r="GH117">
        <v>0.087699</v>
      </c>
      <c r="GI117">
        <v>0.107609</v>
      </c>
      <c r="GJ117">
        <v>0.108658</v>
      </c>
      <c r="GK117">
        <v>23838.6</v>
      </c>
      <c r="GL117">
        <v>21650.5</v>
      </c>
      <c r="GM117">
        <v>26706.1</v>
      </c>
      <c r="GN117">
        <v>23954.1</v>
      </c>
      <c r="GO117">
        <v>38135</v>
      </c>
      <c r="GP117">
        <v>31562.1</v>
      </c>
      <c r="GQ117">
        <v>46638.4</v>
      </c>
      <c r="GR117">
        <v>37898.5</v>
      </c>
      <c r="GS117">
        <v>1.8667</v>
      </c>
      <c r="GT117">
        <v>1.86152</v>
      </c>
      <c r="GU117">
        <v>0.0867248</v>
      </c>
      <c r="GV117">
        <v>0</v>
      </c>
      <c r="GW117">
        <v>28.68</v>
      </c>
      <c r="GX117">
        <v>999.9</v>
      </c>
      <c r="GY117">
        <v>54.5</v>
      </c>
      <c r="GZ117">
        <v>31.5</v>
      </c>
      <c r="HA117">
        <v>28.0553</v>
      </c>
      <c r="HB117">
        <v>61.01</v>
      </c>
      <c r="HC117">
        <v>26.3181</v>
      </c>
      <c r="HD117">
        <v>1</v>
      </c>
      <c r="HE117">
        <v>0.140452</v>
      </c>
      <c r="HF117">
        <v>-0.917064</v>
      </c>
      <c r="HG117">
        <v>20.2986</v>
      </c>
      <c r="HH117">
        <v>5.21924</v>
      </c>
      <c r="HI117">
        <v>11.98</v>
      </c>
      <c r="HJ117">
        <v>4.9639</v>
      </c>
      <c r="HK117">
        <v>3.27598</v>
      </c>
      <c r="HL117">
        <v>9999</v>
      </c>
      <c r="HM117">
        <v>9999</v>
      </c>
      <c r="HN117">
        <v>9999</v>
      </c>
      <c r="HO117">
        <v>999.9</v>
      </c>
      <c r="HP117">
        <v>1.86386</v>
      </c>
      <c r="HQ117">
        <v>1.86005</v>
      </c>
      <c r="HR117">
        <v>1.85837</v>
      </c>
      <c r="HS117">
        <v>1.85974</v>
      </c>
      <c r="HT117">
        <v>1.85987</v>
      </c>
      <c r="HU117">
        <v>1.85837</v>
      </c>
      <c r="HV117">
        <v>1.85745</v>
      </c>
      <c r="HW117">
        <v>1.85235</v>
      </c>
      <c r="HX117">
        <v>0</v>
      </c>
      <c r="HY117">
        <v>0</v>
      </c>
      <c r="HZ117">
        <v>0</v>
      </c>
      <c r="IA117">
        <v>0</v>
      </c>
      <c r="IB117" t="s">
        <v>426</v>
      </c>
      <c r="IC117" t="s">
        <v>427</v>
      </c>
      <c r="ID117" t="s">
        <v>428</v>
      </c>
      <c r="IE117" t="s">
        <v>428</v>
      </c>
      <c r="IF117" t="s">
        <v>428</v>
      </c>
      <c r="IG117" t="s">
        <v>428</v>
      </c>
      <c r="IH117">
        <v>0</v>
      </c>
      <c r="II117">
        <v>100</v>
      </c>
      <c r="IJ117">
        <v>100</v>
      </c>
      <c r="IK117">
        <v>-0.662</v>
      </c>
      <c r="IL117">
        <v>0.3196</v>
      </c>
      <c r="IM117">
        <v>-0.6605319167387009</v>
      </c>
      <c r="IN117">
        <v>-0.0004737513092168879</v>
      </c>
      <c r="IO117">
        <v>1.233974951706583E-06</v>
      </c>
      <c r="IP117">
        <v>-2.791035861235605E-10</v>
      </c>
      <c r="IQ117">
        <v>0.04306461537617447</v>
      </c>
      <c r="IR117">
        <v>-0.002560808816659483</v>
      </c>
      <c r="IS117">
        <v>0.0007441110143227328</v>
      </c>
      <c r="IT117">
        <v>-6.151772081818622E-06</v>
      </c>
      <c r="IU117">
        <v>2</v>
      </c>
      <c r="IV117">
        <v>1988</v>
      </c>
      <c r="IW117">
        <v>1</v>
      </c>
      <c r="IX117">
        <v>28</v>
      </c>
      <c r="IY117">
        <v>190398.8</v>
      </c>
      <c r="IZ117">
        <v>190399</v>
      </c>
      <c r="JA117">
        <v>1.14746</v>
      </c>
      <c r="JB117">
        <v>2.60132</v>
      </c>
      <c r="JC117">
        <v>1.49658</v>
      </c>
      <c r="JD117">
        <v>2.34741</v>
      </c>
      <c r="JE117">
        <v>1.54907</v>
      </c>
      <c r="JF117">
        <v>2.40112</v>
      </c>
      <c r="JG117">
        <v>36.1989</v>
      </c>
      <c r="JH117">
        <v>24.105</v>
      </c>
      <c r="JI117">
        <v>18</v>
      </c>
      <c r="JJ117">
        <v>482.265</v>
      </c>
      <c r="JK117">
        <v>493.645</v>
      </c>
      <c r="JL117">
        <v>30.7349</v>
      </c>
      <c r="JM117">
        <v>29.0658</v>
      </c>
      <c r="JN117">
        <v>29.9997</v>
      </c>
      <c r="JO117">
        <v>29.2966</v>
      </c>
      <c r="JP117">
        <v>29.2933</v>
      </c>
      <c r="JQ117">
        <v>23.0697</v>
      </c>
      <c r="JR117">
        <v>18.4798</v>
      </c>
      <c r="JS117">
        <v>100</v>
      </c>
      <c r="JT117">
        <v>30.7581</v>
      </c>
      <c r="JU117">
        <v>420</v>
      </c>
      <c r="JV117">
        <v>23.9573</v>
      </c>
      <c r="JW117">
        <v>101.968</v>
      </c>
      <c r="JX117">
        <v>91.3965</v>
      </c>
    </row>
    <row r="118" spans="1:284">
      <c r="A118">
        <v>100</v>
      </c>
      <c r="B118">
        <v>1758413537</v>
      </c>
      <c r="C118">
        <v>834</v>
      </c>
      <c r="D118" t="s">
        <v>630</v>
      </c>
      <c r="E118" t="s">
        <v>631</v>
      </c>
      <c r="F118">
        <v>5</v>
      </c>
      <c r="G118" t="s">
        <v>613</v>
      </c>
      <c r="H118" t="s">
        <v>421</v>
      </c>
      <c r="I118">
        <v>1758413529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(DN118+(U118+2*0.95*5.67E-8*(((DN118+$B$9)+273)^4-(DN118+273)^4)-44100*J118)/(1.84*29.3*R118+8*0.95*5.67E-8*(DN118+273)^3))</f>
        <v>0</v>
      </c>
      <c r="W118">
        <f>($C$9*DO118+$D$9*DP118+$E$9*V118)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2*0.95*5.67E-8*(((DN118+$B$9)+273)^4-(W118+273)^4)</f>
        <v>0</v>
      </c>
      <c r="AF118">
        <f>U118+AE118+AC118+AD118</f>
        <v>0</v>
      </c>
      <c r="AG118">
        <v>0</v>
      </c>
      <c r="AH118">
        <v>0</v>
      </c>
      <c r="AI118">
        <f>IF(AG118*$H$15&gt;=AK118,1.0,(AK118/(AK118-AG118*$H$15)))</f>
        <v>0</v>
      </c>
      <c r="AJ118">
        <f>(AI118-1)*100</f>
        <v>0</v>
      </c>
      <c r="AK118">
        <f>MAX(0,($B$15+$C$15*DS118)/(1+$D$15*DS118)*DL118/(DN118+273)*$E$15)</f>
        <v>0</v>
      </c>
      <c r="AL118" t="s">
        <v>422</v>
      </c>
      <c r="AM118" t="s">
        <v>422</v>
      </c>
      <c r="AN118">
        <v>0</v>
      </c>
      <c r="AO118">
        <v>0</v>
      </c>
      <c r="AP118">
        <f>1-AN118/AO118</f>
        <v>0</v>
      </c>
      <c r="AQ118">
        <v>0</v>
      </c>
      <c r="AR118" t="s">
        <v>422</v>
      </c>
      <c r="AS118" t="s">
        <v>422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422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$B$13*DT118+$C$13*DU118+$F$13*EF118*(1-EI118)</f>
        <v>0</v>
      </c>
      <c r="CW118">
        <f>CV118*CX118</f>
        <v>0</v>
      </c>
      <c r="CX118">
        <f>($B$13*$D$11+$C$13*$D$11+$F$13*((ES118+EK118)/MAX(ES118+EK118+ET118, 0.1)*$I$11+ET118/MAX(ES118+EK118+ET118, 0.1)*$J$11))/($B$13+$C$13+$F$13)</f>
        <v>0</v>
      </c>
      <c r="CY118">
        <f>($B$13*$K$11+$C$13*$K$11+$F$13*((ES118+EK118)/MAX(ES118+EK118+ET118, 0.1)*$P$11+ET118/MAX(ES118+EK118+ET118, 0.1)*$Q$11))/($B$13+$C$13+$F$13)</f>
        <v>0</v>
      </c>
      <c r="CZ118">
        <v>6</v>
      </c>
      <c r="DA118">
        <v>0.5</v>
      </c>
      <c r="DB118" t="s">
        <v>423</v>
      </c>
      <c r="DC118">
        <v>2</v>
      </c>
      <c r="DD118">
        <v>1758413529</v>
      </c>
      <c r="DE118">
        <v>422.141375</v>
      </c>
      <c r="DF118">
        <v>419.9974166666667</v>
      </c>
      <c r="DG118">
        <v>24.02599166666667</v>
      </c>
      <c r="DH118">
        <v>23.93957916666666</v>
      </c>
      <c r="DI118">
        <v>422.8028333333334</v>
      </c>
      <c r="DJ118">
        <v>23.7073875</v>
      </c>
      <c r="DK118">
        <v>500.02675</v>
      </c>
      <c r="DL118">
        <v>90.16990833333334</v>
      </c>
      <c r="DM118">
        <v>0.07004487083333333</v>
      </c>
      <c r="DN118">
        <v>30.42517916666667</v>
      </c>
      <c r="DO118">
        <v>30.10449166666667</v>
      </c>
      <c r="DP118">
        <v>999.9</v>
      </c>
      <c r="DQ118">
        <v>0</v>
      </c>
      <c r="DR118">
        <v>0</v>
      </c>
      <c r="DS118">
        <v>10006.82333333333</v>
      </c>
      <c r="DT118">
        <v>0</v>
      </c>
      <c r="DU118">
        <v>3.94641</v>
      </c>
      <c r="DV118">
        <v>2.14400625</v>
      </c>
      <c r="DW118">
        <v>432.533375</v>
      </c>
      <c r="DX118">
        <v>430.2986666666666</v>
      </c>
      <c r="DY118">
        <v>0.08642140416666666</v>
      </c>
      <c r="DZ118">
        <v>419.9974166666667</v>
      </c>
      <c r="EA118">
        <v>23.93957916666666</v>
      </c>
      <c r="EB118">
        <v>2.16642125</v>
      </c>
      <c r="EC118">
        <v>2.158629166666667</v>
      </c>
      <c r="ED118">
        <v>18.7161125</v>
      </c>
      <c r="EE118">
        <v>18.65854166666666</v>
      </c>
      <c r="EF118">
        <v>0.00500078</v>
      </c>
      <c r="EG118">
        <v>0</v>
      </c>
      <c r="EH118">
        <v>0</v>
      </c>
      <c r="EI118">
        <v>0</v>
      </c>
      <c r="EJ118">
        <v>830.8041666666667</v>
      </c>
      <c r="EK118">
        <v>0.00500078</v>
      </c>
      <c r="EL118">
        <v>-16.325</v>
      </c>
      <c r="EM118">
        <v>-0.4791666666666667</v>
      </c>
      <c r="EN118">
        <v>35.379875</v>
      </c>
      <c r="EO118">
        <v>40.49979166666666</v>
      </c>
      <c r="EP118">
        <v>37.84083333333333</v>
      </c>
      <c r="EQ118">
        <v>40.82770833333333</v>
      </c>
      <c r="ER118">
        <v>38.74183333333333</v>
      </c>
      <c r="ES118">
        <v>0</v>
      </c>
      <c r="ET118">
        <v>0</v>
      </c>
      <c r="EU118">
        <v>0</v>
      </c>
      <c r="EV118">
        <v>1758413536.8</v>
      </c>
      <c r="EW118">
        <v>0</v>
      </c>
      <c r="EX118">
        <v>831.2269230769232</v>
      </c>
      <c r="EY118">
        <v>2.834188271300272</v>
      </c>
      <c r="EZ118">
        <v>-29.38119675896861</v>
      </c>
      <c r="FA118">
        <v>-15.76923076923077</v>
      </c>
      <c r="FB118">
        <v>15</v>
      </c>
      <c r="FC118">
        <v>0</v>
      </c>
      <c r="FD118" t="s">
        <v>424</v>
      </c>
      <c r="FE118">
        <v>1746989605.5</v>
      </c>
      <c r="FF118">
        <v>1746989593.5</v>
      </c>
      <c r="FG118">
        <v>0</v>
      </c>
      <c r="FH118">
        <v>-0.274</v>
      </c>
      <c r="FI118">
        <v>-0.002</v>
      </c>
      <c r="FJ118">
        <v>2.549</v>
      </c>
      <c r="FK118">
        <v>0.129</v>
      </c>
      <c r="FL118">
        <v>420</v>
      </c>
      <c r="FM118">
        <v>17</v>
      </c>
      <c r="FN118">
        <v>0.02</v>
      </c>
      <c r="FO118">
        <v>0.04</v>
      </c>
      <c r="FP118">
        <v>2.150382926829268</v>
      </c>
      <c r="FQ118">
        <v>-0.0910946341463391</v>
      </c>
      <c r="FR118">
        <v>0.03010553139710317</v>
      </c>
      <c r="FS118">
        <v>1</v>
      </c>
      <c r="FT118">
        <v>832.9558823529411</v>
      </c>
      <c r="FU118">
        <v>-21.16271959387634</v>
      </c>
      <c r="FV118">
        <v>6.887208568680935</v>
      </c>
      <c r="FW118">
        <v>0</v>
      </c>
      <c r="FX118">
        <v>0.0802480024390244</v>
      </c>
      <c r="FY118">
        <v>0.234915175609756</v>
      </c>
      <c r="FZ118">
        <v>0.02691454988792319</v>
      </c>
      <c r="GA118">
        <v>0</v>
      </c>
      <c r="GB118">
        <v>1</v>
      </c>
      <c r="GC118">
        <v>3</v>
      </c>
      <c r="GD118" t="s">
        <v>435</v>
      </c>
      <c r="GE118">
        <v>3.10323</v>
      </c>
      <c r="GF118">
        <v>2.72817</v>
      </c>
      <c r="GG118">
        <v>0.0880954</v>
      </c>
      <c r="GH118">
        <v>0.0876903</v>
      </c>
      <c r="GI118">
        <v>0.10763</v>
      </c>
      <c r="GJ118">
        <v>0.108654</v>
      </c>
      <c r="GK118">
        <v>23838.7</v>
      </c>
      <c r="GL118">
        <v>21650.8</v>
      </c>
      <c r="GM118">
        <v>26706.3</v>
      </c>
      <c r="GN118">
        <v>23954.1</v>
      </c>
      <c r="GO118">
        <v>38134</v>
      </c>
      <c r="GP118">
        <v>31562.2</v>
      </c>
      <c r="GQ118">
        <v>46638.4</v>
      </c>
      <c r="GR118">
        <v>37898.5</v>
      </c>
      <c r="GS118">
        <v>1.8667</v>
      </c>
      <c r="GT118">
        <v>1.86157</v>
      </c>
      <c r="GU118">
        <v>0.08592379999999999</v>
      </c>
      <c r="GV118">
        <v>0</v>
      </c>
      <c r="GW118">
        <v>28.6849</v>
      </c>
      <c r="GX118">
        <v>999.9</v>
      </c>
      <c r="GY118">
        <v>54.5</v>
      </c>
      <c r="GZ118">
        <v>31.5</v>
      </c>
      <c r="HA118">
        <v>28.0516</v>
      </c>
      <c r="HB118">
        <v>60.96</v>
      </c>
      <c r="HC118">
        <v>26.4143</v>
      </c>
      <c r="HD118">
        <v>1</v>
      </c>
      <c r="HE118">
        <v>0.140269</v>
      </c>
      <c r="HF118">
        <v>-0.998012</v>
      </c>
      <c r="HG118">
        <v>20.2981</v>
      </c>
      <c r="HH118">
        <v>5.21939</v>
      </c>
      <c r="HI118">
        <v>11.98</v>
      </c>
      <c r="HJ118">
        <v>4.96395</v>
      </c>
      <c r="HK118">
        <v>3.27595</v>
      </c>
      <c r="HL118">
        <v>9999</v>
      </c>
      <c r="HM118">
        <v>9999</v>
      </c>
      <c r="HN118">
        <v>9999</v>
      </c>
      <c r="HO118">
        <v>999.9</v>
      </c>
      <c r="HP118">
        <v>1.86386</v>
      </c>
      <c r="HQ118">
        <v>1.86005</v>
      </c>
      <c r="HR118">
        <v>1.85837</v>
      </c>
      <c r="HS118">
        <v>1.85974</v>
      </c>
      <c r="HT118">
        <v>1.85987</v>
      </c>
      <c r="HU118">
        <v>1.85837</v>
      </c>
      <c r="HV118">
        <v>1.85745</v>
      </c>
      <c r="HW118">
        <v>1.85235</v>
      </c>
      <c r="HX118">
        <v>0</v>
      </c>
      <c r="HY118">
        <v>0</v>
      </c>
      <c r="HZ118">
        <v>0</v>
      </c>
      <c r="IA118">
        <v>0</v>
      </c>
      <c r="IB118" t="s">
        <v>426</v>
      </c>
      <c r="IC118" t="s">
        <v>427</v>
      </c>
      <c r="ID118" t="s">
        <v>428</v>
      </c>
      <c r="IE118" t="s">
        <v>428</v>
      </c>
      <c r="IF118" t="s">
        <v>428</v>
      </c>
      <c r="IG118" t="s">
        <v>428</v>
      </c>
      <c r="IH118">
        <v>0</v>
      </c>
      <c r="II118">
        <v>100</v>
      </c>
      <c r="IJ118">
        <v>100</v>
      </c>
      <c r="IK118">
        <v>-0.661</v>
      </c>
      <c r="IL118">
        <v>0.3198</v>
      </c>
      <c r="IM118">
        <v>-0.6605319167387009</v>
      </c>
      <c r="IN118">
        <v>-0.0004737513092168879</v>
      </c>
      <c r="IO118">
        <v>1.233974951706583E-06</v>
      </c>
      <c r="IP118">
        <v>-2.791035861235605E-10</v>
      </c>
      <c r="IQ118">
        <v>0.04306461537617447</v>
      </c>
      <c r="IR118">
        <v>-0.002560808816659483</v>
      </c>
      <c r="IS118">
        <v>0.0007441110143227328</v>
      </c>
      <c r="IT118">
        <v>-6.151772081818622E-06</v>
      </c>
      <c r="IU118">
        <v>2</v>
      </c>
      <c r="IV118">
        <v>1988</v>
      </c>
      <c r="IW118">
        <v>1</v>
      </c>
      <c r="IX118">
        <v>28</v>
      </c>
      <c r="IY118">
        <v>190398.9</v>
      </c>
      <c r="IZ118">
        <v>190399.1</v>
      </c>
      <c r="JA118">
        <v>1.14746</v>
      </c>
      <c r="JB118">
        <v>2.60986</v>
      </c>
      <c r="JC118">
        <v>1.49658</v>
      </c>
      <c r="JD118">
        <v>2.34863</v>
      </c>
      <c r="JE118">
        <v>1.54907</v>
      </c>
      <c r="JF118">
        <v>2.35107</v>
      </c>
      <c r="JG118">
        <v>36.1754</v>
      </c>
      <c r="JH118">
        <v>24.0963</v>
      </c>
      <c r="JI118">
        <v>18</v>
      </c>
      <c r="JJ118">
        <v>482.265</v>
      </c>
      <c r="JK118">
        <v>493.678</v>
      </c>
      <c r="JL118">
        <v>30.7064</v>
      </c>
      <c r="JM118">
        <v>29.0646</v>
      </c>
      <c r="JN118">
        <v>29.9998</v>
      </c>
      <c r="JO118">
        <v>29.2966</v>
      </c>
      <c r="JP118">
        <v>29.2933</v>
      </c>
      <c r="JQ118">
        <v>23.0736</v>
      </c>
      <c r="JR118">
        <v>18.4798</v>
      </c>
      <c r="JS118">
        <v>100</v>
      </c>
      <c r="JT118">
        <v>30.6635</v>
      </c>
      <c r="JU118">
        <v>420</v>
      </c>
      <c r="JV118">
        <v>23.9587</v>
      </c>
      <c r="JW118">
        <v>101.969</v>
      </c>
      <c r="JX118">
        <v>91.39660000000001</v>
      </c>
    </row>
    <row r="119" spans="1:284">
      <c r="A119">
        <v>101</v>
      </c>
      <c r="B119">
        <v>1758413539</v>
      </c>
      <c r="C119">
        <v>836</v>
      </c>
      <c r="D119" t="s">
        <v>632</v>
      </c>
      <c r="E119" t="s">
        <v>633</v>
      </c>
      <c r="F119">
        <v>5</v>
      </c>
      <c r="G119" t="s">
        <v>613</v>
      </c>
      <c r="H119" t="s">
        <v>421</v>
      </c>
      <c r="I119">
        <v>1758413531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(DN119+(U119+2*0.95*5.67E-8*(((DN119+$B$9)+273)^4-(DN119+273)^4)-44100*J119)/(1.84*29.3*R119+8*0.95*5.67E-8*(DN119+273)^3))</f>
        <v>0</v>
      </c>
      <c r="W119">
        <f>($C$9*DO119+$D$9*DP119+$E$9*V119)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2*0.95*5.67E-8*(((DN119+$B$9)+273)^4-(W119+273)^4)</f>
        <v>0</v>
      </c>
      <c r="AF119">
        <f>U119+AE119+AC119+AD119</f>
        <v>0</v>
      </c>
      <c r="AG119">
        <v>0</v>
      </c>
      <c r="AH119">
        <v>0</v>
      </c>
      <c r="AI119">
        <f>IF(AG119*$H$15&gt;=AK119,1.0,(AK119/(AK119-AG119*$H$15)))</f>
        <v>0</v>
      </c>
      <c r="AJ119">
        <f>(AI119-1)*100</f>
        <v>0</v>
      </c>
      <c r="AK119">
        <f>MAX(0,($B$15+$C$15*DS119)/(1+$D$15*DS119)*DL119/(DN119+273)*$E$15)</f>
        <v>0</v>
      </c>
      <c r="AL119" t="s">
        <v>422</v>
      </c>
      <c r="AM119" t="s">
        <v>422</v>
      </c>
      <c r="AN119">
        <v>0</v>
      </c>
      <c r="AO119">
        <v>0</v>
      </c>
      <c r="AP119">
        <f>1-AN119/AO119</f>
        <v>0</v>
      </c>
      <c r="AQ119">
        <v>0</v>
      </c>
      <c r="AR119" t="s">
        <v>422</v>
      </c>
      <c r="AS119" t="s">
        <v>422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422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$B$13*DT119+$C$13*DU119+$F$13*EF119*(1-EI119)</f>
        <v>0</v>
      </c>
      <c r="CW119">
        <f>CV119*CX119</f>
        <v>0</v>
      </c>
      <c r="CX119">
        <f>($B$13*$D$11+$C$13*$D$11+$F$13*((ES119+EK119)/MAX(ES119+EK119+ET119, 0.1)*$I$11+ET119/MAX(ES119+EK119+ET119, 0.1)*$J$11))/($B$13+$C$13+$F$13)</f>
        <v>0</v>
      </c>
      <c r="CY119">
        <f>($B$13*$K$11+$C$13*$K$11+$F$13*((ES119+EK119)/MAX(ES119+EK119+ET119, 0.1)*$P$11+ET119/MAX(ES119+EK119+ET119, 0.1)*$Q$11))/($B$13+$C$13+$F$13)</f>
        <v>0</v>
      </c>
      <c r="CZ119">
        <v>6</v>
      </c>
      <c r="DA119">
        <v>0.5</v>
      </c>
      <c r="DB119" t="s">
        <v>423</v>
      </c>
      <c r="DC119">
        <v>2</v>
      </c>
      <c r="DD119">
        <v>1758413531</v>
      </c>
      <c r="DE119">
        <v>422.1422083333334</v>
      </c>
      <c r="DF119">
        <v>419.9938749999999</v>
      </c>
      <c r="DG119">
        <v>24.04184583333334</v>
      </c>
      <c r="DH119">
        <v>23.94505833333334</v>
      </c>
      <c r="DI119">
        <v>422.8036666666667</v>
      </c>
      <c r="DJ119">
        <v>23.72290416666667</v>
      </c>
      <c r="DK119">
        <v>500.0076666666667</v>
      </c>
      <c r="DL119">
        <v>90.17016666666666</v>
      </c>
      <c r="DM119">
        <v>0.070046225</v>
      </c>
      <c r="DN119">
        <v>30.42422916666667</v>
      </c>
      <c r="DO119">
        <v>30.1003125</v>
      </c>
      <c r="DP119">
        <v>999.9</v>
      </c>
      <c r="DQ119">
        <v>0</v>
      </c>
      <c r="DR119">
        <v>0</v>
      </c>
      <c r="DS119">
        <v>10006.485</v>
      </c>
      <c r="DT119">
        <v>0</v>
      </c>
      <c r="DU119">
        <v>3.94641</v>
      </c>
      <c r="DV119">
        <v>2.1483825</v>
      </c>
      <c r="DW119">
        <v>432.5412916666667</v>
      </c>
      <c r="DX119">
        <v>430.2975</v>
      </c>
      <c r="DY119">
        <v>0.09679600833333334</v>
      </c>
      <c r="DZ119">
        <v>419.9938749999999</v>
      </c>
      <c r="EA119">
        <v>23.94505833333334</v>
      </c>
      <c r="EB119">
        <v>2.167857083333333</v>
      </c>
      <c r="EC119">
        <v>2.15912875</v>
      </c>
      <c r="ED119">
        <v>18.7267125</v>
      </c>
      <c r="EE119">
        <v>18.66225</v>
      </c>
      <c r="EF119">
        <v>0.00500078</v>
      </c>
      <c r="EG119">
        <v>0</v>
      </c>
      <c r="EH119">
        <v>0</v>
      </c>
      <c r="EI119">
        <v>0</v>
      </c>
      <c r="EJ119">
        <v>828.6041666666666</v>
      </c>
      <c r="EK119">
        <v>0.00500078</v>
      </c>
      <c r="EL119">
        <v>-15.23333333333333</v>
      </c>
      <c r="EM119">
        <v>-0.3625</v>
      </c>
      <c r="EN119">
        <v>35.3825</v>
      </c>
      <c r="EO119">
        <v>40.53620833333333</v>
      </c>
      <c r="EP119">
        <v>37.81225</v>
      </c>
      <c r="EQ119">
        <v>40.86941666666667</v>
      </c>
      <c r="ER119">
        <v>38.74704166666667</v>
      </c>
      <c r="ES119">
        <v>0</v>
      </c>
      <c r="ET119">
        <v>0</v>
      </c>
      <c r="EU119">
        <v>0</v>
      </c>
      <c r="EV119">
        <v>1758413538.6</v>
      </c>
      <c r="EW119">
        <v>0</v>
      </c>
      <c r="EX119">
        <v>829.6799999999998</v>
      </c>
      <c r="EY119">
        <v>-36.53846161958191</v>
      </c>
      <c r="EZ119">
        <v>-6.369230674991959</v>
      </c>
      <c r="FA119">
        <v>-16</v>
      </c>
      <c r="FB119">
        <v>15</v>
      </c>
      <c r="FC119">
        <v>0</v>
      </c>
      <c r="FD119" t="s">
        <v>424</v>
      </c>
      <c r="FE119">
        <v>1746989605.5</v>
      </c>
      <c r="FF119">
        <v>1746989593.5</v>
      </c>
      <c r="FG119">
        <v>0</v>
      </c>
      <c r="FH119">
        <v>-0.274</v>
      </c>
      <c r="FI119">
        <v>-0.002</v>
      </c>
      <c r="FJ119">
        <v>2.549</v>
      </c>
      <c r="FK119">
        <v>0.129</v>
      </c>
      <c r="FL119">
        <v>420</v>
      </c>
      <c r="FM119">
        <v>17</v>
      </c>
      <c r="FN119">
        <v>0.02</v>
      </c>
      <c r="FO119">
        <v>0.04</v>
      </c>
      <c r="FP119">
        <v>2.151663</v>
      </c>
      <c r="FQ119">
        <v>0.01884787992494935</v>
      </c>
      <c r="FR119">
        <v>0.03230869342762104</v>
      </c>
      <c r="FS119">
        <v>1</v>
      </c>
      <c r="FT119">
        <v>831.0205882352941</v>
      </c>
      <c r="FU119">
        <v>-21.51107723594517</v>
      </c>
      <c r="FV119">
        <v>7.215252611115884</v>
      </c>
      <c r="FW119">
        <v>0</v>
      </c>
      <c r="FX119">
        <v>0.085037405</v>
      </c>
      <c r="FY119">
        <v>0.3026825515947466</v>
      </c>
      <c r="FZ119">
        <v>0.03025453490271293</v>
      </c>
      <c r="GA119">
        <v>0</v>
      </c>
      <c r="GB119">
        <v>1</v>
      </c>
      <c r="GC119">
        <v>3</v>
      </c>
      <c r="GD119" t="s">
        <v>435</v>
      </c>
      <c r="GE119">
        <v>3.1032</v>
      </c>
      <c r="GF119">
        <v>2.72833</v>
      </c>
      <c r="GG119">
        <v>0.08808829999999999</v>
      </c>
      <c r="GH119">
        <v>0.0876875</v>
      </c>
      <c r="GI119">
        <v>0.107652</v>
      </c>
      <c r="GJ119">
        <v>0.108654</v>
      </c>
      <c r="GK119">
        <v>23838.9</v>
      </c>
      <c r="GL119">
        <v>21650.8</v>
      </c>
      <c r="GM119">
        <v>26706.4</v>
      </c>
      <c r="GN119">
        <v>23954.1</v>
      </c>
      <c r="GO119">
        <v>38133.1</v>
      </c>
      <c r="GP119">
        <v>31562.1</v>
      </c>
      <c r="GQ119">
        <v>46638.5</v>
      </c>
      <c r="GR119">
        <v>37898.4</v>
      </c>
      <c r="GS119">
        <v>1.86665</v>
      </c>
      <c r="GT119">
        <v>1.86185</v>
      </c>
      <c r="GU119">
        <v>0.0856444</v>
      </c>
      <c r="GV119">
        <v>0</v>
      </c>
      <c r="GW119">
        <v>28.689</v>
      </c>
      <c r="GX119">
        <v>999.9</v>
      </c>
      <c r="GY119">
        <v>54.5</v>
      </c>
      <c r="GZ119">
        <v>31.5</v>
      </c>
      <c r="HA119">
        <v>28.0569</v>
      </c>
      <c r="HB119">
        <v>60.88</v>
      </c>
      <c r="HC119">
        <v>26.3702</v>
      </c>
      <c r="HD119">
        <v>1</v>
      </c>
      <c r="HE119">
        <v>0.140241</v>
      </c>
      <c r="HF119">
        <v>-0.923935</v>
      </c>
      <c r="HG119">
        <v>20.2985</v>
      </c>
      <c r="HH119">
        <v>5.21894</v>
      </c>
      <c r="HI119">
        <v>11.98</v>
      </c>
      <c r="HJ119">
        <v>4.9637</v>
      </c>
      <c r="HK119">
        <v>3.27595</v>
      </c>
      <c r="HL119">
        <v>9999</v>
      </c>
      <c r="HM119">
        <v>9999</v>
      </c>
      <c r="HN119">
        <v>9999</v>
      </c>
      <c r="HO119">
        <v>999.9</v>
      </c>
      <c r="HP119">
        <v>1.86386</v>
      </c>
      <c r="HQ119">
        <v>1.86005</v>
      </c>
      <c r="HR119">
        <v>1.85837</v>
      </c>
      <c r="HS119">
        <v>1.85974</v>
      </c>
      <c r="HT119">
        <v>1.85988</v>
      </c>
      <c r="HU119">
        <v>1.85837</v>
      </c>
      <c r="HV119">
        <v>1.85745</v>
      </c>
      <c r="HW119">
        <v>1.85236</v>
      </c>
      <c r="HX119">
        <v>0</v>
      </c>
      <c r="HY119">
        <v>0</v>
      </c>
      <c r="HZ119">
        <v>0</v>
      </c>
      <c r="IA119">
        <v>0</v>
      </c>
      <c r="IB119" t="s">
        <v>426</v>
      </c>
      <c r="IC119" t="s">
        <v>427</v>
      </c>
      <c r="ID119" t="s">
        <v>428</v>
      </c>
      <c r="IE119" t="s">
        <v>428</v>
      </c>
      <c r="IF119" t="s">
        <v>428</v>
      </c>
      <c r="IG119" t="s">
        <v>428</v>
      </c>
      <c r="IH119">
        <v>0</v>
      </c>
      <c r="II119">
        <v>100</v>
      </c>
      <c r="IJ119">
        <v>100</v>
      </c>
      <c r="IK119">
        <v>-0.661</v>
      </c>
      <c r="IL119">
        <v>0.32</v>
      </c>
      <c r="IM119">
        <v>-0.6605319167387009</v>
      </c>
      <c r="IN119">
        <v>-0.0004737513092168879</v>
      </c>
      <c r="IO119">
        <v>1.233974951706583E-06</v>
      </c>
      <c r="IP119">
        <v>-2.791035861235605E-10</v>
      </c>
      <c r="IQ119">
        <v>0.04306461537617447</v>
      </c>
      <c r="IR119">
        <v>-0.002560808816659483</v>
      </c>
      <c r="IS119">
        <v>0.0007441110143227328</v>
      </c>
      <c r="IT119">
        <v>-6.151772081818622E-06</v>
      </c>
      <c r="IU119">
        <v>2</v>
      </c>
      <c r="IV119">
        <v>1988</v>
      </c>
      <c r="IW119">
        <v>1</v>
      </c>
      <c r="IX119">
        <v>28</v>
      </c>
      <c r="IY119">
        <v>190398.9</v>
      </c>
      <c r="IZ119">
        <v>190399.1</v>
      </c>
      <c r="JA119">
        <v>1.14746</v>
      </c>
      <c r="JB119">
        <v>2.6062</v>
      </c>
      <c r="JC119">
        <v>1.49658</v>
      </c>
      <c r="JD119">
        <v>2.34741</v>
      </c>
      <c r="JE119">
        <v>1.54907</v>
      </c>
      <c r="JF119">
        <v>2.42798</v>
      </c>
      <c r="JG119">
        <v>36.1989</v>
      </c>
      <c r="JH119">
        <v>24.105</v>
      </c>
      <c r="JI119">
        <v>18</v>
      </c>
      <c r="JJ119">
        <v>482.235</v>
      </c>
      <c r="JK119">
        <v>493.858</v>
      </c>
      <c r="JL119">
        <v>30.682</v>
      </c>
      <c r="JM119">
        <v>29.0636</v>
      </c>
      <c r="JN119">
        <v>29.9999</v>
      </c>
      <c r="JO119">
        <v>29.2966</v>
      </c>
      <c r="JP119">
        <v>29.2932</v>
      </c>
      <c r="JQ119">
        <v>23.071</v>
      </c>
      <c r="JR119">
        <v>18.4798</v>
      </c>
      <c r="JS119">
        <v>100</v>
      </c>
      <c r="JT119">
        <v>30.6635</v>
      </c>
      <c r="JU119">
        <v>420</v>
      </c>
      <c r="JV119">
        <v>23.9506</v>
      </c>
      <c r="JW119">
        <v>101.969</v>
      </c>
      <c r="JX119">
        <v>91.3964</v>
      </c>
    </row>
    <row r="120" spans="1:284">
      <c r="A120">
        <v>102</v>
      </c>
      <c r="B120">
        <v>1758413541</v>
      </c>
      <c r="C120">
        <v>838</v>
      </c>
      <c r="D120" t="s">
        <v>634</v>
      </c>
      <c r="E120" t="s">
        <v>635</v>
      </c>
      <c r="F120">
        <v>5</v>
      </c>
      <c r="G120" t="s">
        <v>613</v>
      </c>
      <c r="H120" t="s">
        <v>421</v>
      </c>
      <c r="I120">
        <v>1758413533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(DN120+(U120+2*0.95*5.67E-8*(((DN120+$B$9)+273)^4-(DN120+273)^4)-44100*J120)/(1.84*29.3*R120+8*0.95*5.67E-8*(DN120+273)^3))</f>
        <v>0</v>
      </c>
      <c r="W120">
        <f>($C$9*DO120+$D$9*DP120+$E$9*V120)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2*0.95*5.67E-8*(((DN120+$B$9)+273)^4-(W120+273)^4)</f>
        <v>0</v>
      </c>
      <c r="AF120">
        <f>U120+AE120+AC120+AD120</f>
        <v>0</v>
      </c>
      <c r="AG120">
        <v>0</v>
      </c>
      <c r="AH120">
        <v>0</v>
      </c>
      <c r="AI120">
        <f>IF(AG120*$H$15&gt;=AK120,1.0,(AK120/(AK120-AG120*$H$15)))</f>
        <v>0</v>
      </c>
      <c r="AJ120">
        <f>(AI120-1)*100</f>
        <v>0</v>
      </c>
      <c r="AK120">
        <f>MAX(0,($B$15+$C$15*DS120)/(1+$D$15*DS120)*DL120/(DN120+273)*$E$15)</f>
        <v>0</v>
      </c>
      <c r="AL120" t="s">
        <v>422</v>
      </c>
      <c r="AM120" t="s">
        <v>422</v>
      </c>
      <c r="AN120">
        <v>0</v>
      </c>
      <c r="AO120">
        <v>0</v>
      </c>
      <c r="AP120">
        <f>1-AN120/AO120</f>
        <v>0</v>
      </c>
      <c r="AQ120">
        <v>0</v>
      </c>
      <c r="AR120" t="s">
        <v>422</v>
      </c>
      <c r="AS120" t="s">
        <v>422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422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$B$13*DT120+$C$13*DU120+$F$13*EF120*(1-EI120)</f>
        <v>0</v>
      </c>
      <c r="CW120">
        <f>CV120*CX120</f>
        <v>0</v>
      </c>
      <c r="CX120">
        <f>($B$13*$D$11+$C$13*$D$11+$F$13*((ES120+EK120)/MAX(ES120+EK120+ET120, 0.1)*$I$11+ET120/MAX(ES120+EK120+ET120, 0.1)*$J$11))/($B$13+$C$13+$F$13)</f>
        <v>0</v>
      </c>
      <c r="CY120">
        <f>($B$13*$K$11+$C$13*$K$11+$F$13*((ES120+EK120)/MAX(ES120+EK120+ET120, 0.1)*$P$11+ET120/MAX(ES120+EK120+ET120, 0.1)*$Q$11))/($B$13+$C$13+$F$13)</f>
        <v>0</v>
      </c>
      <c r="CZ120">
        <v>6</v>
      </c>
      <c r="DA120">
        <v>0.5</v>
      </c>
      <c r="DB120" t="s">
        <v>423</v>
      </c>
      <c r="DC120">
        <v>2</v>
      </c>
      <c r="DD120">
        <v>1758413533</v>
      </c>
      <c r="DE120">
        <v>422.1318333333334</v>
      </c>
      <c r="DF120">
        <v>419.9830833333334</v>
      </c>
      <c r="DG120">
        <v>24.05557083333333</v>
      </c>
      <c r="DH120">
        <v>23.94730833333334</v>
      </c>
      <c r="DI120">
        <v>422.7932916666667</v>
      </c>
      <c r="DJ120">
        <v>23.73632916666666</v>
      </c>
      <c r="DK120">
        <v>500.0068333333334</v>
      </c>
      <c r="DL120">
        <v>90.17040833333334</v>
      </c>
      <c r="DM120">
        <v>0.07008739166666667</v>
      </c>
      <c r="DN120">
        <v>30.42374166666667</v>
      </c>
      <c r="DO120">
        <v>30.09644166666667</v>
      </c>
      <c r="DP120">
        <v>999.9</v>
      </c>
      <c r="DQ120">
        <v>0</v>
      </c>
      <c r="DR120">
        <v>0</v>
      </c>
      <c r="DS120">
        <v>10006.58666666667</v>
      </c>
      <c r="DT120">
        <v>0</v>
      </c>
      <c r="DU120">
        <v>3.94641</v>
      </c>
      <c r="DV120">
        <v>2.14884375</v>
      </c>
      <c r="DW120">
        <v>432.53675</v>
      </c>
      <c r="DX120">
        <v>430.2874166666666</v>
      </c>
      <c r="DY120">
        <v>0.1082733583333333</v>
      </c>
      <c r="DZ120">
        <v>419.9830833333334</v>
      </c>
      <c r="EA120">
        <v>23.94730833333334</v>
      </c>
      <c r="EB120">
        <v>2.1691</v>
      </c>
      <c r="EC120">
        <v>2.1593375</v>
      </c>
      <c r="ED120">
        <v>18.7358875</v>
      </c>
      <c r="EE120">
        <v>18.66379583333334</v>
      </c>
      <c r="EF120">
        <v>0.00500078</v>
      </c>
      <c r="EG120">
        <v>0</v>
      </c>
      <c r="EH120">
        <v>0</v>
      </c>
      <c r="EI120">
        <v>0</v>
      </c>
      <c r="EJ120">
        <v>827.8166666666666</v>
      </c>
      <c r="EK120">
        <v>0.00500078</v>
      </c>
      <c r="EL120">
        <v>-16.20416666666667</v>
      </c>
      <c r="EM120">
        <v>-0.2458333333333333</v>
      </c>
      <c r="EN120">
        <v>35.421625</v>
      </c>
      <c r="EO120">
        <v>40.572625</v>
      </c>
      <c r="EP120">
        <v>37.84091666666666</v>
      </c>
      <c r="EQ120">
        <v>40.92925</v>
      </c>
      <c r="ER120">
        <v>38.804375</v>
      </c>
      <c r="ES120">
        <v>0</v>
      </c>
      <c r="ET120">
        <v>0</v>
      </c>
      <c r="EU120">
        <v>0</v>
      </c>
      <c r="EV120">
        <v>1758413541</v>
      </c>
      <c r="EW120">
        <v>0</v>
      </c>
      <c r="EX120">
        <v>827.9879999999998</v>
      </c>
      <c r="EY120">
        <v>-68.90769221689003</v>
      </c>
      <c r="EZ120">
        <v>11.12307688418704</v>
      </c>
      <c r="FA120">
        <v>-16.876</v>
      </c>
      <c r="FB120">
        <v>15</v>
      </c>
      <c r="FC120">
        <v>0</v>
      </c>
      <c r="FD120" t="s">
        <v>424</v>
      </c>
      <c r="FE120">
        <v>1746989605.5</v>
      </c>
      <c r="FF120">
        <v>1746989593.5</v>
      </c>
      <c r="FG120">
        <v>0</v>
      </c>
      <c r="FH120">
        <v>-0.274</v>
      </c>
      <c r="FI120">
        <v>-0.002</v>
      </c>
      <c r="FJ120">
        <v>2.549</v>
      </c>
      <c r="FK120">
        <v>0.129</v>
      </c>
      <c r="FL120">
        <v>420</v>
      </c>
      <c r="FM120">
        <v>17</v>
      </c>
      <c r="FN120">
        <v>0.02</v>
      </c>
      <c r="FO120">
        <v>0.04</v>
      </c>
      <c r="FP120">
        <v>2.150817804878049</v>
      </c>
      <c r="FQ120">
        <v>0.02806536585365754</v>
      </c>
      <c r="FR120">
        <v>0.03411966506227647</v>
      </c>
      <c r="FS120">
        <v>1</v>
      </c>
      <c r="FT120">
        <v>829.5441176470588</v>
      </c>
      <c r="FU120">
        <v>-39.61038956369565</v>
      </c>
      <c r="FV120">
        <v>8.00893586147486</v>
      </c>
      <c r="FW120">
        <v>0</v>
      </c>
      <c r="FX120">
        <v>0.09459652926829268</v>
      </c>
      <c r="FY120">
        <v>0.3282631923344947</v>
      </c>
      <c r="FZ120">
        <v>0.03285006818677442</v>
      </c>
      <c r="GA120">
        <v>0</v>
      </c>
      <c r="GB120">
        <v>1</v>
      </c>
      <c r="GC120">
        <v>3</v>
      </c>
      <c r="GD120" t="s">
        <v>435</v>
      </c>
      <c r="GE120">
        <v>3.10335</v>
      </c>
      <c r="GF120">
        <v>2.72793</v>
      </c>
      <c r="GG120">
        <v>0.0880783</v>
      </c>
      <c r="GH120">
        <v>0.0876967</v>
      </c>
      <c r="GI120">
        <v>0.107669</v>
      </c>
      <c r="GJ120">
        <v>0.108649</v>
      </c>
      <c r="GK120">
        <v>23839.1</v>
      </c>
      <c r="GL120">
        <v>21650.6</v>
      </c>
      <c r="GM120">
        <v>26706.2</v>
      </c>
      <c r="GN120">
        <v>23954.1</v>
      </c>
      <c r="GO120">
        <v>38132.5</v>
      </c>
      <c r="GP120">
        <v>31562.1</v>
      </c>
      <c r="GQ120">
        <v>46638.6</v>
      </c>
      <c r="GR120">
        <v>37898.2</v>
      </c>
      <c r="GS120">
        <v>1.86677</v>
      </c>
      <c r="GT120">
        <v>1.86168</v>
      </c>
      <c r="GU120">
        <v>0.0853464</v>
      </c>
      <c r="GV120">
        <v>0</v>
      </c>
      <c r="GW120">
        <v>28.6927</v>
      </c>
      <c r="GX120">
        <v>999.9</v>
      </c>
      <c r="GY120">
        <v>54.5</v>
      </c>
      <c r="GZ120">
        <v>31.5</v>
      </c>
      <c r="HA120">
        <v>28.0546</v>
      </c>
      <c r="HB120">
        <v>60.83</v>
      </c>
      <c r="HC120">
        <v>26.1779</v>
      </c>
      <c r="HD120">
        <v>1</v>
      </c>
      <c r="HE120">
        <v>0.140252</v>
      </c>
      <c r="HF120">
        <v>-0.974763</v>
      </c>
      <c r="HG120">
        <v>20.2978</v>
      </c>
      <c r="HH120">
        <v>5.21549</v>
      </c>
      <c r="HI120">
        <v>11.98</v>
      </c>
      <c r="HJ120">
        <v>4.9633</v>
      </c>
      <c r="HK120">
        <v>3.2754</v>
      </c>
      <c r="HL120">
        <v>9999</v>
      </c>
      <c r="HM120">
        <v>9999</v>
      </c>
      <c r="HN120">
        <v>9999</v>
      </c>
      <c r="HO120">
        <v>999.9</v>
      </c>
      <c r="HP120">
        <v>1.86386</v>
      </c>
      <c r="HQ120">
        <v>1.86005</v>
      </c>
      <c r="HR120">
        <v>1.85837</v>
      </c>
      <c r="HS120">
        <v>1.85974</v>
      </c>
      <c r="HT120">
        <v>1.85988</v>
      </c>
      <c r="HU120">
        <v>1.85837</v>
      </c>
      <c r="HV120">
        <v>1.85745</v>
      </c>
      <c r="HW120">
        <v>1.85235</v>
      </c>
      <c r="HX120">
        <v>0</v>
      </c>
      <c r="HY120">
        <v>0</v>
      </c>
      <c r="HZ120">
        <v>0</v>
      </c>
      <c r="IA120">
        <v>0</v>
      </c>
      <c r="IB120" t="s">
        <v>426</v>
      </c>
      <c r="IC120" t="s">
        <v>427</v>
      </c>
      <c r="ID120" t="s">
        <v>428</v>
      </c>
      <c r="IE120" t="s">
        <v>428</v>
      </c>
      <c r="IF120" t="s">
        <v>428</v>
      </c>
      <c r="IG120" t="s">
        <v>428</v>
      </c>
      <c r="IH120">
        <v>0</v>
      </c>
      <c r="II120">
        <v>100</v>
      </c>
      <c r="IJ120">
        <v>100</v>
      </c>
      <c r="IK120">
        <v>-0.662</v>
      </c>
      <c r="IL120">
        <v>0.3201</v>
      </c>
      <c r="IM120">
        <v>-0.6605319167387009</v>
      </c>
      <c r="IN120">
        <v>-0.0004737513092168879</v>
      </c>
      <c r="IO120">
        <v>1.233974951706583E-06</v>
      </c>
      <c r="IP120">
        <v>-2.791035861235605E-10</v>
      </c>
      <c r="IQ120">
        <v>0.04306461537617447</v>
      </c>
      <c r="IR120">
        <v>-0.002560808816659483</v>
      </c>
      <c r="IS120">
        <v>0.0007441110143227328</v>
      </c>
      <c r="IT120">
        <v>-6.151772081818622E-06</v>
      </c>
      <c r="IU120">
        <v>2</v>
      </c>
      <c r="IV120">
        <v>1988</v>
      </c>
      <c r="IW120">
        <v>1</v>
      </c>
      <c r="IX120">
        <v>28</v>
      </c>
      <c r="IY120">
        <v>190398.9</v>
      </c>
      <c r="IZ120">
        <v>190399.1</v>
      </c>
      <c r="JA120">
        <v>1.14746</v>
      </c>
      <c r="JB120">
        <v>2.6001</v>
      </c>
      <c r="JC120">
        <v>1.49658</v>
      </c>
      <c r="JD120">
        <v>2.34741</v>
      </c>
      <c r="JE120">
        <v>1.54907</v>
      </c>
      <c r="JF120">
        <v>2.47192</v>
      </c>
      <c r="JG120">
        <v>36.1754</v>
      </c>
      <c r="JH120">
        <v>24.105</v>
      </c>
      <c r="JI120">
        <v>18</v>
      </c>
      <c r="JJ120">
        <v>482.307</v>
      </c>
      <c r="JK120">
        <v>493.732</v>
      </c>
      <c r="JL120">
        <v>30.6484</v>
      </c>
      <c r="JM120">
        <v>29.0636</v>
      </c>
      <c r="JN120">
        <v>29.9999</v>
      </c>
      <c r="JO120">
        <v>29.2962</v>
      </c>
      <c r="JP120">
        <v>29.2919</v>
      </c>
      <c r="JQ120">
        <v>23.0714</v>
      </c>
      <c r="JR120">
        <v>18.4798</v>
      </c>
      <c r="JS120">
        <v>100</v>
      </c>
      <c r="JT120">
        <v>30.5792</v>
      </c>
      <c r="JU120">
        <v>420</v>
      </c>
      <c r="JV120">
        <v>23.9489</v>
      </c>
      <c r="JW120">
        <v>101.969</v>
      </c>
      <c r="JX120">
        <v>91.3961</v>
      </c>
    </row>
    <row r="121" spans="1:284">
      <c r="A121">
        <v>103</v>
      </c>
      <c r="B121">
        <v>1758413543</v>
      </c>
      <c r="C121">
        <v>840</v>
      </c>
      <c r="D121" t="s">
        <v>636</v>
      </c>
      <c r="E121" t="s">
        <v>637</v>
      </c>
      <c r="F121">
        <v>5</v>
      </c>
      <c r="G121" t="s">
        <v>613</v>
      </c>
      <c r="H121" t="s">
        <v>421</v>
      </c>
      <c r="I121">
        <v>1758413535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(DN121+(U121+2*0.95*5.67E-8*(((DN121+$B$9)+273)^4-(DN121+273)^4)-44100*J121)/(1.84*29.3*R121+8*0.95*5.67E-8*(DN121+273)^3))</f>
        <v>0</v>
      </c>
      <c r="W121">
        <f>($C$9*DO121+$D$9*DP121+$E$9*V121)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2*0.95*5.67E-8*(((DN121+$B$9)+273)^4-(W121+273)^4)</f>
        <v>0</v>
      </c>
      <c r="AF121">
        <f>U121+AE121+AC121+AD121</f>
        <v>0</v>
      </c>
      <c r="AG121">
        <v>0</v>
      </c>
      <c r="AH121">
        <v>0</v>
      </c>
      <c r="AI121">
        <f>IF(AG121*$H$15&gt;=AK121,1.0,(AK121/(AK121-AG121*$H$15)))</f>
        <v>0</v>
      </c>
      <c r="AJ121">
        <f>(AI121-1)*100</f>
        <v>0</v>
      </c>
      <c r="AK121">
        <f>MAX(0,($B$15+$C$15*DS121)/(1+$D$15*DS121)*DL121/(DN121+273)*$E$15)</f>
        <v>0</v>
      </c>
      <c r="AL121" t="s">
        <v>422</v>
      </c>
      <c r="AM121" t="s">
        <v>422</v>
      </c>
      <c r="AN121">
        <v>0</v>
      </c>
      <c r="AO121">
        <v>0</v>
      </c>
      <c r="AP121">
        <f>1-AN121/AO121</f>
        <v>0</v>
      </c>
      <c r="AQ121">
        <v>0</v>
      </c>
      <c r="AR121" t="s">
        <v>422</v>
      </c>
      <c r="AS121" t="s">
        <v>422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422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$B$13*DT121+$C$13*DU121+$F$13*EF121*(1-EI121)</f>
        <v>0</v>
      </c>
      <c r="CW121">
        <f>CV121*CX121</f>
        <v>0</v>
      </c>
      <c r="CX121">
        <f>($B$13*$D$11+$C$13*$D$11+$F$13*((ES121+EK121)/MAX(ES121+EK121+ET121, 0.1)*$I$11+ET121/MAX(ES121+EK121+ET121, 0.1)*$J$11))/($B$13+$C$13+$F$13)</f>
        <v>0</v>
      </c>
      <c r="CY121">
        <f>($B$13*$K$11+$C$13*$K$11+$F$13*((ES121+EK121)/MAX(ES121+EK121+ET121, 0.1)*$P$11+ET121/MAX(ES121+EK121+ET121, 0.1)*$Q$11))/($B$13+$C$13+$F$13)</f>
        <v>0</v>
      </c>
      <c r="CZ121">
        <v>6</v>
      </c>
      <c r="DA121">
        <v>0.5</v>
      </c>
      <c r="DB121" t="s">
        <v>423</v>
      </c>
      <c r="DC121">
        <v>2</v>
      </c>
      <c r="DD121">
        <v>1758413535</v>
      </c>
      <c r="DE121">
        <v>422.1226666666666</v>
      </c>
      <c r="DF121">
        <v>419.9783333333333</v>
      </c>
      <c r="DG121">
        <v>24.06699583333333</v>
      </c>
      <c r="DH121">
        <v>23.94814166666667</v>
      </c>
      <c r="DI121">
        <v>422.784125</v>
      </c>
      <c r="DJ121">
        <v>23.7475</v>
      </c>
      <c r="DK121">
        <v>500.0161666666666</v>
      </c>
      <c r="DL121">
        <v>90.17031666666666</v>
      </c>
      <c r="DM121">
        <v>0.07008430416666667</v>
      </c>
      <c r="DN121">
        <v>30.4234125</v>
      </c>
      <c r="DO121">
        <v>30.09240833333333</v>
      </c>
      <c r="DP121">
        <v>999.9</v>
      </c>
      <c r="DQ121">
        <v>0</v>
      </c>
      <c r="DR121">
        <v>0</v>
      </c>
      <c r="DS121">
        <v>10005.545</v>
      </c>
      <c r="DT121">
        <v>0</v>
      </c>
      <c r="DU121">
        <v>3.94641</v>
      </c>
      <c r="DV121">
        <v>2.14440875</v>
      </c>
      <c r="DW121">
        <v>432.5324166666667</v>
      </c>
      <c r="DX121">
        <v>430.2829583333334</v>
      </c>
      <c r="DY121">
        <v>0.1188574833333333</v>
      </c>
      <c r="DZ121">
        <v>419.9783333333333</v>
      </c>
      <c r="EA121">
        <v>23.94814166666667</v>
      </c>
      <c r="EB121">
        <v>2.170128333333333</v>
      </c>
      <c r="EC121">
        <v>2.159410416666666</v>
      </c>
      <c r="ED121">
        <v>18.74347083333333</v>
      </c>
      <c r="EE121">
        <v>18.66434166666667</v>
      </c>
      <c r="EF121">
        <v>0.00500078</v>
      </c>
      <c r="EG121">
        <v>0</v>
      </c>
      <c r="EH121">
        <v>0</v>
      </c>
      <c r="EI121">
        <v>0</v>
      </c>
      <c r="EJ121">
        <v>824.9625</v>
      </c>
      <c r="EK121">
        <v>0.00500078</v>
      </c>
      <c r="EL121">
        <v>-16.22916666666667</v>
      </c>
      <c r="EM121">
        <v>-0.275</v>
      </c>
      <c r="EN121">
        <v>35.43725</v>
      </c>
      <c r="EO121">
        <v>40.6065</v>
      </c>
      <c r="EP121">
        <v>37.77841666666666</v>
      </c>
      <c r="EQ121">
        <v>40.9735</v>
      </c>
      <c r="ER121">
        <v>38.75233333333333</v>
      </c>
      <c r="ES121">
        <v>0</v>
      </c>
      <c r="ET121">
        <v>0</v>
      </c>
      <c r="EU121">
        <v>0</v>
      </c>
      <c r="EV121">
        <v>1758413542.8</v>
      </c>
      <c r="EW121">
        <v>0</v>
      </c>
      <c r="EX121">
        <v>825.9192307692308</v>
      </c>
      <c r="EY121">
        <v>-66.15726510898624</v>
      </c>
      <c r="EZ121">
        <v>8.177777884777319</v>
      </c>
      <c r="FA121">
        <v>-16.15384615384615</v>
      </c>
      <c r="FB121">
        <v>15</v>
      </c>
      <c r="FC121">
        <v>0</v>
      </c>
      <c r="FD121" t="s">
        <v>424</v>
      </c>
      <c r="FE121">
        <v>1746989605.5</v>
      </c>
      <c r="FF121">
        <v>1746989593.5</v>
      </c>
      <c r="FG121">
        <v>0</v>
      </c>
      <c r="FH121">
        <v>-0.274</v>
      </c>
      <c r="FI121">
        <v>-0.002</v>
      </c>
      <c r="FJ121">
        <v>2.549</v>
      </c>
      <c r="FK121">
        <v>0.129</v>
      </c>
      <c r="FL121">
        <v>420</v>
      </c>
      <c r="FM121">
        <v>17</v>
      </c>
      <c r="FN121">
        <v>0.02</v>
      </c>
      <c r="FO121">
        <v>0.04</v>
      </c>
      <c r="FP121">
        <v>2.13996225</v>
      </c>
      <c r="FQ121">
        <v>-0.02602075046904755</v>
      </c>
      <c r="FR121">
        <v>0.04110763162038775</v>
      </c>
      <c r="FS121">
        <v>1</v>
      </c>
      <c r="FT121">
        <v>828.1882352941177</v>
      </c>
      <c r="FU121">
        <v>-39.05271192365932</v>
      </c>
      <c r="FV121">
        <v>7.83096285515098</v>
      </c>
      <c r="FW121">
        <v>0</v>
      </c>
      <c r="FX121">
        <v>0.1026461</v>
      </c>
      <c r="FY121">
        <v>0.3355434506566604</v>
      </c>
      <c r="FZ121">
        <v>0.03267283121590475</v>
      </c>
      <c r="GA121">
        <v>0</v>
      </c>
      <c r="GB121">
        <v>1</v>
      </c>
      <c r="GC121">
        <v>3</v>
      </c>
      <c r="GD121" t="s">
        <v>435</v>
      </c>
      <c r="GE121">
        <v>3.10326</v>
      </c>
      <c r="GF121">
        <v>2.72813</v>
      </c>
      <c r="GG121">
        <v>0.0880832</v>
      </c>
      <c r="GH121">
        <v>0.0876982</v>
      </c>
      <c r="GI121">
        <v>0.107681</v>
      </c>
      <c r="GJ121">
        <v>0.108646</v>
      </c>
      <c r="GK121">
        <v>23838.9</v>
      </c>
      <c r="GL121">
        <v>21650.6</v>
      </c>
      <c r="GM121">
        <v>26706.2</v>
      </c>
      <c r="GN121">
        <v>23954.1</v>
      </c>
      <c r="GO121">
        <v>38131.8</v>
      </c>
      <c r="GP121">
        <v>31562.3</v>
      </c>
      <c r="GQ121">
        <v>46638.4</v>
      </c>
      <c r="GR121">
        <v>37898.2</v>
      </c>
      <c r="GS121">
        <v>1.86655</v>
      </c>
      <c r="GT121">
        <v>1.86187</v>
      </c>
      <c r="GU121">
        <v>0.0849925</v>
      </c>
      <c r="GV121">
        <v>0</v>
      </c>
      <c r="GW121">
        <v>28.6964</v>
      </c>
      <c r="GX121">
        <v>999.9</v>
      </c>
      <c r="GY121">
        <v>54.5</v>
      </c>
      <c r="GZ121">
        <v>31.5</v>
      </c>
      <c r="HA121">
        <v>28.0546</v>
      </c>
      <c r="HB121">
        <v>61.29</v>
      </c>
      <c r="HC121">
        <v>26.234</v>
      </c>
      <c r="HD121">
        <v>1</v>
      </c>
      <c r="HE121">
        <v>0.140246</v>
      </c>
      <c r="HF121">
        <v>-0.913897</v>
      </c>
      <c r="HG121">
        <v>20.2979</v>
      </c>
      <c r="HH121">
        <v>5.21429</v>
      </c>
      <c r="HI121">
        <v>11.98</v>
      </c>
      <c r="HJ121">
        <v>4.9634</v>
      </c>
      <c r="HK121">
        <v>3.27525</v>
      </c>
      <c r="HL121">
        <v>9999</v>
      </c>
      <c r="HM121">
        <v>9999</v>
      </c>
      <c r="HN121">
        <v>9999</v>
      </c>
      <c r="HO121">
        <v>999.9</v>
      </c>
      <c r="HP121">
        <v>1.86386</v>
      </c>
      <c r="HQ121">
        <v>1.86005</v>
      </c>
      <c r="HR121">
        <v>1.85837</v>
      </c>
      <c r="HS121">
        <v>1.85975</v>
      </c>
      <c r="HT121">
        <v>1.85988</v>
      </c>
      <c r="HU121">
        <v>1.85837</v>
      </c>
      <c r="HV121">
        <v>1.85745</v>
      </c>
      <c r="HW121">
        <v>1.85234</v>
      </c>
      <c r="HX121">
        <v>0</v>
      </c>
      <c r="HY121">
        <v>0</v>
      </c>
      <c r="HZ121">
        <v>0</v>
      </c>
      <c r="IA121">
        <v>0</v>
      </c>
      <c r="IB121" t="s">
        <v>426</v>
      </c>
      <c r="IC121" t="s">
        <v>427</v>
      </c>
      <c r="ID121" t="s">
        <v>428</v>
      </c>
      <c r="IE121" t="s">
        <v>428</v>
      </c>
      <c r="IF121" t="s">
        <v>428</v>
      </c>
      <c r="IG121" t="s">
        <v>428</v>
      </c>
      <c r="IH121">
        <v>0</v>
      </c>
      <c r="II121">
        <v>100</v>
      </c>
      <c r="IJ121">
        <v>100</v>
      </c>
      <c r="IK121">
        <v>-0.662</v>
      </c>
      <c r="IL121">
        <v>0.3201</v>
      </c>
      <c r="IM121">
        <v>-0.6605319167387009</v>
      </c>
      <c r="IN121">
        <v>-0.0004737513092168879</v>
      </c>
      <c r="IO121">
        <v>1.233974951706583E-06</v>
      </c>
      <c r="IP121">
        <v>-2.791035861235605E-10</v>
      </c>
      <c r="IQ121">
        <v>0.04306461537617447</v>
      </c>
      <c r="IR121">
        <v>-0.002560808816659483</v>
      </c>
      <c r="IS121">
        <v>0.0007441110143227328</v>
      </c>
      <c r="IT121">
        <v>-6.151772081818622E-06</v>
      </c>
      <c r="IU121">
        <v>2</v>
      </c>
      <c r="IV121">
        <v>1988</v>
      </c>
      <c r="IW121">
        <v>1</v>
      </c>
      <c r="IX121">
        <v>28</v>
      </c>
      <c r="IY121">
        <v>190399</v>
      </c>
      <c r="IZ121">
        <v>190399.2</v>
      </c>
      <c r="JA121">
        <v>1.14746</v>
      </c>
      <c r="JB121">
        <v>2.59888</v>
      </c>
      <c r="JC121">
        <v>1.49658</v>
      </c>
      <c r="JD121">
        <v>2.34985</v>
      </c>
      <c r="JE121">
        <v>1.54907</v>
      </c>
      <c r="JF121">
        <v>2.46216</v>
      </c>
      <c r="JG121">
        <v>36.1989</v>
      </c>
      <c r="JH121">
        <v>24.105</v>
      </c>
      <c r="JI121">
        <v>18</v>
      </c>
      <c r="JJ121">
        <v>482.166</v>
      </c>
      <c r="JK121">
        <v>493.856</v>
      </c>
      <c r="JL121">
        <v>30.623</v>
      </c>
      <c r="JM121">
        <v>29.0636</v>
      </c>
      <c r="JN121">
        <v>29.9999</v>
      </c>
      <c r="JO121">
        <v>29.295</v>
      </c>
      <c r="JP121">
        <v>29.2909</v>
      </c>
      <c r="JQ121">
        <v>23.0698</v>
      </c>
      <c r="JR121">
        <v>18.4798</v>
      </c>
      <c r="JS121">
        <v>100</v>
      </c>
      <c r="JT121">
        <v>30.5792</v>
      </c>
      <c r="JU121">
        <v>420</v>
      </c>
      <c r="JV121">
        <v>23.9484</v>
      </c>
      <c r="JW121">
        <v>101.968</v>
      </c>
      <c r="JX121">
        <v>91.3961</v>
      </c>
    </row>
    <row r="122" spans="1:284">
      <c r="A122">
        <v>104</v>
      </c>
      <c r="B122">
        <v>1758413545</v>
      </c>
      <c r="C122">
        <v>842</v>
      </c>
      <c r="D122" t="s">
        <v>638</v>
      </c>
      <c r="E122" t="s">
        <v>639</v>
      </c>
      <c r="F122">
        <v>5</v>
      </c>
      <c r="G122" t="s">
        <v>613</v>
      </c>
      <c r="H122" t="s">
        <v>421</v>
      </c>
      <c r="I122">
        <v>1758413537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(DN122+(U122+2*0.95*5.67E-8*(((DN122+$B$9)+273)^4-(DN122+273)^4)-44100*J122)/(1.84*29.3*R122+8*0.95*5.67E-8*(DN122+273)^3))</f>
        <v>0</v>
      </c>
      <c r="W122">
        <f>($C$9*DO122+$D$9*DP122+$E$9*V122)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2*0.95*5.67E-8*(((DN122+$B$9)+273)^4-(W122+273)^4)</f>
        <v>0</v>
      </c>
      <c r="AF122">
        <f>U122+AE122+AC122+AD122</f>
        <v>0</v>
      </c>
      <c r="AG122">
        <v>0</v>
      </c>
      <c r="AH122">
        <v>0</v>
      </c>
      <c r="AI122">
        <f>IF(AG122*$H$15&gt;=AK122,1.0,(AK122/(AK122-AG122*$H$15)))</f>
        <v>0</v>
      </c>
      <c r="AJ122">
        <f>(AI122-1)*100</f>
        <v>0</v>
      </c>
      <c r="AK122">
        <f>MAX(0,($B$15+$C$15*DS122)/(1+$D$15*DS122)*DL122/(DN122+273)*$E$15)</f>
        <v>0</v>
      </c>
      <c r="AL122" t="s">
        <v>422</v>
      </c>
      <c r="AM122" t="s">
        <v>422</v>
      </c>
      <c r="AN122">
        <v>0</v>
      </c>
      <c r="AO122">
        <v>0</v>
      </c>
      <c r="AP122">
        <f>1-AN122/AO122</f>
        <v>0</v>
      </c>
      <c r="AQ122">
        <v>0</v>
      </c>
      <c r="AR122" t="s">
        <v>422</v>
      </c>
      <c r="AS122" t="s">
        <v>422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422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$B$13*DT122+$C$13*DU122+$F$13*EF122*(1-EI122)</f>
        <v>0</v>
      </c>
      <c r="CW122">
        <f>CV122*CX122</f>
        <v>0</v>
      </c>
      <c r="CX122">
        <f>($B$13*$D$11+$C$13*$D$11+$F$13*((ES122+EK122)/MAX(ES122+EK122+ET122, 0.1)*$I$11+ET122/MAX(ES122+EK122+ET122, 0.1)*$J$11))/($B$13+$C$13+$F$13)</f>
        <v>0</v>
      </c>
      <c r="CY122">
        <f>($B$13*$K$11+$C$13*$K$11+$F$13*((ES122+EK122)/MAX(ES122+EK122+ET122, 0.1)*$P$11+ET122/MAX(ES122+EK122+ET122, 0.1)*$Q$11))/($B$13+$C$13+$F$13)</f>
        <v>0</v>
      </c>
      <c r="CZ122">
        <v>6</v>
      </c>
      <c r="DA122">
        <v>0.5</v>
      </c>
      <c r="DB122" t="s">
        <v>423</v>
      </c>
      <c r="DC122">
        <v>2</v>
      </c>
      <c r="DD122">
        <v>1758413537</v>
      </c>
      <c r="DE122">
        <v>422.1160416666667</v>
      </c>
      <c r="DF122">
        <v>419.9802500000001</v>
      </c>
      <c r="DG122">
        <v>24.07626666666667</v>
      </c>
      <c r="DH122">
        <v>23.948375</v>
      </c>
      <c r="DI122">
        <v>422.7775416666667</v>
      </c>
      <c r="DJ122">
        <v>23.7565625</v>
      </c>
      <c r="DK122">
        <v>499.9915416666667</v>
      </c>
      <c r="DL122">
        <v>90.16974583333332</v>
      </c>
      <c r="DM122">
        <v>0.07011437916666667</v>
      </c>
      <c r="DN122">
        <v>30.4229125</v>
      </c>
      <c r="DO122">
        <v>30.08849583333334</v>
      </c>
      <c r="DP122">
        <v>999.9</v>
      </c>
      <c r="DQ122">
        <v>0</v>
      </c>
      <c r="DR122">
        <v>0</v>
      </c>
      <c r="DS122">
        <v>9999.970416666665</v>
      </c>
      <c r="DT122">
        <v>0</v>
      </c>
      <c r="DU122">
        <v>3.94641</v>
      </c>
      <c r="DV122">
        <v>2.13594875</v>
      </c>
      <c r="DW122">
        <v>432.52975</v>
      </c>
      <c r="DX122">
        <v>430.2849166666667</v>
      </c>
      <c r="DY122">
        <v>0.1278900708333333</v>
      </c>
      <c r="DZ122">
        <v>419.9802500000001</v>
      </c>
      <c r="EA122">
        <v>23.948375</v>
      </c>
      <c r="EB122">
        <v>2.170949583333333</v>
      </c>
      <c r="EC122">
        <v>2.159418333333333</v>
      </c>
      <c r="ED122">
        <v>18.74953333333333</v>
      </c>
      <c r="EE122">
        <v>18.6644</v>
      </c>
      <c r="EF122">
        <v>0.00500078</v>
      </c>
      <c r="EG122">
        <v>0</v>
      </c>
      <c r="EH122">
        <v>0</v>
      </c>
      <c r="EI122">
        <v>0</v>
      </c>
      <c r="EJ122">
        <v>823.3583333333332</v>
      </c>
      <c r="EK122">
        <v>0.00500078</v>
      </c>
      <c r="EL122">
        <v>-15.7</v>
      </c>
      <c r="EM122">
        <v>-0.1791666666666666</v>
      </c>
      <c r="EN122">
        <v>35.460625</v>
      </c>
      <c r="EO122">
        <v>40.63775</v>
      </c>
      <c r="EP122">
        <v>37.846125</v>
      </c>
      <c r="EQ122">
        <v>41.01520833333333</v>
      </c>
      <c r="ER122">
        <v>38.773125</v>
      </c>
      <c r="ES122">
        <v>0</v>
      </c>
      <c r="ET122">
        <v>0</v>
      </c>
      <c r="EU122">
        <v>0</v>
      </c>
      <c r="EV122">
        <v>1758413544.6</v>
      </c>
      <c r="EW122">
        <v>0</v>
      </c>
      <c r="EX122">
        <v>824.2079999999999</v>
      </c>
      <c r="EY122">
        <v>-68.32307736850136</v>
      </c>
      <c r="EZ122">
        <v>5.976923281036659</v>
      </c>
      <c r="FA122">
        <v>-15.864</v>
      </c>
      <c r="FB122">
        <v>15</v>
      </c>
      <c r="FC122">
        <v>0</v>
      </c>
      <c r="FD122" t="s">
        <v>424</v>
      </c>
      <c r="FE122">
        <v>1746989605.5</v>
      </c>
      <c r="FF122">
        <v>1746989593.5</v>
      </c>
      <c r="FG122">
        <v>0</v>
      </c>
      <c r="FH122">
        <v>-0.274</v>
      </c>
      <c r="FI122">
        <v>-0.002</v>
      </c>
      <c r="FJ122">
        <v>2.549</v>
      </c>
      <c r="FK122">
        <v>0.129</v>
      </c>
      <c r="FL122">
        <v>420</v>
      </c>
      <c r="FM122">
        <v>17</v>
      </c>
      <c r="FN122">
        <v>0.02</v>
      </c>
      <c r="FO122">
        <v>0.04</v>
      </c>
      <c r="FP122">
        <v>2.133304634146341</v>
      </c>
      <c r="FQ122">
        <v>-0.1270007665505253</v>
      </c>
      <c r="FR122">
        <v>0.04452624543101773</v>
      </c>
      <c r="FS122">
        <v>1</v>
      </c>
      <c r="FT122">
        <v>826.35</v>
      </c>
      <c r="FU122">
        <v>-54.25057306218827</v>
      </c>
      <c r="FV122">
        <v>9.21435101924614</v>
      </c>
      <c r="FW122">
        <v>0</v>
      </c>
      <c r="FX122">
        <v>0.1137371682926829</v>
      </c>
      <c r="FY122">
        <v>0.3020151533101045</v>
      </c>
      <c r="FZ122">
        <v>0.03038944899534544</v>
      </c>
      <c r="GA122">
        <v>0</v>
      </c>
      <c r="GB122">
        <v>1</v>
      </c>
      <c r="GC122">
        <v>3</v>
      </c>
      <c r="GD122" t="s">
        <v>435</v>
      </c>
      <c r="GE122">
        <v>3.10309</v>
      </c>
      <c r="GF122">
        <v>2.72874</v>
      </c>
      <c r="GG122">
        <v>0.08808779999999999</v>
      </c>
      <c r="GH122">
        <v>0.08769150000000001</v>
      </c>
      <c r="GI122">
        <v>0.107691</v>
      </c>
      <c r="GJ122">
        <v>0.108646</v>
      </c>
      <c r="GK122">
        <v>23838.8</v>
      </c>
      <c r="GL122">
        <v>21650.6</v>
      </c>
      <c r="GM122">
        <v>26706.2</v>
      </c>
      <c r="GN122">
        <v>23953.9</v>
      </c>
      <c r="GO122">
        <v>38131.2</v>
      </c>
      <c r="GP122">
        <v>31562.3</v>
      </c>
      <c r="GQ122">
        <v>46638.2</v>
      </c>
      <c r="GR122">
        <v>37898.3</v>
      </c>
      <c r="GS122">
        <v>1.86625</v>
      </c>
      <c r="GT122">
        <v>1.862</v>
      </c>
      <c r="GU122">
        <v>0.0845641</v>
      </c>
      <c r="GV122">
        <v>0</v>
      </c>
      <c r="GW122">
        <v>28.6993</v>
      </c>
      <c r="GX122">
        <v>999.9</v>
      </c>
      <c r="GY122">
        <v>54.5</v>
      </c>
      <c r="GZ122">
        <v>31.5</v>
      </c>
      <c r="HA122">
        <v>28.0533</v>
      </c>
      <c r="HB122">
        <v>61.21</v>
      </c>
      <c r="HC122">
        <v>26.3462</v>
      </c>
      <c r="HD122">
        <v>1</v>
      </c>
      <c r="HE122">
        <v>0.140252</v>
      </c>
      <c r="HF122">
        <v>-0.852094</v>
      </c>
      <c r="HG122">
        <v>20.2988</v>
      </c>
      <c r="HH122">
        <v>5.21699</v>
      </c>
      <c r="HI122">
        <v>11.98</v>
      </c>
      <c r="HJ122">
        <v>4.9639</v>
      </c>
      <c r="HK122">
        <v>3.27583</v>
      </c>
      <c r="HL122">
        <v>9999</v>
      </c>
      <c r="HM122">
        <v>9999</v>
      </c>
      <c r="HN122">
        <v>9999</v>
      </c>
      <c r="HO122">
        <v>999.9</v>
      </c>
      <c r="HP122">
        <v>1.86386</v>
      </c>
      <c r="HQ122">
        <v>1.86005</v>
      </c>
      <c r="HR122">
        <v>1.85837</v>
      </c>
      <c r="HS122">
        <v>1.85975</v>
      </c>
      <c r="HT122">
        <v>1.85986</v>
      </c>
      <c r="HU122">
        <v>1.85837</v>
      </c>
      <c r="HV122">
        <v>1.85745</v>
      </c>
      <c r="HW122">
        <v>1.85234</v>
      </c>
      <c r="HX122">
        <v>0</v>
      </c>
      <c r="HY122">
        <v>0</v>
      </c>
      <c r="HZ122">
        <v>0</v>
      </c>
      <c r="IA122">
        <v>0</v>
      </c>
      <c r="IB122" t="s">
        <v>426</v>
      </c>
      <c r="IC122" t="s">
        <v>427</v>
      </c>
      <c r="ID122" t="s">
        <v>428</v>
      </c>
      <c r="IE122" t="s">
        <v>428</v>
      </c>
      <c r="IF122" t="s">
        <v>428</v>
      </c>
      <c r="IG122" t="s">
        <v>428</v>
      </c>
      <c r="IH122">
        <v>0</v>
      </c>
      <c r="II122">
        <v>100</v>
      </c>
      <c r="IJ122">
        <v>100</v>
      </c>
      <c r="IK122">
        <v>-0.661</v>
      </c>
      <c r="IL122">
        <v>0.3202</v>
      </c>
      <c r="IM122">
        <v>-0.6605319167387009</v>
      </c>
      <c r="IN122">
        <v>-0.0004737513092168879</v>
      </c>
      <c r="IO122">
        <v>1.233974951706583E-06</v>
      </c>
      <c r="IP122">
        <v>-2.791035861235605E-10</v>
      </c>
      <c r="IQ122">
        <v>0.04306461537617447</v>
      </c>
      <c r="IR122">
        <v>-0.002560808816659483</v>
      </c>
      <c r="IS122">
        <v>0.0007441110143227328</v>
      </c>
      <c r="IT122">
        <v>-6.151772081818622E-06</v>
      </c>
      <c r="IU122">
        <v>2</v>
      </c>
      <c r="IV122">
        <v>1988</v>
      </c>
      <c r="IW122">
        <v>1</v>
      </c>
      <c r="IX122">
        <v>28</v>
      </c>
      <c r="IY122">
        <v>190399</v>
      </c>
      <c r="IZ122">
        <v>190399.2</v>
      </c>
      <c r="JA122">
        <v>1.14746</v>
      </c>
      <c r="JB122">
        <v>2.60254</v>
      </c>
      <c r="JC122">
        <v>1.49658</v>
      </c>
      <c r="JD122">
        <v>2.34741</v>
      </c>
      <c r="JE122">
        <v>1.54907</v>
      </c>
      <c r="JF122">
        <v>2.3999</v>
      </c>
      <c r="JG122">
        <v>36.1754</v>
      </c>
      <c r="JH122">
        <v>24.105</v>
      </c>
      <c r="JI122">
        <v>18</v>
      </c>
      <c r="JJ122">
        <v>481.984</v>
      </c>
      <c r="JK122">
        <v>493.938</v>
      </c>
      <c r="JL122">
        <v>30.5916</v>
      </c>
      <c r="JM122">
        <v>29.0636</v>
      </c>
      <c r="JN122">
        <v>29.9999</v>
      </c>
      <c r="JO122">
        <v>29.2941</v>
      </c>
      <c r="JP122">
        <v>29.2909</v>
      </c>
      <c r="JQ122">
        <v>23.0723</v>
      </c>
      <c r="JR122">
        <v>18.4798</v>
      </c>
      <c r="JS122">
        <v>100</v>
      </c>
      <c r="JT122">
        <v>30.5792</v>
      </c>
      <c r="JU122">
        <v>420</v>
      </c>
      <c r="JV122">
        <v>23.9484</v>
      </c>
      <c r="JW122">
        <v>101.968</v>
      </c>
      <c r="JX122">
        <v>91.3961</v>
      </c>
    </row>
    <row r="123" spans="1:284">
      <c r="A123">
        <v>105</v>
      </c>
      <c r="B123">
        <v>1758413547</v>
      </c>
      <c r="C123">
        <v>844</v>
      </c>
      <c r="D123" t="s">
        <v>640</v>
      </c>
      <c r="E123" t="s">
        <v>641</v>
      </c>
      <c r="F123">
        <v>5</v>
      </c>
      <c r="G123" t="s">
        <v>613</v>
      </c>
      <c r="H123" t="s">
        <v>421</v>
      </c>
      <c r="I123">
        <v>1758413539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(DN123+(U123+2*0.95*5.67E-8*(((DN123+$B$9)+273)^4-(DN123+273)^4)-44100*J123)/(1.84*29.3*R123+8*0.95*5.67E-8*(DN123+273)^3))</f>
        <v>0</v>
      </c>
      <c r="W123">
        <f>($C$9*DO123+$D$9*DP123+$E$9*V123)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2*0.95*5.67E-8*(((DN123+$B$9)+273)^4-(W123+273)^4)</f>
        <v>0</v>
      </c>
      <c r="AF123">
        <f>U123+AE123+AC123+AD123</f>
        <v>0</v>
      </c>
      <c r="AG123">
        <v>0</v>
      </c>
      <c r="AH123">
        <v>0</v>
      </c>
      <c r="AI123">
        <f>IF(AG123*$H$15&gt;=AK123,1.0,(AK123/(AK123-AG123*$H$15)))</f>
        <v>0</v>
      </c>
      <c r="AJ123">
        <f>(AI123-1)*100</f>
        <v>0</v>
      </c>
      <c r="AK123">
        <f>MAX(0,($B$15+$C$15*DS123)/(1+$D$15*DS123)*DL123/(DN123+273)*$E$15)</f>
        <v>0</v>
      </c>
      <c r="AL123" t="s">
        <v>422</v>
      </c>
      <c r="AM123" t="s">
        <v>422</v>
      </c>
      <c r="AN123">
        <v>0</v>
      </c>
      <c r="AO123">
        <v>0</v>
      </c>
      <c r="AP123">
        <f>1-AN123/AO123</f>
        <v>0</v>
      </c>
      <c r="AQ123">
        <v>0</v>
      </c>
      <c r="AR123" t="s">
        <v>422</v>
      </c>
      <c r="AS123" t="s">
        <v>422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422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$B$13*DT123+$C$13*DU123+$F$13*EF123*(1-EI123)</f>
        <v>0</v>
      </c>
      <c r="CW123">
        <f>CV123*CX123</f>
        <v>0</v>
      </c>
      <c r="CX123">
        <f>($B$13*$D$11+$C$13*$D$11+$F$13*((ES123+EK123)/MAX(ES123+EK123+ET123, 0.1)*$I$11+ET123/MAX(ES123+EK123+ET123, 0.1)*$J$11))/($B$13+$C$13+$F$13)</f>
        <v>0</v>
      </c>
      <c r="CY123">
        <f>($B$13*$K$11+$C$13*$K$11+$F$13*((ES123+EK123)/MAX(ES123+EK123+ET123, 0.1)*$P$11+ET123/MAX(ES123+EK123+ET123, 0.1)*$Q$11))/($B$13+$C$13+$F$13)</f>
        <v>0</v>
      </c>
      <c r="CZ123">
        <v>6</v>
      </c>
      <c r="DA123">
        <v>0.5</v>
      </c>
      <c r="DB123" t="s">
        <v>423</v>
      </c>
      <c r="DC123">
        <v>2</v>
      </c>
      <c r="DD123">
        <v>1758413539</v>
      </c>
      <c r="DE123">
        <v>422.1129166666667</v>
      </c>
      <c r="DF123">
        <v>419.9791666666667</v>
      </c>
      <c r="DG123">
        <v>24.08356666666667</v>
      </c>
      <c r="DH123">
        <v>23.9480125</v>
      </c>
      <c r="DI123">
        <v>422.7744166666666</v>
      </c>
      <c r="DJ123">
        <v>23.76370416666667</v>
      </c>
      <c r="DK123">
        <v>499.9687916666667</v>
      </c>
      <c r="DL123">
        <v>90.16929583333332</v>
      </c>
      <c r="DM123">
        <v>0.07020827916666667</v>
      </c>
      <c r="DN123">
        <v>30.42188333333333</v>
      </c>
      <c r="DO123">
        <v>30.08520833333334</v>
      </c>
      <c r="DP123">
        <v>999.9</v>
      </c>
      <c r="DQ123">
        <v>0</v>
      </c>
      <c r="DR123">
        <v>0</v>
      </c>
      <c r="DS123">
        <v>9995.910416666666</v>
      </c>
      <c r="DT123">
        <v>0</v>
      </c>
      <c r="DU123">
        <v>3.94641</v>
      </c>
      <c r="DV123">
        <v>2.133901250000001</v>
      </c>
      <c r="DW123">
        <v>432.5297916666667</v>
      </c>
      <c r="DX123">
        <v>430.2836666666667</v>
      </c>
      <c r="DY123">
        <v>0.13554975</v>
      </c>
      <c r="DZ123">
        <v>419.9791666666667</v>
      </c>
      <c r="EA123">
        <v>23.9480125</v>
      </c>
      <c r="EB123">
        <v>2.1715975</v>
      </c>
      <c r="EC123">
        <v>2.159375416666667</v>
      </c>
      <c r="ED123">
        <v>18.75430416666667</v>
      </c>
      <c r="EE123">
        <v>18.664075</v>
      </c>
      <c r="EF123">
        <v>0.00500078</v>
      </c>
      <c r="EG123">
        <v>0</v>
      </c>
      <c r="EH123">
        <v>0</v>
      </c>
      <c r="EI123">
        <v>0</v>
      </c>
      <c r="EJ123">
        <v>823.1041666666666</v>
      </c>
      <c r="EK123">
        <v>0.00500078</v>
      </c>
      <c r="EL123">
        <v>-17.2375</v>
      </c>
      <c r="EM123">
        <v>-0.3124999999999999</v>
      </c>
      <c r="EN123">
        <v>35.47625</v>
      </c>
      <c r="EO123">
        <v>40.66641666666666</v>
      </c>
      <c r="EP123">
        <v>37.8435</v>
      </c>
      <c r="EQ123">
        <v>41.05166666666667</v>
      </c>
      <c r="ER123">
        <v>38.80441666666667</v>
      </c>
      <c r="ES123">
        <v>0</v>
      </c>
      <c r="ET123">
        <v>0</v>
      </c>
      <c r="EU123">
        <v>0</v>
      </c>
      <c r="EV123">
        <v>1758413547</v>
      </c>
      <c r="EW123">
        <v>0</v>
      </c>
      <c r="EX123">
        <v>822.804</v>
      </c>
      <c r="EY123">
        <v>-42.46923078247114</v>
      </c>
      <c r="EZ123">
        <v>-19.86923061802068</v>
      </c>
      <c r="FA123">
        <v>-17.048</v>
      </c>
      <c r="FB123">
        <v>15</v>
      </c>
      <c r="FC123">
        <v>0</v>
      </c>
      <c r="FD123" t="s">
        <v>424</v>
      </c>
      <c r="FE123">
        <v>1746989605.5</v>
      </c>
      <c r="FF123">
        <v>1746989593.5</v>
      </c>
      <c r="FG123">
        <v>0</v>
      </c>
      <c r="FH123">
        <v>-0.274</v>
      </c>
      <c r="FI123">
        <v>-0.002</v>
      </c>
      <c r="FJ123">
        <v>2.549</v>
      </c>
      <c r="FK123">
        <v>0.129</v>
      </c>
      <c r="FL123">
        <v>420</v>
      </c>
      <c r="FM123">
        <v>17</v>
      </c>
      <c r="FN123">
        <v>0.02</v>
      </c>
      <c r="FO123">
        <v>0.04</v>
      </c>
      <c r="FP123">
        <v>2.13920575</v>
      </c>
      <c r="FQ123">
        <v>-0.1769206378986924</v>
      </c>
      <c r="FR123">
        <v>0.04340456208093226</v>
      </c>
      <c r="FS123">
        <v>1</v>
      </c>
      <c r="FT123">
        <v>825.9882352941177</v>
      </c>
      <c r="FU123">
        <v>-54.86936601713055</v>
      </c>
      <c r="FV123">
        <v>9.174894283919969</v>
      </c>
      <c r="FW123">
        <v>0</v>
      </c>
      <c r="FX123">
        <v>0.1224110275</v>
      </c>
      <c r="FY123">
        <v>0.2629497399624763</v>
      </c>
      <c r="FZ123">
        <v>0.02589369712178031</v>
      </c>
      <c r="GA123">
        <v>0</v>
      </c>
      <c r="GB123">
        <v>1</v>
      </c>
      <c r="GC123">
        <v>3</v>
      </c>
      <c r="GD123" t="s">
        <v>435</v>
      </c>
      <c r="GE123">
        <v>3.10318</v>
      </c>
      <c r="GF123">
        <v>2.72861</v>
      </c>
      <c r="GG123">
        <v>0.08808920000000001</v>
      </c>
      <c r="GH123">
        <v>0.08768339999999999</v>
      </c>
      <c r="GI123">
        <v>0.107698</v>
      </c>
      <c r="GJ123">
        <v>0.108643</v>
      </c>
      <c r="GK123">
        <v>23838.7</v>
      </c>
      <c r="GL123">
        <v>21650.9</v>
      </c>
      <c r="GM123">
        <v>26706.1</v>
      </c>
      <c r="GN123">
        <v>23954.1</v>
      </c>
      <c r="GO123">
        <v>38130.9</v>
      </c>
      <c r="GP123">
        <v>31562.4</v>
      </c>
      <c r="GQ123">
        <v>46638.1</v>
      </c>
      <c r="GR123">
        <v>37898.2</v>
      </c>
      <c r="GS123">
        <v>1.86658</v>
      </c>
      <c r="GT123">
        <v>1.86165</v>
      </c>
      <c r="GU123">
        <v>0.08372590000000001</v>
      </c>
      <c r="GV123">
        <v>0</v>
      </c>
      <c r="GW123">
        <v>28.7023</v>
      </c>
      <c r="GX123">
        <v>999.9</v>
      </c>
      <c r="GY123">
        <v>54.5</v>
      </c>
      <c r="GZ123">
        <v>31.5</v>
      </c>
      <c r="HA123">
        <v>28.0564</v>
      </c>
      <c r="HB123">
        <v>60.86</v>
      </c>
      <c r="HC123">
        <v>26.4704</v>
      </c>
      <c r="HD123">
        <v>1</v>
      </c>
      <c r="HE123">
        <v>0.140262</v>
      </c>
      <c r="HF123">
        <v>-0.902081</v>
      </c>
      <c r="HG123">
        <v>20.2987</v>
      </c>
      <c r="HH123">
        <v>5.21789</v>
      </c>
      <c r="HI123">
        <v>11.98</v>
      </c>
      <c r="HJ123">
        <v>4.96405</v>
      </c>
      <c r="HK123">
        <v>3.27598</v>
      </c>
      <c r="HL123">
        <v>9999</v>
      </c>
      <c r="HM123">
        <v>9999</v>
      </c>
      <c r="HN123">
        <v>9999</v>
      </c>
      <c r="HO123">
        <v>999.9</v>
      </c>
      <c r="HP123">
        <v>1.86386</v>
      </c>
      <c r="HQ123">
        <v>1.86005</v>
      </c>
      <c r="HR123">
        <v>1.85838</v>
      </c>
      <c r="HS123">
        <v>1.85974</v>
      </c>
      <c r="HT123">
        <v>1.85985</v>
      </c>
      <c r="HU123">
        <v>1.85837</v>
      </c>
      <c r="HV123">
        <v>1.85745</v>
      </c>
      <c r="HW123">
        <v>1.85235</v>
      </c>
      <c r="HX123">
        <v>0</v>
      </c>
      <c r="HY123">
        <v>0</v>
      </c>
      <c r="HZ123">
        <v>0</v>
      </c>
      <c r="IA123">
        <v>0</v>
      </c>
      <c r="IB123" t="s">
        <v>426</v>
      </c>
      <c r="IC123" t="s">
        <v>427</v>
      </c>
      <c r="ID123" t="s">
        <v>428</v>
      </c>
      <c r="IE123" t="s">
        <v>428</v>
      </c>
      <c r="IF123" t="s">
        <v>428</v>
      </c>
      <c r="IG123" t="s">
        <v>428</v>
      </c>
      <c r="IH123">
        <v>0</v>
      </c>
      <c r="II123">
        <v>100</v>
      </c>
      <c r="IJ123">
        <v>100</v>
      </c>
      <c r="IK123">
        <v>-0.662</v>
      </c>
      <c r="IL123">
        <v>0.3203</v>
      </c>
      <c r="IM123">
        <v>-0.6605319167387009</v>
      </c>
      <c r="IN123">
        <v>-0.0004737513092168879</v>
      </c>
      <c r="IO123">
        <v>1.233974951706583E-06</v>
      </c>
      <c r="IP123">
        <v>-2.791035861235605E-10</v>
      </c>
      <c r="IQ123">
        <v>0.04306461537617447</v>
      </c>
      <c r="IR123">
        <v>-0.002560808816659483</v>
      </c>
      <c r="IS123">
        <v>0.0007441110143227328</v>
      </c>
      <c r="IT123">
        <v>-6.151772081818622E-06</v>
      </c>
      <c r="IU123">
        <v>2</v>
      </c>
      <c r="IV123">
        <v>1988</v>
      </c>
      <c r="IW123">
        <v>1</v>
      </c>
      <c r="IX123">
        <v>28</v>
      </c>
      <c r="IY123">
        <v>190399</v>
      </c>
      <c r="IZ123">
        <v>190399.2</v>
      </c>
      <c r="JA123">
        <v>1.14746</v>
      </c>
      <c r="JB123">
        <v>2.61108</v>
      </c>
      <c r="JC123">
        <v>1.49658</v>
      </c>
      <c r="JD123">
        <v>2.34741</v>
      </c>
      <c r="JE123">
        <v>1.54907</v>
      </c>
      <c r="JF123">
        <v>2.37793</v>
      </c>
      <c r="JG123">
        <v>36.1989</v>
      </c>
      <c r="JH123">
        <v>24.0963</v>
      </c>
      <c r="JI123">
        <v>18</v>
      </c>
      <c r="JJ123">
        <v>482.173</v>
      </c>
      <c r="JK123">
        <v>493.707</v>
      </c>
      <c r="JL123">
        <v>30.5606</v>
      </c>
      <c r="JM123">
        <v>29.0636</v>
      </c>
      <c r="JN123">
        <v>29.9999</v>
      </c>
      <c r="JO123">
        <v>29.2941</v>
      </c>
      <c r="JP123">
        <v>29.2909</v>
      </c>
      <c r="JQ123">
        <v>23.0736</v>
      </c>
      <c r="JR123">
        <v>18.4798</v>
      </c>
      <c r="JS123">
        <v>100</v>
      </c>
      <c r="JT123">
        <v>30.5005</v>
      </c>
      <c r="JU123">
        <v>420</v>
      </c>
      <c r="JV123">
        <v>23.9484</v>
      </c>
      <c r="JW123">
        <v>101.968</v>
      </c>
      <c r="JX123">
        <v>91.3961</v>
      </c>
    </row>
    <row r="124" spans="1:284">
      <c r="A124">
        <v>106</v>
      </c>
      <c r="B124">
        <v>1758413549</v>
      </c>
      <c r="C124">
        <v>846</v>
      </c>
      <c r="D124" t="s">
        <v>642</v>
      </c>
      <c r="E124" t="s">
        <v>643</v>
      </c>
      <c r="F124">
        <v>5</v>
      </c>
      <c r="G124" t="s">
        <v>613</v>
      </c>
      <c r="H124" t="s">
        <v>421</v>
      </c>
      <c r="I124">
        <v>1758413541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(DN124+(U124+2*0.95*5.67E-8*(((DN124+$B$9)+273)^4-(DN124+273)^4)-44100*J124)/(1.84*29.3*R124+8*0.95*5.67E-8*(DN124+273)^3))</f>
        <v>0</v>
      </c>
      <c r="W124">
        <f>($C$9*DO124+$D$9*DP124+$E$9*V124)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2*0.95*5.67E-8*(((DN124+$B$9)+273)^4-(W124+273)^4)</f>
        <v>0</v>
      </c>
      <c r="AF124">
        <f>U124+AE124+AC124+AD124</f>
        <v>0</v>
      </c>
      <c r="AG124">
        <v>0</v>
      </c>
      <c r="AH124">
        <v>0</v>
      </c>
      <c r="AI124">
        <f>IF(AG124*$H$15&gt;=AK124,1.0,(AK124/(AK124-AG124*$H$15)))</f>
        <v>0</v>
      </c>
      <c r="AJ124">
        <f>(AI124-1)*100</f>
        <v>0</v>
      </c>
      <c r="AK124">
        <f>MAX(0,($B$15+$C$15*DS124)/(1+$D$15*DS124)*DL124/(DN124+273)*$E$15)</f>
        <v>0</v>
      </c>
      <c r="AL124" t="s">
        <v>422</v>
      </c>
      <c r="AM124" t="s">
        <v>422</v>
      </c>
      <c r="AN124">
        <v>0</v>
      </c>
      <c r="AO124">
        <v>0</v>
      </c>
      <c r="AP124">
        <f>1-AN124/AO124</f>
        <v>0</v>
      </c>
      <c r="AQ124">
        <v>0</v>
      </c>
      <c r="AR124" t="s">
        <v>422</v>
      </c>
      <c r="AS124" t="s">
        <v>422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422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$B$13*DT124+$C$13*DU124+$F$13*EF124*(1-EI124)</f>
        <v>0</v>
      </c>
      <c r="CW124">
        <f>CV124*CX124</f>
        <v>0</v>
      </c>
      <c r="CX124">
        <f>($B$13*$D$11+$C$13*$D$11+$F$13*((ES124+EK124)/MAX(ES124+EK124+ET124, 0.1)*$I$11+ET124/MAX(ES124+EK124+ET124, 0.1)*$J$11))/($B$13+$C$13+$F$13)</f>
        <v>0</v>
      </c>
      <c r="CY124">
        <f>($B$13*$K$11+$C$13*$K$11+$F$13*((ES124+EK124)/MAX(ES124+EK124+ET124, 0.1)*$P$11+ET124/MAX(ES124+EK124+ET124, 0.1)*$Q$11))/($B$13+$C$13+$F$13)</f>
        <v>0</v>
      </c>
      <c r="CZ124">
        <v>6</v>
      </c>
      <c r="DA124">
        <v>0.5</v>
      </c>
      <c r="DB124" t="s">
        <v>423</v>
      </c>
      <c r="DC124">
        <v>2</v>
      </c>
      <c r="DD124">
        <v>1758413541</v>
      </c>
      <c r="DE124">
        <v>422.120375</v>
      </c>
      <c r="DF124">
        <v>419.976375</v>
      </c>
      <c r="DG124">
        <v>24.08909583333333</v>
      </c>
      <c r="DH124">
        <v>23.94747916666667</v>
      </c>
      <c r="DI124">
        <v>422.7818333333333</v>
      </c>
      <c r="DJ124">
        <v>23.76911249999999</v>
      </c>
      <c r="DK124">
        <v>500.0000416666667</v>
      </c>
      <c r="DL124">
        <v>90.16913333333332</v>
      </c>
      <c r="DM124">
        <v>0.07021093333333334</v>
      </c>
      <c r="DN124">
        <v>30.42047916666667</v>
      </c>
      <c r="DO124">
        <v>30.08108333333334</v>
      </c>
      <c r="DP124">
        <v>999.9</v>
      </c>
      <c r="DQ124">
        <v>0</v>
      </c>
      <c r="DR124">
        <v>0</v>
      </c>
      <c r="DS124">
        <v>9997.135416666666</v>
      </c>
      <c r="DT124">
        <v>0</v>
      </c>
      <c r="DU124">
        <v>3.94641</v>
      </c>
      <c r="DV124">
        <v>2.144124166666667</v>
      </c>
      <c r="DW124">
        <v>432.5399166666667</v>
      </c>
      <c r="DX124">
        <v>430.2805416666667</v>
      </c>
      <c r="DY124">
        <v>0.1416086666666667</v>
      </c>
      <c r="DZ124">
        <v>419.976375</v>
      </c>
      <c r="EA124">
        <v>23.94747916666667</v>
      </c>
      <c r="EB124">
        <v>2.172092083333334</v>
      </c>
      <c r="EC124">
        <v>2.159323333333333</v>
      </c>
      <c r="ED124">
        <v>18.75795416666667</v>
      </c>
      <c r="EE124">
        <v>18.66369166666667</v>
      </c>
      <c r="EF124">
        <v>0.00500078</v>
      </c>
      <c r="EG124">
        <v>0</v>
      </c>
      <c r="EH124">
        <v>0</v>
      </c>
      <c r="EI124">
        <v>0</v>
      </c>
      <c r="EJ124">
        <v>820.7958333333332</v>
      </c>
      <c r="EK124">
        <v>0.00500078</v>
      </c>
      <c r="EL124">
        <v>-16.32916666666667</v>
      </c>
      <c r="EM124">
        <v>-0.5125</v>
      </c>
      <c r="EN124">
        <v>35.478875</v>
      </c>
      <c r="EO124">
        <v>40.69508333333334</v>
      </c>
      <c r="EP124">
        <v>37.77579166666666</v>
      </c>
      <c r="EQ124">
        <v>41.08558333333334</v>
      </c>
      <c r="ER124">
        <v>38.78104166666666</v>
      </c>
      <c r="ES124">
        <v>0</v>
      </c>
      <c r="ET124">
        <v>0</v>
      </c>
      <c r="EU124">
        <v>0</v>
      </c>
      <c r="EV124">
        <v>1758413548.8</v>
      </c>
      <c r="EW124">
        <v>0</v>
      </c>
      <c r="EX124">
        <v>821.3153846153847</v>
      </c>
      <c r="EY124">
        <v>-49.6888889481608</v>
      </c>
      <c r="EZ124">
        <v>-1.661538509232584</v>
      </c>
      <c r="FA124">
        <v>-16.46153846153846</v>
      </c>
      <c r="FB124">
        <v>15</v>
      </c>
      <c r="FC124">
        <v>0</v>
      </c>
      <c r="FD124" t="s">
        <v>424</v>
      </c>
      <c r="FE124">
        <v>1746989605.5</v>
      </c>
      <c r="FF124">
        <v>1746989593.5</v>
      </c>
      <c r="FG124">
        <v>0</v>
      </c>
      <c r="FH124">
        <v>-0.274</v>
      </c>
      <c r="FI124">
        <v>-0.002</v>
      </c>
      <c r="FJ124">
        <v>2.549</v>
      </c>
      <c r="FK124">
        <v>0.129</v>
      </c>
      <c r="FL124">
        <v>420</v>
      </c>
      <c r="FM124">
        <v>17</v>
      </c>
      <c r="FN124">
        <v>0.02</v>
      </c>
      <c r="FO124">
        <v>0.04</v>
      </c>
      <c r="FP124">
        <v>2.147267317073171</v>
      </c>
      <c r="FQ124">
        <v>-0.0289979790940723</v>
      </c>
      <c r="FR124">
        <v>0.04866352843885223</v>
      </c>
      <c r="FS124">
        <v>1</v>
      </c>
      <c r="FT124">
        <v>824.3882352941177</v>
      </c>
      <c r="FU124">
        <v>-52.65699010668561</v>
      </c>
      <c r="FV124">
        <v>9.001234056109871</v>
      </c>
      <c r="FW124">
        <v>0</v>
      </c>
      <c r="FX124">
        <v>0.1313531609756097</v>
      </c>
      <c r="FY124">
        <v>0.2161358236933797</v>
      </c>
      <c r="FZ124">
        <v>0.0219379985395413</v>
      </c>
      <c r="GA124">
        <v>0</v>
      </c>
      <c r="GB124">
        <v>1</v>
      </c>
      <c r="GC124">
        <v>3</v>
      </c>
      <c r="GD124" t="s">
        <v>435</v>
      </c>
      <c r="GE124">
        <v>3.10333</v>
      </c>
      <c r="GF124">
        <v>2.72838</v>
      </c>
      <c r="GG124">
        <v>0.08809699999999999</v>
      </c>
      <c r="GH124">
        <v>0.0876866</v>
      </c>
      <c r="GI124">
        <v>0.107703</v>
      </c>
      <c r="GJ124">
        <v>0.108642</v>
      </c>
      <c r="GK124">
        <v>23838.6</v>
      </c>
      <c r="GL124">
        <v>21650.7</v>
      </c>
      <c r="GM124">
        <v>26706.3</v>
      </c>
      <c r="GN124">
        <v>23954</v>
      </c>
      <c r="GO124">
        <v>38130.7</v>
      </c>
      <c r="GP124">
        <v>31562.3</v>
      </c>
      <c r="GQ124">
        <v>46638.2</v>
      </c>
      <c r="GR124">
        <v>37898.1</v>
      </c>
      <c r="GS124">
        <v>1.86685</v>
      </c>
      <c r="GT124">
        <v>1.86157</v>
      </c>
      <c r="GU124">
        <v>0.08335339999999999</v>
      </c>
      <c r="GV124">
        <v>0</v>
      </c>
      <c r="GW124">
        <v>28.7054</v>
      </c>
      <c r="GX124">
        <v>999.9</v>
      </c>
      <c r="GY124">
        <v>54.5</v>
      </c>
      <c r="GZ124">
        <v>31.5</v>
      </c>
      <c r="HA124">
        <v>28.0562</v>
      </c>
      <c r="HB124">
        <v>61.05</v>
      </c>
      <c r="HC124">
        <v>26.2861</v>
      </c>
      <c r="HD124">
        <v>1</v>
      </c>
      <c r="HE124">
        <v>0.140241</v>
      </c>
      <c r="HF124">
        <v>-0.834188</v>
      </c>
      <c r="HG124">
        <v>20.2988</v>
      </c>
      <c r="HH124">
        <v>5.21774</v>
      </c>
      <c r="HI124">
        <v>11.98</v>
      </c>
      <c r="HJ124">
        <v>4.964</v>
      </c>
      <c r="HK124">
        <v>3.27593</v>
      </c>
      <c r="HL124">
        <v>9999</v>
      </c>
      <c r="HM124">
        <v>9999</v>
      </c>
      <c r="HN124">
        <v>9999</v>
      </c>
      <c r="HO124">
        <v>999.9</v>
      </c>
      <c r="HP124">
        <v>1.86386</v>
      </c>
      <c r="HQ124">
        <v>1.86005</v>
      </c>
      <c r="HR124">
        <v>1.85838</v>
      </c>
      <c r="HS124">
        <v>1.85974</v>
      </c>
      <c r="HT124">
        <v>1.85984</v>
      </c>
      <c r="HU124">
        <v>1.85837</v>
      </c>
      <c r="HV124">
        <v>1.85745</v>
      </c>
      <c r="HW124">
        <v>1.85234</v>
      </c>
      <c r="HX124">
        <v>0</v>
      </c>
      <c r="HY124">
        <v>0</v>
      </c>
      <c r="HZ124">
        <v>0</v>
      </c>
      <c r="IA124">
        <v>0</v>
      </c>
      <c r="IB124" t="s">
        <v>426</v>
      </c>
      <c r="IC124" t="s">
        <v>427</v>
      </c>
      <c r="ID124" t="s">
        <v>428</v>
      </c>
      <c r="IE124" t="s">
        <v>428</v>
      </c>
      <c r="IF124" t="s">
        <v>428</v>
      </c>
      <c r="IG124" t="s">
        <v>428</v>
      </c>
      <c r="IH124">
        <v>0</v>
      </c>
      <c r="II124">
        <v>100</v>
      </c>
      <c r="IJ124">
        <v>100</v>
      </c>
      <c r="IK124">
        <v>-0.661</v>
      </c>
      <c r="IL124">
        <v>0.3203</v>
      </c>
      <c r="IM124">
        <v>-0.6605319167387009</v>
      </c>
      <c r="IN124">
        <v>-0.0004737513092168879</v>
      </c>
      <c r="IO124">
        <v>1.233974951706583E-06</v>
      </c>
      <c r="IP124">
        <v>-2.791035861235605E-10</v>
      </c>
      <c r="IQ124">
        <v>0.04306461537617447</v>
      </c>
      <c r="IR124">
        <v>-0.002560808816659483</v>
      </c>
      <c r="IS124">
        <v>0.0007441110143227328</v>
      </c>
      <c r="IT124">
        <v>-6.151772081818622E-06</v>
      </c>
      <c r="IU124">
        <v>2</v>
      </c>
      <c r="IV124">
        <v>1988</v>
      </c>
      <c r="IW124">
        <v>1</v>
      </c>
      <c r="IX124">
        <v>28</v>
      </c>
      <c r="IY124">
        <v>190399.1</v>
      </c>
      <c r="IZ124">
        <v>190399.3</v>
      </c>
      <c r="JA124">
        <v>1.14746</v>
      </c>
      <c r="JB124">
        <v>2.60254</v>
      </c>
      <c r="JC124">
        <v>1.49658</v>
      </c>
      <c r="JD124">
        <v>2.34741</v>
      </c>
      <c r="JE124">
        <v>1.54907</v>
      </c>
      <c r="JF124">
        <v>2.45361</v>
      </c>
      <c r="JG124">
        <v>36.1989</v>
      </c>
      <c r="JH124">
        <v>24.105</v>
      </c>
      <c r="JI124">
        <v>18</v>
      </c>
      <c r="JJ124">
        <v>482.334</v>
      </c>
      <c r="JK124">
        <v>493.656</v>
      </c>
      <c r="JL124">
        <v>30.5334</v>
      </c>
      <c r="JM124">
        <v>29.0636</v>
      </c>
      <c r="JN124">
        <v>29.9999</v>
      </c>
      <c r="JO124">
        <v>29.2941</v>
      </c>
      <c r="JP124">
        <v>29.2907</v>
      </c>
      <c r="JQ124">
        <v>23.0742</v>
      </c>
      <c r="JR124">
        <v>18.4798</v>
      </c>
      <c r="JS124">
        <v>100</v>
      </c>
      <c r="JT124">
        <v>30.5005</v>
      </c>
      <c r="JU124">
        <v>420</v>
      </c>
      <c r="JV124">
        <v>23.9484</v>
      </c>
      <c r="JW124">
        <v>101.968</v>
      </c>
      <c r="JX124">
        <v>91.39579999999999</v>
      </c>
    </row>
    <row r="125" spans="1:284">
      <c r="A125">
        <v>107</v>
      </c>
      <c r="B125">
        <v>1758413551</v>
      </c>
      <c r="C125">
        <v>848</v>
      </c>
      <c r="D125" t="s">
        <v>644</v>
      </c>
      <c r="E125" t="s">
        <v>645</v>
      </c>
      <c r="F125">
        <v>5</v>
      </c>
      <c r="G125" t="s">
        <v>613</v>
      </c>
      <c r="H125" t="s">
        <v>421</v>
      </c>
      <c r="I125">
        <v>1758413543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(DN125+(U125+2*0.95*5.67E-8*(((DN125+$B$9)+273)^4-(DN125+273)^4)-44100*J125)/(1.84*29.3*R125+8*0.95*5.67E-8*(DN125+273)^3))</f>
        <v>0</v>
      </c>
      <c r="W125">
        <f>($C$9*DO125+$D$9*DP125+$E$9*V125)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2*0.95*5.67E-8*(((DN125+$B$9)+273)^4-(W125+273)^4)</f>
        <v>0</v>
      </c>
      <c r="AF125">
        <f>U125+AE125+AC125+AD125</f>
        <v>0</v>
      </c>
      <c r="AG125">
        <v>0</v>
      </c>
      <c r="AH125">
        <v>0</v>
      </c>
      <c r="AI125">
        <f>IF(AG125*$H$15&gt;=AK125,1.0,(AK125/(AK125-AG125*$H$15)))</f>
        <v>0</v>
      </c>
      <c r="AJ125">
        <f>(AI125-1)*100</f>
        <v>0</v>
      </c>
      <c r="AK125">
        <f>MAX(0,($B$15+$C$15*DS125)/(1+$D$15*DS125)*DL125/(DN125+273)*$E$15)</f>
        <v>0</v>
      </c>
      <c r="AL125" t="s">
        <v>422</v>
      </c>
      <c r="AM125" t="s">
        <v>422</v>
      </c>
      <c r="AN125">
        <v>0</v>
      </c>
      <c r="AO125">
        <v>0</v>
      </c>
      <c r="AP125">
        <f>1-AN125/AO125</f>
        <v>0</v>
      </c>
      <c r="AQ125">
        <v>0</v>
      </c>
      <c r="AR125" t="s">
        <v>422</v>
      </c>
      <c r="AS125" t="s">
        <v>422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422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$B$13*DT125+$C$13*DU125+$F$13*EF125*(1-EI125)</f>
        <v>0</v>
      </c>
      <c r="CW125">
        <f>CV125*CX125</f>
        <v>0</v>
      </c>
      <c r="CX125">
        <f>($B$13*$D$11+$C$13*$D$11+$F$13*((ES125+EK125)/MAX(ES125+EK125+ET125, 0.1)*$I$11+ET125/MAX(ES125+EK125+ET125, 0.1)*$J$11))/($B$13+$C$13+$F$13)</f>
        <v>0</v>
      </c>
      <c r="CY125">
        <f>($B$13*$K$11+$C$13*$K$11+$F$13*((ES125+EK125)/MAX(ES125+EK125+ET125, 0.1)*$P$11+ET125/MAX(ES125+EK125+ET125, 0.1)*$Q$11))/($B$13+$C$13+$F$13)</f>
        <v>0</v>
      </c>
      <c r="CZ125">
        <v>6</v>
      </c>
      <c r="DA125">
        <v>0.5</v>
      </c>
      <c r="DB125" t="s">
        <v>423</v>
      </c>
      <c r="DC125">
        <v>2</v>
      </c>
      <c r="DD125">
        <v>1758413543</v>
      </c>
      <c r="DE125">
        <v>422.1264166666667</v>
      </c>
      <c r="DF125">
        <v>419.975125</v>
      </c>
      <c r="DG125">
        <v>24.09348333333334</v>
      </c>
      <c r="DH125">
        <v>23.94678333333333</v>
      </c>
      <c r="DI125">
        <v>422.787875</v>
      </c>
      <c r="DJ125">
        <v>23.77340833333333</v>
      </c>
      <c r="DK125">
        <v>499.9886666666666</v>
      </c>
      <c r="DL125">
        <v>90.1688625</v>
      </c>
      <c r="DM125">
        <v>0.07021120833333333</v>
      </c>
      <c r="DN125">
        <v>30.41883333333334</v>
      </c>
      <c r="DO125">
        <v>30.07700416666667</v>
      </c>
      <c r="DP125">
        <v>999.9</v>
      </c>
      <c r="DQ125">
        <v>0</v>
      </c>
      <c r="DR125">
        <v>0</v>
      </c>
      <c r="DS125">
        <v>9997.918749999999</v>
      </c>
      <c r="DT125">
        <v>0</v>
      </c>
      <c r="DU125">
        <v>3.94641</v>
      </c>
      <c r="DV125">
        <v>2.1514175</v>
      </c>
      <c r="DW125">
        <v>432.5480416666667</v>
      </c>
      <c r="DX125">
        <v>430.278875</v>
      </c>
      <c r="DY125">
        <v>0.146688875</v>
      </c>
      <c r="DZ125">
        <v>419.975125</v>
      </c>
      <c r="EA125">
        <v>23.94678333333333</v>
      </c>
      <c r="EB125">
        <v>2.17248125</v>
      </c>
      <c r="EC125">
        <v>2.159254166666666</v>
      </c>
      <c r="ED125">
        <v>18.76081666666667</v>
      </c>
      <c r="EE125">
        <v>18.66317916666667</v>
      </c>
      <c r="EF125">
        <v>0.00500078</v>
      </c>
      <c r="EG125">
        <v>0</v>
      </c>
      <c r="EH125">
        <v>0</v>
      </c>
      <c r="EI125">
        <v>0</v>
      </c>
      <c r="EJ125">
        <v>819.7374999999998</v>
      </c>
      <c r="EK125">
        <v>0.00500078</v>
      </c>
      <c r="EL125">
        <v>-16.94583333333333</v>
      </c>
      <c r="EM125">
        <v>-0.7208333333333333</v>
      </c>
      <c r="EN125">
        <v>35.49716666666666</v>
      </c>
      <c r="EO125">
        <v>40.72633333333334</v>
      </c>
      <c r="EP125">
        <v>37.86954166666666</v>
      </c>
      <c r="EQ125">
        <v>41.12470833333333</v>
      </c>
      <c r="ER125">
        <v>38.79666666666666</v>
      </c>
      <c r="ES125">
        <v>0</v>
      </c>
      <c r="ET125">
        <v>0</v>
      </c>
      <c r="EU125">
        <v>0</v>
      </c>
      <c r="EV125">
        <v>1758413550.6</v>
      </c>
      <c r="EW125">
        <v>0</v>
      </c>
      <c r="EX125">
        <v>819.628</v>
      </c>
      <c r="EY125">
        <v>-35.04615371424948</v>
      </c>
      <c r="EZ125">
        <v>4.223076550236326</v>
      </c>
      <c r="FA125">
        <v>-16.336</v>
      </c>
      <c r="FB125">
        <v>15</v>
      </c>
      <c r="FC125">
        <v>0</v>
      </c>
      <c r="FD125" t="s">
        <v>424</v>
      </c>
      <c r="FE125">
        <v>1746989605.5</v>
      </c>
      <c r="FF125">
        <v>1746989593.5</v>
      </c>
      <c r="FG125">
        <v>0</v>
      </c>
      <c r="FH125">
        <v>-0.274</v>
      </c>
      <c r="FI125">
        <v>-0.002</v>
      </c>
      <c r="FJ125">
        <v>2.549</v>
      </c>
      <c r="FK125">
        <v>0.129</v>
      </c>
      <c r="FL125">
        <v>420</v>
      </c>
      <c r="FM125">
        <v>17</v>
      </c>
      <c r="FN125">
        <v>0.02</v>
      </c>
      <c r="FO125">
        <v>0.04</v>
      </c>
      <c r="FP125">
        <v>2.14746825</v>
      </c>
      <c r="FQ125">
        <v>0.1219464540337714</v>
      </c>
      <c r="FR125">
        <v>0.05025520007359937</v>
      </c>
      <c r="FS125">
        <v>1</v>
      </c>
      <c r="FT125">
        <v>822.7735294117647</v>
      </c>
      <c r="FU125">
        <v>-48.26432388648157</v>
      </c>
      <c r="FV125">
        <v>8.975106383886281</v>
      </c>
      <c r="FW125">
        <v>0</v>
      </c>
      <c r="FX125">
        <v>0.13772759</v>
      </c>
      <c r="FY125">
        <v>0.1813127234521576</v>
      </c>
      <c r="FZ125">
        <v>0.01794361302012223</v>
      </c>
      <c r="GA125">
        <v>0</v>
      </c>
      <c r="GB125">
        <v>1</v>
      </c>
      <c r="GC125">
        <v>3</v>
      </c>
      <c r="GD125" t="s">
        <v>435</v>
      </c>
      <c r="GE125">
        <v>3.10334</v>
      </c>
      <c r="GF125">
        <v>2.72803</v>
      </c>
      <c r="GG125">
        <v>0.08808970000000001</v>
      </c>
      <c r="GH125">
        <v>0.0876903</v>
      </c>
      <c r="GI125">
        <v>0.107707</v>
      </c>
      <c r="GJ125">
        <v>0.108633</v>
      </c>
      <c r="GK125">
        <v>23838.7</v>
      </c>
      <c r="GL125">
        <v>21650.5</v>
      </c>
      <c r="GM125">
        <v>26706.2</v>
      </c>
      <c r="GN125">
        <v>23953.9</v>
      </c>
      <c r="GO125">
        <v>38130.6</v>
      </c>
      <c r="GP125">
        <v>31562.4</v>
      </c>
      <c r="GQ125">
        <v>46638.3</v>
      </c>
      <c r="GR125">
        <v>37897.9</v>
      </c>
      <c r="GS125">
        <v>1.86703</v>
      </c>
      <c r="GT125">
        <v>1.8615</v>
      </c>
      <c r="GU125">
        <v>0.083074</v>
      </c>
      <c r="GV125">
        <v>0</v>
      </c>
      <c r="GW125">
        <v>28.7079</v>
      </c>
      <c r="GX125">
        <v>999.9</v>
      </c>
      <c r="GY125">
        <v>54.5</v>
      </c>
      <c r="GZ125">
        <v>31.5</v>
      </c>
      <c r="HA125">
        <v>28.0599</v>
      </c>
      <c r="HB125">
        <v>61.42</v>
      </c>
      <c r="HC125">
        <v>26.2099</v>
      </c>
      <c r="HD125">
        <v>1</v>
      </c>
      <c r="HE125">
        <v>0.140089</v>
      </c>
      <c r="HF125">
        <v>-0.875515</v>
      </c>
      <c r="HG125">
        <v>20.298</v>
      </c>
      <c r="HH125">
        <v>5.21459</v>
      </c>
      <c r="HI125">
        <v>11.98</v>
      </c>
      <c r="HJ125">
        <v>4.9634</v>
      </c>
      <c r="HK125">
        <v>3.2753</v>
      </c>
      <c r="HL125">
        <v>9999</v>
      </c>
      <c r="HM125">
        <v>9999</v>
      </c>
      <c r="HN125">
        <v>9999</v>
      </c>
      <c r="HO125">
        <v>999.9</v>
      </c>
      <c r="HP125">
        <v>1.86386</v>
      </c>
      <c r="HQ125">
        <v>1.86005</v>
      </c>
      <c r="HR125">
        <v>1.85837</v>
      </c>
      <c r="HS125">
        <v>1.85974</v>
      </c>
      <c r="HT125">
        <v>1.85983</v>
      </c>
      <c r="HU125">
        <v>1.85837</v>
      </c>
      <c r="HV125">
        <v>1.85745</v>
      </c>
      <c r="HW125">
        <v>1.85233</v>
      </c>
      <c r="HX125">
        <v>0</v>
      </c>
      <c r="HY125">
        <v>0</v>
      </c>
      <c r="HZ125">
        <v>0</v>
      </c>
      <c r="IA125">
        <v>0</v>
      </c>
      <c r="IB125" t="s">
        <v>426</v>
      </c>
      <c r="IC125" t="s">
        <v>427</v>
      </c>
      <c r="ID125" t="s">
        <v>428</v>
      </c>
      <c r="IE125" t="s">
        <v>428</v>
      </c>
      <c r="IF125" t="s">
        <v>428</v>
      </c>
      <c r="IG125" t="s">
        <v>428</v>
      </c>
      <c r="IH125">
        <v>0</v>
      </c>
      <c r="II125">
        <v>100</v>
      </c>
      <c r="IJ125">
        <v>100</v>
      </c>
      <c r="IK125">
        <v>-0.661</v>
      </c>
      <c r="IL125">
        <v>0.3203</v>
      </c>
      <c r="IM125">
        <v>-0.6605319167387009</v>
      </c>
      <c r="IN125">
        <v>-0.0004737513092168879</v>
      </c>
      <c r="IO125">
        <v>1.233974951706583E-06</v>
      </c>
      <c r="IP125">
        <v>-2.791035861235605E-10</v>
      </c>
      <c r="IQ125">
        <v>0.04306461537617447</v>
      </c>
      <c r="IR125">
        <v>-0.002560808816659483</v>
      </c>
      <c r="IS125">
        <v>0.0007441110143227328</v>
      </c>
      <c r="IT125">
        <v>-6.151772081818622E-06</v>
      </c>
      <c r="IU125">
        <v>2</v>
      </c>
      <c r="IV125">
        <v>1988</v>
      </c>
      <c r="IW125">
        <v>1</v>
      </c>
      <c r="IX125">
        <v>28</v>
      </c>
      <c r="IY125">
        <v>190399.1</v>
      </c>
      <c r="IZ125">
        <v>190399.3</v>
      </c>
      <c r="JA125">
        <v>1.14746</v>
      </c>
      <c r="JB125">
        <v>2.6001</v>
      </c>
      <c r="JC125">
        <v>1.49658</v>
      </c>
      <c r="JD125">
        <v>2.34863</v>
      </c>
      <c r="JE125">
        <v>1.54907</v>
      </c>
      <c r="JF125">
        <v>2.46826</v>
      </c>
      <c r="JG125">
        <v>36.1989</v>
      </c>
      <c r="JH125">
        <v>24.105</v>
      </c>
      <c r="JI125">
        <v>18</v>
      </c>
      <c r="JJ125">
        <v>482.436</v>
      </c>
      <c r="JK125">
        <v>493.596</v>
      </c>
      <c r="JL125">
        <v>30.4998</v>
      </c>
      <c r="JM125">
        <v>29.0636</v>
      </c>
      <c r="JN125">
        <v>29.9999</v>
      </c>
      <c r="JO125">
        <v>29.2941</v>
      </c>
      <c r="JP125">
        <v>29.2894</v>
      </c>
      <c r="JQ125">
        <v>23.0745</v>
      </c>
      <c r="JR125">
        <v>18.4798</v>
      </c>
      <c r="JS125">
        <v>100</v>
      </c>
      <c r="JT125">
        <v>30.4366</v>
      </c>
      <c r="JU125">
        <v>420</v>
      </c>
      <c r="JV125">
        <v>23.9484</v>
      </c>
      <c r="JW125">
        <v>101.968</v>
      </c>
      <c r="JX125">
        <v>91.3952</v>
      </c>
    </row>
    <row r="126" spans="1:284">
      <c r="A126">
        <v>108</v>
      </c>
      <c r="B126">
        <v>1758413553</v>
      </c>
      <c r="C126">
        <v>850</v>
      </c>
      <c r="D126" t="s">
        <v>646</v>
      </c>
      <c r="E126" t="s">
        <v>647</v>
      </c>
      <c r="F126">
        <v>5</v>
      </c>
      <c r="G126" t="s">
        <v>613</v>
      </c>
      <c r="H126" t="s">
        <v>421</v>
      </c>
      <c r="I126">
        <v>1758413545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(DN126+(U126+2*0.95*5.67E-8*(((DN126+$B$9)+273)^4-(DN126+273)^4)-44100*J126)/(1.84*29.3*R126+8*0.95*5.67E-8*(DN126+273)^3))</f>
        <v>0</v>
      </c>
      <c r="W126">
        <f>($C$9*DO126+$D$9*DP126+$E$9*V126)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2*0.95*5.67E-8*(((DN126+$B$9)+273)^4-(W126+273)^4)</f>
        <v>0</v>
      </c>
      <c r="AF126">
        <f>U126+AE126+AC126+AD126</f>
        <v>0</v>
      </c>
      <c r="AG126">
        <v>0</v>
      </c>
      <c r="AH126">
        <v>0</v>
      </c>
      <c r="AI126">
        <f>IF(AG126*$H$15&gt;=AK126,1.0,(AK126/(AK126-AG126*$H$15)))</f>
        <v>0</v>
      </c>
      <c r="AJ126">
        <f>(AI126-1)*100</f>
        <v>0</v>
      </c>
      <c r="AK126">
        <f>MAX(0,($B$15+$C$15*DS126)/(1+$D$15*DS126)*DL126/(DN126+273)*$E$15)</f>
        <v>0</v>
      </c>
      <c r="AL126" t="s">
        <v>422</v>
      </c>
      <c r="AM126" t="s">
        <v>422</v>
      </c>
      <c r="AN126">
        <v>0</v>
      </c>
      <c r="AO126">
        <v>0</v>
      </c>
      <c r="AP126">
        <f>1-AN126/AO126</f>
        <v>0</v>
      </c>
      <c r="AQ126">
        <v>0</v>
      </c>
      <c r="AR126" t="s">
        <v>422</v>
      </c>
      <c r="AS126" t="s">
        <v>422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422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$B$13*DT126+$C$13*DU126+$F$13*EF126*(1-EI126)</f>
        <v>0</v>
      </c>
      <c r="CW126">
        <f>CV126*CX126</f>
        <v>0</v>
      </c>
      <c r="CX126">
        <f>($B$13*$D$11+$C$13*$D$11+$F$13*((ES126+EK126)/MAX(ES126+EK126+ET126, 0.1)*$I$11+ET126/MAX(ES126+EK126+ET126, 0.1)*$J$11))/($B$13+$C$13+$F$13)</f>
        <v>0</v>
      </c>
      <c r="CY126">
        <f>($B$13*$K$11+$C$13*$K$11+$F$13*((ES126+EK126)/MAX(ES126+EK126+ET126, 0.1)*$P$11+ET126/MAX(ES126+EK126+ET126, 0.1)*$Q$11))/($B$13+$C$13+$F$13)</f>
        <v>0</v>
      </c>
      <c r="CZ126">
        <v>6</v>
      </c>
      <c r="DA126">
        <v>0.5</v>
      </c>
      <c r="DB126" t="s">
        <v>423</v>
      </c>
      <c r="DC126">
        <v>2</v>
      </c>
      <c r="DD126">
        <v>1758413545</v>
      </c>
      <c r="DE126">
        <v>422.123125</v>
      </c>
      <c r="DF126">
        <v>419.9727916666668</v>
      </c>
      <c r="DG126">
        <v>24.09718333333333</v>
      </c>
      <c r="DH126">
        <v>23.94585</v>
      </c>
      <c r="DI126">
        <v>422.7845416666666</v>
      </c>
      <c r="DJ126">
        <v>23.77702083333334</v>
      </c>
      <c r="DK126">
        <v>499.9628333333333</v>
      </c>
      <c r="DL126">
        <v>90.16837916666667</v>
      </c>
      <c r="DM126">
        <v>0.07025245416666666</v>
      </c>
      <c r="DN126">
        <v>30.41697916666666</v>
      </c>
      <c r="DO126">
        <v>30.0731875</v>
      </c>
      <c r="DP126">
        <v>999.9</v>
      </c>
      <c r="DQ126">
        <v>0</v>
      </c>
      <c r="DR126">
        <v>0</v>
      </c>
      <c r="DS126">
        <v>9992.890833333333</v>
      </c>
      <c r="DT126">
        <v>0</v>
      </c>
      <c r="DU126">
        <v>3.94641</v>
      </c>
      <c r="DV126">
        <v>2.150450833333334</v>
      </c>
      <c r="DW126">
        <v>432.54625</v>
      </c>
      <c r="DX126">
        <v>430.2760833333334</v>
      </c>
      <c r="DY126">
        <v>0.1513205833333333</v>
      </c>
      <c r="DZ126">
        <v>419.9727916666668</v>
      </c>
      <c r="EA126">
        <v>23.94585</v>
      </c>
      <c r="EB126">
        <v>2.172803333333333</v>
      </c>
      <c r="EC126">
        <v>2.15915875</v>
      </c>
      <c r="ED126">
        <v>18.76318333333333</v>
      </c>
      <c r="EE126">
        <v>18.66247083333333</v>
      </c>
      <c r="EF126">
        <v>0.00500078</v>
      </c>
      <c r="EG126">
        <v>0</v>
      </c>
      <c r="EH126">
        <v>0</v>
      </c>
      <c r="EI126">
        <v>0</v>
      </c>
      <c r="EJ126">
        <v>817.4416666666667</v>
      </c>
      <c r="EK126">
        <v>0.00500078</v>
      </c>
      <c r="EL126">
        <v>-15.50416666666667</v>
      </c>
      <c r="EM126">
        <v>-0.525</v>
      </c>
      <c r="EN126">
        <v>35.50758333333334</v>
      </c>
      <c r="EO126">
        <v>40.75233333333333</v>
      </c>
      <c r="EP126">
        <v>37.99191666666666</v>
      </c>
      <c r="EQ126">
        <v>41.15595833333333</v>
      </c>
      <c r="ER126">
        <v>38.82533333333333</v>
      </c>
      <c r="ES126">
        <v>0</v>
      </c>
      <c r="ET126">
        <v>0</v>
      </c>
      <c r="EU126">
        <v>0</v>
      </c>
      <c r="EV126">
        <v>1758413553</v>
      </c>
      <c r="EW126">
        <v>0</v>
      </c>
      <c r="EX126">
        <v>817.7919999999999</v>
      </c>
      <c r="EY126">
        <v>-19.73076908976726</v>
      </c>
      <c r="EZ126">
        <v>5.061538034642291</v>
      </c>
      <c r="FA126">
        <v>-15.652</v>
      </c>
      <c r="FB126">
        <v>15</v>
      </c>
      <c r="FC126">
        <v>0</v>
      </c>
      <c r="FD126" t="s">
        <v>424</v>
      </c>
      <c r="FE126">
        <v>1746989605.5</v>
      </c>
      <c r="FF126">
        <v>1746989593.5</v>
      </c>
      <c r="FG126">
        <v>0</v>
      </c>
      <c r="FH126">
        <v>-0.274</v>
      </c>
      <c r="FI126">
        <v>-0.002</v>
      </c>
      <c r="FJ126">
        <v>2.549</v>
      </c>
      <c r="FK126">
        <v>0.129</v>
      </c>
      <c r="FL126">
        <v>420</v>
      </c>
      <c r="FM126">
        <v>17</v>
      </c>
      <c r="FN126">
        <v>0.02</v>
      </c>
      <c r="FO126">
        <v>0.04</v>
      </c>
      <c r="FP126">
        <v>2.14764243902439</v>
      </c>
      <c r="FQ126">
        <v>0.1267091289198657</v>
      </c>
      <c r="FR126">
        <v>0.0495833279307199</v>
      </c>
      <c r="FS126">
        <v>1</v>
      </c>
      <c r="FT126">
        <v>820.6500000000001</v>
      </c>
      <c r="FU126">
        <v>-45.691367420898</v>
      </c>
      <c r="FV126">
        <v>8.5862150121747</v>
      </c>
      <c r="FW126">
        <v>0</v>
      </c>
      <c r="FX126">
        <v>0.144143756097561</v>
      </c>
      <c r="FY126">
        <v>0.1505747038327525</v>
      </c>
      <c r="FZ126">
        <v>0.01524646308249482</v>
      </c>
      <c r="GA126">
        <v>0</v>
      </c>
      <c r="GB126">
        <v>1</v>
      </c>
      <c r="GC126">
        <v>3</v>
      </c>
      <c r="GD126" t="s">
        <v>435</v>
      </c>
      <c r="GE126">
        <v>3.10321</v>
      </c>
      <c r="GF126">
        <v>2.72807</v>
      </c>
      <c r="GG126">
        <v>0.08808580000000001</v>
      </c>
      <c r="GH126">
        <v>0.0876947</v>
      </c>
      <c r="GI126">
        <v>0.107709</v>
      </c>
      <c r="GJ126">
        <v>0.108627</v>
      </c>
      <c r="GK126">
        <v>23838.7</v>
      </c>
      <c r="GL126">
        <v>21650.5</v>
      </c>
      <c r="GM126">
        <v>26706.1</v>
      </c>
      <c r="GN126">
        <v>23953.9</v>
      </c>
      <c r="GO126">
        <v>38130.4</v>
      </c>
      <c r="GP126">
        <v>31562.6</v>
      </c>
      <c r="GQ126">
        <v>46638.1</v>
      </c>
      <c r="GR126">
        <v>37897.8</v>
      </c>
      <c r="GS126">
        <v>1.86703</v>
      </c>
      <c r="GT126">
        <v>1.8617</v>
      </c>
      <c r="GU126">
        <v>0.08244070000000001</v>
      </c>
      <c r="GV126">
        <v>0</v>
      </c>
      <c r="GW126">
        <v>28.7097</v>
      </c>
      <c r="GX126">
        <v>999.9</v>
      </c>
      <c r="GY126">
        <v>54.5</v>
      </c>
      <c r="GZ126">
        <v>31.5</v>
      </c>
      <c r="HA126">
        <v>28.0546</v>
      </c>
      <c r="HB126">
        <v>61.07</v>
      </c>
      <c r="HC126">
        <v>26.2179</v>
      </c>
      <c r="HD126">
        <v>1</v>
      </c>
      <c r="HE126">
        <v>0.139881</v>
      </c>
      <c r="HF126">
        <v>-0.843069</v>
      </c>
      <c r="HG126">
        <v>20.2982</v>
      </c>
      <c r="HH126">
        <v>5.21444</v>
      </c>
      <c r="HI126">
        <v>11.98</v>
      </c>
      <c r="HJ126">
        <v>4.96345</v>
      </c>
      <c r="HK126">
        <v>3.27528</v>
      </c>
      <c r="HL126">
        <v>9999</v>
      </c>
      <c r="HM126">
        <v>9999</v>
      </c>
      <c r="HN126">
        <v>9999</v>
      </c>
      <c r="HO126">
        <v>999.9</v>
      </c>
      <c r="HP126">
        <v>1.86386</v>
      </c>
      <c r="HQ126">
        <v>1.86005</v>
      </c>
      <c r="HR126">
        <v>1.85837</v>
      </c>
      <c r="HS126">
        <v>1.85974</v>
      </c>
      <c r="HT126">
        <v>1.85983</v>
      </c>
      <c r="HU126">
        <v>1.85837</v>
      </c>
      <c r="HV126">
        <v>1.85745</v>
      </c>
      <c r="HW126">
        <v>1.85234</v>
      </c>
      <c r="HX126">
        <v>0</v>
      </c>
      <c r="HY126">
        <v>0</v>
      </c>
      <c r="HZ126">
        <v>0</v>
      </c>
      <c r="IA126">
        <v>0</v>
      </c>
      <c r="IB126" t="s">
        <v>426</v>
      </c>
      <c r="IC126" t="s">
        <v>427</v>
      </c>
      <c r="ID126" t="s">
        <v>428</v>
      </c>
      <c r="IE126" t="s">
        <v>428</v>
      </c>
      <c r="IF126" t="s">
        <v>428</v>
      </c>
      <c r="IG126" t="s">
        <v>428</v>
      </c>
      <c r="IH126">
        <v>0</v>
      </c>
      <c r="II126">
        <v>100</v>
      </c>
      <c r="IJ126">
        <v>100</v>
      </c>
      <c r="IK126">
        <v>-0.662</v>
      </c>
      <c r="IL126">
        <v>0.3204</v>
      </c>
      <c r="IM126">
        <v>-0.6605319167387009</v>
      </c>
      <c r="IN126">
        <v>-0.0004737513092168879</v>
      </c>
      <c r="IO126">
        <v>1.233974951706583E-06</v>
      </c>
      <c r="IP126">
        <v>-2.791035861235605E-10</v>
      </c>
      <c r="IQ126">
        <v>0.04306461537617447</v>
      </c>
      <c r="IR126">
        <v>-0.002560808816659483</v>
      </c>
      <c r="IS126">
        <v>0.0007441110143227328</v>
      </c>
      <c r="IT126">
        <v>-6.151772081818622E-06</v>
      </c>
      <c r="IU126">
        <v>2</v>
      </c>
      <c r="IV126">
        <v>1988</v>
      </c>
      <c r="IW126">
        <v>1</v>
      </c>
      <c r="IX126">
        <v>28</v>
      </c>
      <c r="IY126">
        <v>190399.1</v>
      </c>
      <c r="IZ126">
        <v>190399.3</v>
      </c>
      <c r="JA126">
        <v>1.14746</v>
      </c>
      <c r="JB126">
        <v>2.59888</v>
      </c>
      <c r="JC126">
        <v>1.49658</v>
      </c>
      <c r="JD126">
        <v>2.34985</v>
      </c>
      <c r="JE126">
        <v>1.54907</v>
      </c>
      <c r="JF126">
        <v>2.4585</v>
      </c>
      <c r="JG126">
        <v>36.1989</v>
      </c>
      <c r="JH126">
        <v>24.105</v>
      </c>
      <c r="JI126">
        <v>18</v>
      </c>
      <c r="JJ126">
        <v>482.429</v>
      </c>
      <c r="JK126">
        <v>493.719</v>
      </c>
      <c r="JL126">
        <v>30.4745</v>
      </c>
      <c r="JM126">
        <v>29.0636</v>
      </c>
      <c r="JN126">
        <v>30</v>
      </c>
      <c r="JO126">
        <v>29.2931</v>
      </c>
      <c r="JP126">
        <v>29.2883</v>
      </c>
      <c r="JQ126">
        <v>23.0723</v>
      </c>
      <c r="JR126">
        <v>18.4798</v>
      </c>
      <c r="JS126">
        <v>100</v>
      </c>
      <c r="JT126">
        <v>30.4366</v>
      </c>
      <c r="JU126">
        <v>420</v>
      </c>
      <c r="JV126">
        <v>23.9484</v>
      </c>
      <c r="JW126">
        <v>101.968</v>
      </c>
      <c r="JX126">
        <v>91.3952</v>
      </c>
    </row>
    <row r="127" spans="1:284">
      <c r="A127">
        <v>109</v>
      </c>
      <c r="B127">
        <v>1758413555</v>
      </c>
      <c r="C127">
        <v>852</v>
      </c>
      <c r="D127" t="s">
        <v>648</v>
      </c>
      <c r="E127" t="s">
        <v>649</v>
      </c>
      <c r="F127">
        <v>5</v>
      </c>
      <c r="G127" t="s">
        <v>613</v>
      </c>
      <c r="H127" t="s">
        <v>421</v>
      </c>
      <c r="I127">
        <v>1758413547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(DN127+(U127+2*0.95*5.67E-8*(((DN127+$B$9)+273)^4-(DN127+273)^4)-44100*J127)/(1.84*29.3*R127+8*0.95*5.67E-8*(DN127+273)^3))</f>
        <v>0</v>
      </c>
      <c r="W127">
        <f>($C$9*DO127+$D$9*DP127+$E$9*V127)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2*0.95*5.67E-8*(((DN127+$B$9)+273)^4-(W127+273)^4)</f>
        <v>0</v>
      </c>
      <c r="AF127">
        <f>U127+AE127+AC127+AD127</f>
        <v>0</v>
      </c>
      <c r="AG127">
        <v>0</v>
      </c>
      <c r="AH127">
        <v>0</v>
      </c>
      <c r="AI127">
        <f>IF(AG127*$H$15&gt;=AK127,1.0,(AK127/(AK127-AG127*$H$15)))</f>
        <v>0</v>
      </c>
      <c r="AJ127">
        <f>(AI127-1)*100</f>
        <v>0</v>
      </c>
      <c r="AK127">
        <f>MAX(0,($B$15+$C$15*DS127)/(1+$D$15*DS127)*DL127/(DN127+273)*$E$15)</f>
        <v>0</v>
      </c>
      <c r="AL127" t="s">
        <v>422</v>
      </c>
      <c r="AM127" t="s">
        <v>422</v>
      </c>
      <c r="AN127">
        <v>0</v>
      </c>
      <c r="AO127">
        <v>0</v>
      </c>
      <c r="AP127">
        <f>1-AN127/AO127</f>
        <v>0</v>
      </c>
      <c r="AQ127">
        <v>0</v>
      </c>
      <c r="AR127" t="s">
        <v>422</v>
      </c>
      <c r="AS127" t="s">
        <v>422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422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$B$13*DT127+$C$13*DU127+$F$13*EF127*(1-EI127)</f>
        <v>0</v>
      </c>
      <c r="CW127">
        <f>CV127*CX127</f>
        <v>0</v>
      </c>
      <c r="CX127">
        <f>($B$13*$D$11+$C$13*$D$11+$F$13*((ES127+EK127)/MAX(ES127+EK127+ET127, 0.1)*$I$11+ET127/MAX(ES127+EK127+ET127, 0.1)*$J$11))/($B$13+$C$13+$F$13)</f>
        <v>0</v>
      </c>
      <c r="CY127">
        <f>($B$13*$K$11+$C$13*$K$11+$F$13*((ES127+EK127)/MAX(ES127+EK127+ET127, 0.1)*$P$11+ET127/MAX(ES127+EK127+ET127, 0.1)*$Q$11))/($B$13+$C$13+$F$13)</f>
        <v>0</v>
      </c>
      <c r="CZ127">
        <v>6</v>
      </c>
      <c r="DA127">
        <v>0.5</v>
      </c>
      <c r="DB127" t="s">
        <v>423</v>
      </c>
      <c r="DC127">
        <v>2</v>
      </c>
      <c r="DD127">
        <v>1758413547</v>
      </c>
      <c r="DE127">
        <v>422.1224999999999</v>
      </c>
      <c r="DF127">
        <v>419.98725</v>
      </c>
      <c r="DG127">
        <v>24.10019583333333</v>
      </c>
      <c r="DH127">
        <v>23.94483333333333</v>
      </c>
      <c r="DI127">
        <v>422.783875</v>
      </c>
      <c r="DJ127">
        <v>23.77995833333333</v>
      </c>
      <c r="DK127">
        <v>499.9735</v>
      </c>
      <c r="DL127">
        <v>90.16766250000001</v>
      </c>
      <c r="DM127">
        <v>0.07025124166666667</v>
      </c>
      <c r="DN127">
        <v>30.41504166666667</v>
      </c>
      <c r="DO127">
        <v>30.0687125</v>
      </c>
      <c r="DP127">
        <v>999.9</v>
      </c>
      <c r="DQ127">
        <v>0</v>
      </c>
      <c r="DR127">
        <v>0</v>
      </c>
      <c r="DS127">
        <v>9990.650416666667</v>
      </c>
      <c r="DT127">
        <v>0</v>
      </c>
      <c r="DU127">
        <v>3.94641</v>
      </c>
      <c r="DV127">
        <v>2.135302916666667</v>
      </c>
      <c r="DW127">
        <v>432.546875</v>
      </c>
      <c r="DX127">
        <v>430.2904166666667</v>
      </c>
      <c r="DY127">
        <v>0.1553444166666667</v>
      </c>
      <c r="DZ127">
        <v>419.98725</v>
      </c>
      <c r="EA127">
        <v>23.94483333333333</v>
      </c>
      <c r="EB127">
        <v>2.1730575</v>
      </c>
      <c r="EC127">
        <v>2.159050416666667</v>
      </c>
      <c r="ED127">
        <v>18.76505833333333</v>
      </c>
      <c r="EE127">
        <v>18.6616625</v>
      </c>
      <c r="EF127">
        <v>0.00500078</v>
      </c>
      <c r="EG127">
        <v>0</v>
      </c>
      <c r="EH127">
        <v>0</v>
      </c>
      <c r="EI127">
        <v>0</v>
      </c>
      <c r="EJ127">
        <v>816.5333333333333</v>
      </c>
      <c r="EK127">
        <v>0.00500078</v>
      </c>
      <c r="EL127">
        <v>-16.39166666666667</v>
      </c>
      <c r="EM127">
        <v>-0.7416666666666666</v>
      </c>
      <c r="EN127">
        <v>35.49458333333333</v>
      </c>
      <c r="EO127">
        <v>40.77316666666666</v>
      </c>
      <c r="EP127">
        <v>38.010125</v>
      </c>
      <c r="EQ127">
        <v>41.16895833333334</v>
      </c>
      <c r="ER127">
        <v>38.80970833333333</v>
      </c>
      <c r="ES127">
        <v>0</v>
      </c>
      <c r="ET127">
        <v>0</v>
      </c>
      <c r="EU127">
        <v>0</v>
      </c>
      <c r="EV127">
        <v>1758413554.8</v>
      </c>
      <c r="EW127">
        <v>0</v>
      </c>
      <c r="EX127">
        <v>816.7730769230768</v>
      </c>
      <c r="EY127">
        <v>-36.33162384853753</v>
      </c>
      <c r="EZ127">
        <v>6.683760362304625</v>
      </c>
      <c r="FA127">
        <v>-16.52692307692308</v>
      </c>
      <c r="FB127">
        <v>15</v>
      </c>
      <c r="FC127">
        <v>0</v>
      </c>
      <c r="FD127" t="s">
        <v>424</v>
      </c>
      <c r="FE127">
        <v>1746989605.5</v>
      </c>
      <c r="FF127">
        <v>1746989593.5</v>
      </c>
      <c r="FG127">
        <v>0</v>
      </c>
      <c r="FH127">
        <v>-0.274</v>
      </c>
      <c r="FI127">
        <v>-0.002</v>
      </c>
      <c r="FJ127">
        <v>2.549</v>
      </c>
      <c r="FK127">
        <v>0.129</v>
      </c>
      <c r="FL127">
        <v>420</v>
      </c>
      <c r="FM127">
        <v>17</v>
      </c>
      <c r="FN127">
        <v>0.02</v>
      </c>
      <c r="FO127">
        <v>0.04</v>
      </c>
      <c r="FP127">
        <v>2.145919</v>
      </c>
      <c r="FQ127">
        <v>0.04223302063789044</v>
      </c>
      <c r="FR127">
        <v>0.051474691441523</v>
      </c>
      <c r="FS127">
        <v>1</v>
      </c>
      <c r="FT127">
        <v>819.8323529411764</v>
      </c>
      <c r="FU127">
        <v>-43.71734149508833</v>
      </c>
      <c r="FV127">
        <v>8.544854681180446</v>
      </c>
      <c r="FW127">
        <v>0</v>
      </c>
      <c r="FX127">
        <v>0.148664225</v>
      </c>
      <c r="FY127">
        <v>0.1319266829268289</v>
      </c>
      <c r="FZ127">
        <v>0.01301013636263568</v>
      </c>
      <c r="GA127">
        <v>0</v>
      </c>
      <c r="GB127">
        <v>1</v>
      </c>
      <c r="GC127">
        <v>3</v>
      </c>
      <c r="GD127" t="s">
        <v>435</v>
      </c>
      <c r="GE127">
        <v>3.10329</v>
      </c>
      <c r="GF127">
        <v>2.72831</v>
      </c>
      <c r="GG127">
        <v>0.0880886</v>
      </c>
      <c r="GH127">
        <v>0.0877064</v>
      </c>
      <c r="GI127">
        <v>0.107708</v>
      </c>
      <c r="GJ127">
        <v>0.108621</v>
      </c>
      <c r="GK127">
        <v>23838.6</v>
      </c>
      <c r="GL127">
        <v>21650.1</v>
      </c>
      <c r="GM127">
        <v>26706</v>
      </c>
      <c r="GN127">
        <v>23953.8</v>
      </c>
      <c r="GO127">
        <v>38130.3</v>
      </c>
      <c r="GP127">
        <v>31562.7</v>
      </c>
      <c r="GQ127">
        <v>46638</v>
      </c>
      <c r="GR127">
        <v>37897.7</v>
      </c>
      <c r="GS127">
        <v>1.86695</v>
      </c>
      <c r="GT127">
        <v>1.86173</v>
      </c>
      <c r="GU127">
        <v>0.08197500000000001</v>
      </c>
      <c r="GV127">
        <v>0</v>
      </c>
      <c r="GW127">
        <v>28.7114</v>
      </c>
      <c r="GX127">
        <v>999.9</v>
      </c>
      <c r="GY127">
        <v>54.5</v>
      </c>
      <c r="GZ127">
        <v>31.5</v>
      </c>
      <c r="HA127">
        <v>28.057</v>
      </c>
      <c r="HB127">
        <v>61.2</v>
      </c>
      <c r="HC127">
        <v>26.3021</v>
      </c>
      <c r="HD127">
        <v>1</v>
      </c>
      <c r="HE127">
        <v>0.139893</v>
      </c>
      <c r="HF127">
        <v>-0.81174</v>
      </c>
      <c r="HG127">
        <v>20.299</v>
      </c>
      <c r="HH127">
        <v>5.21729</v>
      </c>
      <c r="HI127">
        <v>11.98</v>
      </c>
      <c r="HJ127">
        <v>4.9641</v>
      </c>
      <c r="HK127">
        <v>3.2759</v>
      </c>
      <c r="HL127">
        <v>9999</v>
      </c>
      <c r="HM127">
        <v>9999</v>
      </c>
      <c r="HN127">
        <v>9999</v>
      </c>
      <c r="HO127">
        <v>999.9</v>
      </c>
      <c r="HP127">
        <v>1.86386</v>
      </c>
      <c r="HQ127">
        <v>1.86005</v>
      </c>
      <c r="HR127">
        <v>1.85837</v>
      </c>
      <c r="HS127">
        <v>1.85974</v>
      </c>
      <c r="HT127">
        <v>1.85983</v>
      </c>
      <c r="HU127">
        <v>1.85837</v>
      </c>
      <c r="HV127">
        <v>1.85745</v>
      </c>
      <c r="HW127">
        <v>1.85234</v>
      </c>
      <c r="HX127">
        <v>0</v>
      </c>
      <c r="HY127">
        <v>0</v>
      </c>
      <c r="HZ127">
        <v>0</v>
      </c>
      <c r="IA127">
        <v>0</v>
      </c>
      <c r="IB127" t="s">
        <v>426</v>
      </c>
      <c r="IC127" t="s">
        <v>427</v>
      </c>
      <c r="ID127" t="s">
        <v>428</v>
      </c>
      <c r="IE127" t="s">
        <v>428</v>
      </c>
      <c r="IF127" t="s">
        <v>428</v>
      </c>
      <c r="IG127" t="s">
        <v>428</v>
      </c>
      <c r="IH127">
        <v>0</v>
      </c>
      <c r="II127">
        <v>100</v>
      </c>
      <c r="IJ127">
        <v>100</v>
      </c>
      <c r="IK127">
        <v>-0.661</v>
      </c>
      <c r="IL127">
        <v>0.3203</v>
      </c>
      <c r="IM127">
        <v>-0.6605319167387009</v>
      </c>
      <c r="IN127">
        <v>-0.0004737513092168879</v>
      </c>
      <c r="IO127">
        <v>1.233974951706583E-06</v>
      </c>
      <c r="IP127">
        <v>-2.791035861235605E-10</v>
      </c>
      <c r="IQ127">
        <v>0.04306461537617447</v>
      </c>
      <c r="IR127">
        <v>-0.002560808816659483</v>
      </c>
      <c r="IS127">
        <v>0.0007441110143227328</v>
      </c>
      <c r="IT127">
        <v>-6.151772081818622E-06</v>
      </c>
      <c r="IU127">
        <v>2</v>
      </c>
      <c r="IV127">
        <v>1988</v>
      </c>
      <c r="IW127">
        <v>1</v>
      </c>
      <c r="IX127">
        <v>28</v>
      </c>
      <c r="IY127">
        <v>190399.2</v>
      </c>
      <c r="IZ127">
        <v>190399.4</v>
      </c>
      <c r="JA127">
        <v>1.14746</v>
      </c>
      <c r="JB127">
        <v>2.6001</v>
      </c>
      <c r="JC127">
        <v>1.49658</v>
      </c>
      <c r="JD127">
        <v>2.34741</v>
      </c>
      <c r="JE127">
        <v>1.54907</v>
      </c>
      <c r="JF127">
        <v>2.40723</v>
      </c>
      <c r="JG127">
        <v>36.1989</v>
      </c>
      <c r="JH127">
        <v>24.105</v>
      </c>
      <c r="JI127">
        <v>18</v>
      </c>
      <c r="JJ127">
        <v>482.376</v>
      </c>
      <c r="JK127">
        <v>493.735</v>
      </c>
      <c r="JL127">
        <v>30.4463</v>
      </c>
      <c r="JM127">
        <v>29.0636</v>
      </c>
      <c r="JN127">
        <v>30.0001</v>
      </c>
      <c r="JO127">
        <v>29.2919</v>
      </c>
      <c r="JP127">
        <v>29.2883</v>
      </c>
      <c r="JQ127">
        <v>23.0716</v>
      </c>
      <c r="JR127">
        <v>18.4798</v>
      </c>
      <c r="JS127">
        <v>100</v>
      </c>
      <c r="JT127">
        <v>30.4366</v>
      </c>
      <c r="JU127">
        <v>420</v>
      </c>
      <c r="JV127">
        <v>23.9484</v>
      </c>
      <c r="JW127">
        <v>101.967</v>
      </c>
      <c r="JX127">
        <v>91.39490000000001</v>
      </c>
    </row>
    <row r="128" spans="1:284">
      <c r="A128">
        <v>110</v>
      </c>
      <c r="B128">
        <v>1758413557</v>
      </c>
      <c r="C128">
        <v>854</v>
      </c>
      <c r="D128" t="s">
        <v>650</v>
      </c>
      <c r="E128" t="s">
        <v>651</v>
      </c>
      <c r="F128">
        <v>5</v>
      </c>
      <c r="G128" t="s">
        <v>613</v>
      </c>
      <c r="H128" t="s">
        <v>421</v>
      </c>
      <c r="I128">
        <v>1758413549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(DN128+(U128+2*0.95*5.67E-8*(((DN128+$B$9)+273)^4-(DN128+273)^4)-44100*J128)/(1.84*29.3*R128+8*0.95*5.67E-8*(DN128+273)^3))</f>
        <v>0</v>
      </c>
      <c r="W128">
        <f>($C$9*DO128+$D$9*DP128+$E$9*V128)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2*0.95*5.67E-8*(((DN128+$B$9)+273)^4-(W128+273)^4)</f>
        <v>0</v>
      </c>
      <c r="AF128">
        <f>U128+AE128+AC128+AD128</f>
        <v>0</v>
      </c>
      <c r="AG128">
        <v>0</v>
      </c>
      <c r="AH128">
        <v>0</v>
      </c>
      <c r="AI128">
        <f>IF(AG128*$H$15&gt;=AK128,1.0,(AK128/(AK128-AG128*$H$15)))</f>
        <v>0</v>
      </c>
      <c r="AJ128">
        <f>(AI128-1)*100</f>
        <v>0</v>
      </c>
      <c r="AK128">
        <f>MAX(0,($B$15+$C$15*DS128)/(1+$D$15*DS128)*DL128/(DN128+273)*$E$15)</f>
        <v>0</v>
      </c>
      <c r="AL128" t="s">
        <v>422</v>
      </c>
      <c r="AM128" t="s">
        <v>422</v>
      </c>
      <c r="AN128">
        <v>0</v>
      </c>
      <c r="AO128">
        <v>0</v>
      </c>
      <c r="AP128">
        <f>1-AN128/AO128</f>
        <v>0</v>
      </c>
      <c r="AQ128">
        <v>0</v>
      </c>
      <c r="AR128" t="s">
        <v>422</v>
      </c>
      <c r="AS128" t="s">
        <v>422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422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$B$13*DT128+$C$13*DU128+$F$13*EF128*(1-EI128)</f>
        <v>0</v>
      </c>
      <c r="CW128">
        <f>CV128*CX128</f>
        <v>0</v>
      </c>
      <c r="CX128">
        <f>($B$13*$D$11+$C$13*$D$11+$F$13*((ES128+EK128)/MAX(ES128+EK128+ET128, 0.1)*$I$11+ET128/MAX(ES128+EK128+ET128, 0.1)*$J$11))/($B$13+$C$13+$F$13)</f>
        <v>0</v>
      </c>
      <c r="CY128">
        <f>($B$13*$K$11+$C$13*$K$11+$F$13*((ES128+EK128)/MAX(ES128+EK128+ET128, 0.1)*$P$11+ET128/MAX(ES128+EK128+ET128, 0.1)*$Q$11))/($B$13+$C$13+$F$13)</f>
        <v>0</v>
      </c>
      <c r="CZ128">
        <v>6</v>
      </c>
      <c r="DA128">
        <v>0.5</v>
      </c>
      <c r="DB128" t="s">
        <v>423</v>
      </c>
      <c r="DC128">
        <v>2</v>
      </c>
      <c r="DD128">
        <v>1758413549</v>
      </c>
      <c r="DE128">
        <v>422.1322499999999</v>
      </c>
      <c r="DF128">
        <v>420.0026666666668</v>
      </c>
      <c r="DG128">
        <v>24.10237500000001</v>
      </c>
      <c r="DH128">
        <v>23.94389166666666</v>
      </c>
      <c r="DI128">
        <v>422.793625</v>
      </c>
      <c r="DJ128">
        <v>23.78209166666666</v>
      </c>
      <c r="DK128">
        <v>499.980875</v>
      </c>
      <c r="DL128">
        <v>90.16678333333334</v>
      </c>
      <c r="DM128">
        <v>0.07022072916666666</v>
      </c>
      <c r="DN128">
        <v>30.41285416666666</v>
      </c>
      <c r="DO128">
        <v>30.06387916666667</v>
      </c>
      <c r="DP128">
        <v>999.9</v>
      </c>
      <c r="DQ128">
        <v>0</v>
      </c>
      <c r="DR128">
        <v>0</v>
      </c>
      <c r="DS128">
        <v>9994.580833333333</v>
      </c>
      <c r="DT128">
        <v>0</v>
      </c>
      <c r="DU128">
        <v>3.94641</v>
      </c>
      <c r="DV128">
        <v>2.1296125</v>
      </c>
      <c r="DW128">
        <v>432.5578333333333</v>
      </c>
      <c r="DX128">
        <v>430.30575</v>
      </c>
      <c r="DY128">
        <v>0.1584670416666667</v>
      </c>
      <c r="DZ128">
        <v>420.0026666666668</v>
      </c>
      <c r="EA128">
        <v>23.94389166666666</v>
      </c>
      <c r="EB128">
        <v>2.173233333333334</v>
      </c>
      <c r="EC128">
        <v>2.158944583333333</v>
      </c>
      <c r="ED128">
        <v>18.76635</v>
      </c>
      <c r="EE128">
        <v>18.660875</v>
      </c>
      <c r="EF128">
        <v>0.00500078</v>
      </c>
      <c r="EG128">
        <v>0</v>
      </c>
      <c r="EH128">
        <v>0</v>
      </c>
      <c r="EI128">
        <v>0</v>
      </c>
      <c r="EJ128">
        <v>814.7708333333334</v>
      </c>
      <c r="EK128">
        <v>0.00500078</v>
      </c>
      <c r="EL128">
        <v>-16.41666666666667</v>
      </c>
      <c r="EM128">
        <v>-0.9291666666666666</v>
      </c>
      <c r="EN128">
        <v>35.51541666666666</v>
      </c>
      <c r="EO128">
        <v>40.80441666666666</v>
      </c>
      <c r="EP128">
        <v>38.103875</v>
      </c>
      <c r="EQ128">
        <v>41.20808333333333</v>
      </c>
      <c r="ER128">
        <v>38.81229166666667</v>
      </c>
      <c r="ES128">
        <v>0</v>
      </c>
      <c r="ET128">
        <v>0</v>
      </c>
      <c r="EU128">
        <v>0</v>
      </c>
      <c r="EV128">
        <v>1758413556.6</v>
      </c>
      <c r="EW128">
        <v>0</v>
      </c>
      <c r="EX128">
        <v>815.112</v>
      </c>
      <c r="EY128">
        <v>-56.63846162172174</v>
      </c>
      <c r="EZ128">
        <v>-0.5000003298122843</v>
      </c>
      <c r="FA128">
        <v>-16.204</v>
      </c>
      <c r="FB128">
        <v>15</v>
      </c>
      <c r="FC128">
        <v>0</v>
      </c>
      <c r="FD128" t="s">
        <v>424</v>
      </c>
      <c r="FE128">
        <v>1746989605.5</v>
      </c>
      <c r="FF128">
        <v>1746989593.5</v>
      </c>
      <c r="FG128">
        <v>0</v>
      </c>
      <c r="FH128">
        <v>-0.274</v>
      </c>
      <c r="FI128">
        <v>-0.002</v>
      </c>
      <c r="FJ128">
        <v>2.549</v>
      </c>
      <c r="FK128">
        <v>0.129</v>
      </c>
      <c r="FL128">
        <v>420</v>
      </c>
      <c r="FM128">
        <v>17</v>
      </c>
      <c r="FN128">
        <v>0.02</v>
      </c>
      <c r="FO128">
        <v>0.04</v>
      </c>
      <c r="FP128">
        <v>2.137908048780488</v>
      </c>
      <c r="FQ128">
        <v>-0.1229044599303097</v>
      </c>
      <c r="FR128">
        <v>0.05659897125754369</v>
      </c>
      <c r="FS128">
        <v>1</v>
      </c>
      <c r="FT128">
        <v>816.3029411764707</v>
      </c>
      <c r="FU128">
        <v>-38.67226893144109</v>
      </c>
      <c r="FV128">
        <v>7.549775426894483</v>
      </c>
      <c r="FW128">
        <v>0</v>
      </c>
      <c r="FX128">
        <v>0.1532905121951219</v>
      </c>
      <c r="FY128">
        <v>0.1090752543554011</v>
      </c>
      <c r="FZ128">
        <v>0.01104075518387846</v>
      </c>
      <c r="GA128">
        <v>0</v>
      </c>
      <c r="GB128">
        <v>1</v>
      </c>
      <c r="GC128">
        <v>3</v>
      </c>
      <c r="GD128" t="s">
        <v>435</v>
      </c>
      <c r="GE128">
        <v>3.1034</v>
      </c>
      <c r="GF128">
        <v>2.72799</v>
      </c>
      <c r="GG128">
        <v>0.08809210000000001</v>
      </c>
      <c r="GH128">
        <v>0.0877011</v>
      </c>
      <c r="GI128">
        <v>0.107706</v>
      </c>
      <c r="GJ128">
        <v>0.108619</v>
      </c>
      <c r="GK128">
        <v>23838.5</v>
      </c>
      <c r="GL128">
        <v>21650.2</v>
      </c>
      <c r="GM128">
        <v>26706</v>
      </c>
      <c r="GN128">
        <v>23953.7</v>
      </c>
      <c r="GO128">
        <v>38130.2</v>
      </c>
      <c r="GP128">
        <v>31562.6</v>
      </c>
      <c r="GQ128">
        <v>46637.8</v>
      </c>
      <c r="GR128">
        <v>37897.5</v>
      </c>
      <c r="GS128">
        <v>1.86705</v>
      </c>
      <c r="GT128">
        <v>1.86168</v>
      </c>
      <c r="GU128">
        <v>0.08178870000000001</v>
      </c>
      <c r="GV128">
        <v>0</v>
      </c>
      <c r="GW128">
        <v>28.7132</v>
      </c>
      <c r="GX128">
        <v>999.9</v>
      </c>
      <c r="GY128">
        <v>54.5</v>
      </c>
      <c r="GZ128">
        <v>31.5</v>
      </c>
      <c r="HA128">
        <v>28.0556</v>
      </c>
      <c r="HB128">
        <v>60.88</v>
      </c>
      <c r="HC128">
        <v>26.4183</v>
      </c>
      <c r="HD128">
        <v>1</v>
      </c>
      <c r="HE128">
        <v>0.140183</v>
      </c>
      <c r="HF128">
        <v>-0.872783</v>
      </c>
      <c r="HG128">
        <v>20.2982</v>
      </c>
      <c r="HH128">
        <v>5.21415</v>
      </c>
      <c r="HI128">
        <v>11.98</v>
      </c>
      <c r="HJ128">
        <v>4.96355</v>
      </c>
      <c r="HK128">
        <v>3.27533</v>
      </c>
      <c r="HL128">
        <v>9999</v>
      </c>
      <c r="HM128">
        <v>9999</v>
      </c>
      <c r="HN128">
        <v>9999</v>
      </c>
      <c r="HO128">
        <v>999.9</v>
      </c>
      <c r="HP128">
        <v>1.86386</v>
      </c>
      <c r="HQ128">
        <v>1.86005</v>
      </c>
      <c r="HR128">
        <v>1.85837</v>
      </c>
      <c r="HS128">
        <v>1.85974</v>
      </c>
      <c r="HT128">
        <v>1.85982</v>
      </c>
      <c r="HU128">
        <v>1.85837</v>
      </c>
      <c r="HV128">
        <v>1.85745</v>
      </c>
      <c r="HW128">
        <v>1.85234</v>
      </c>
      <c r="HX128">
        <v>0</v>
      </c>
      <c r="HY128">
        <v>0</v>
      </c>
      <c r="HZ128">
        <v>0</v>
      </c>
      <c r="IA128">
        <v>0</v>
      </c>
      <c r="IB128" t="s">
        <v>426</v>
      </c>
      <c r="IC128" t="s">
        <v>427</v>
      </c>
      <c r="ID128" t="s">
        <v>428</v>
      </c>
      <c r="IE128" t="s">
        <v>428</v>
      </c>
      <c r="IF128" t="s">
        <v>428</v>
      </c>
      <c r="IG128" t="s">
        <v>428</v>
      </c>
      <c r="IH128">
        <v>0</v>
      </c>
      <c r="II128">
        <v>100</v>
      </c>
      <c r="IJ128">
        <v>100</v>
      </c>
      <c r="IK128">
        <v>-0.661</v>
      </c>
      <c r="IL128">
        <v>0.3203</v>
      </c>
      <c r="IM128">
        <v>-0.6605319167387009</v>
      </c>
      <c r="IN128">
        <v>-0.0004737513092168879</v>
      </c>
      <c r="IO128">
        <v>1.233974951706583E-06</v>
      </c>
      <c r="IP128">
        <v>-2.791035861235605E-10</v>
      </c>
      <c r="IQ128">
        <v>0.04306461537617447</v>
      </c>
      <c r="IR128">
        <v>-0.002560808816659483</v>
      </c>
      <c r="IS128">
        <v>0.0007441110143227328</v>
      </c>
      <c r="IT128">
        <v>-6.151772081818622E-06</v>
      </c>
      <c r="IU128">
        <v>2</v>
      </c>
      <c r="IV128">
        <v>1988</v>
      </c>
      <c r="IW128">
        <v>1</v>
      </c>
      <c r="IX128">
        <v>28</v>
      </c>
      <c r="IY128">
        <v>190399.2</v>
      </c>
      <c r="IZ128">
        <v>190399.4</v>
      </c>
      <c r="JA128">
        <v>1.14746</v>
      </c>
      <c r="JB128">
        <v>2.61108</v>
      </c>
      <c r="JC128">
        <v>1.49658</v>
      </c>
      <c r="JD128">
        <v>2.34863</v>
      </c>
      <c r="JE128">
        <v>1.54907</v>
      </c>
      <c r="JF128">
        <v>2.35474</v>
      </c>
      <c r="JG128">
        <v>36.1989</v>
      </c>
      <c r="JH128">
        <v>24.0963</v>
      </c>
      <c r="JI128">
        <v>18</v>
      </c>
      <c r="JJ128">
        <v>482.431</v>
      </c>
      <c r="JK128">
        <v>493.702</v>
      </c>
      <c r="JL128">
        <v>30.4204</v>
      </c>
      <c r="JM128">
        <v>29.0636</v>
      </c>
      <c r="JN128">
        <v>30.0002</v>
      </c>
      <c r="JO128">
        <v>29.2916</v>
      </c>
      <c r="JP128">
        <v>29.2883</v>
      </c>
      <c r="JQ128">
        <v>23.0711</v>
      </c>
      <c r="JR128">
        <v>18.4798</v>
      </c>
      <c r="JS128">
        <v>100</v>
      </c>
      <c r="JT128">
        <v>30.3857</v>
      </c>
      <c r="JU128">
        <v>420</v>
      </c>
      <c r="JV128">
        <v>23.9484</v>
      </c>
      <c r="JW128">
        <v>101.967</v>
      </c>
      <c r="JX128">
        <v>91.39449999999999</v>
      </c>
    </row>
    <row r="129" spans="1:284">
      <c r="A129">
        <v>111</v>
      </c>
      <c r="B129">
        <v>1758413559</v>
      </c>
      <c r="C129">
        <v>856</v>
      </c>
      <c r="D129" t="s">
        <v>652</v>
      </c>
      <c r="E129" t="s">
        <v>653</v>
      </c>
      <c r="F129">
        <v>5</v>
      </c>
      <c r="G129" t="s">
        <v>613</v>
      </c>
      <c r="H129" t="s">
        <v>421</v>
      </c>
      <c r="I129">
        <v>1758413551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(DN129+(U129+2*0.95*5.67E-8*(((DN129+$B$9)+273)^4-(DN129+273)^4)-44100*J129)/(1.84*29.3*R129+8*0.95*5.67E-8*(DN129+273)^3))</f>
        <v>0</v>
      </c>
      <c r="W129">
        <f>($C$9*DO129+$D$9*DP129+$E$9*V129)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2*0.95*5.67E-8*(((DN129+$B$9)+273)^4-(W129+273)^4)</f>
        <v>0</v>
      </c>
      <c r="AF129">
        <f>U129+AE129+AC129+AD129</f>
        <v>0</v>
      </c>
      <c r="AG129">
        <v>0</v>
      </c>
      <c r="AH129">
        <v>0</v>
      </c>
      <c r="AI129">
        <f>IF(AG129*$H$15&gt;=AK129,1.0,(AK129/(AK129-AG129*$H$15)))</f>
        <v>0</v>
      </c>
      <c r="AJ129">
        <f>(AI129-1)*100</f>
        <v>0</v>
      </c>
      <c r="AK129">
        <f>MAX(0,($B$15+$C$15*DS129)/(1+$D$15*DS129)*DL129/(DN129+273)*$E$15)</f>
        <v>0</v>
      </c>
      <c r="AL129" t="s">
        <v>422</v>
      </c>
      <c r="AM129" t="s">
        <v>422</v>
      </c>
      <c r="AN129">
        <v>0</v>
      </c>
      <c r="AO129">
        <v>0</v>
      </c>
      <c r="AP129">
        <f>1-AN129/AO129</f>
        <v>0</v>
      </c>
      <c r="AQ129">
        <v>0</v>
      </c>
      <c r="AR129" t="s">
        <v>422</v>
      </c>
      <c r="AS129" t="s">
        <v>422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422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$B$13*DT129+$C$13*DU129+$F$13*EF129*(1-EI129)</f>
        <v>0</v>
      </c>
      <c r="CW129">
        <f>CV129*CX129</f>
        <v>0</v>
      </c>
      <c r="CX129">
        <f>($B$13*$D$11+$C$13*$D$11+$F$13*((ES129+EK129)/MAX(ES129+EK129+ET129, 0.1)*$I$11+ET129/MAX(ES129+EK129+ET129, 0.1)*$J$11))/($B$13+$C$13+$F$13)</f>
        <v>0</v>
      </c>
      <c r="CY129">
        <f>($B$13*$K$11+$C$13*$K$11+$F$13*((ES129+EK129)/MAX(ES129+EK129+ET129, 0.1)*$P$11+ET129/MAX(ES129+EK129+ET129, 0.1)*$Q$11))/($B$13+$C$13+$F$13)</f>
        <v>0</v>
      </c>
      <c r="CZ129">
        <v>6</v>
      </c>
      <c r="DA129">
        <v>0.5</v>
      </c>
      <c r="DB129" t="s">
        <v>423</v>
      </c>
      <c r="DC129">
        <v>2</v>
      </c>
      <c r="DD129">
        <v>1758413551</v>
      </c>
      <c r="DE129">
        <v>422.14375</v>
      </c>
      <c r="DF129">
        <v>420</v>
      </c>
      <c r="DG129">
        <v>24.1038125</v>
      </c>
      <c r="DH129">
        <v>23.94295</v>
      </c>
      <c r="DI129">
        <v>422.8051666666667</v>
      </c>
      <c r="DJ129">
        <v>23.7835</v>
      </c>
      <c r="DK129">
        <v>500.0012083333334</v>
      </c>
      <c r="DL129">
        <v>90.16597916666666</v>
      </c>
      <c r="DM129">
        <v>0.07016912083333333</v>
      </c>
      <c r="DN129">
        <v>30.41054583333333</v>
      </c>
      <c r="DO129">
        <v>30.05927916666667</v>
      </c>
      <c r="DP129">
        <v>999.9</v>
      </c>
      <c r="DQ129">
        <v>0</v>
      </c>
      <c r="DR129">
        <v>0</v>
      </c>
      <c r="DS129">
        <v>10000.49125</v>
      </c>
      <c r="DT129">
        <v>0</v>
      </c>
      <c r="DU129">
        <v>3.94641</v>
      </c>
      <c r="DV129">
        <v>2.14377875</v>
      </c>
      <c r="DW129">
        <v>432.57025</v>
      </c>
      <c r="DX129">
        <v>430.302625</v>
      </c>
      <c r="DY129">
        <v>0.1608426666666667</v>
      </c>
      <c r="DZ129">
        <v>420</v>
      </c>
      <c r="EA129">
        <v>23.94295</v>
      </c>
      <c r="EB129">
        <v>2.17334375</v>
      </c>
      <c r="EC129">
        <v>2.158840833333333</v>
      </c>
      <c r="ED129">
        <v>18.76715833333333</v>
      </c>
      <c r="EE129">
        <v>18.66010416666667</v>
      </c>
      <c r="EF129">
        <v>0.00500078</v>
      </c>
      <c r="EG129">
        <v>0</v>
      </c>
      <c r="EH129">
        <v>0</v>
      </c>
      <c r="EI129">
        <v>0</v>
      </c>
      <c r="EJ129">
        <v>814.5</v>
      </c>
      <c r="EK129">
        <v>0.00500078</v>
      </c>
      <c r="EL129">
        <v>-16.575</v>
      </c>
      <c r="EM129">
        <v>-0.8041666666666666</v>
      </c>
      <c r="EN129">
        <v>35.520625</v>
      </c>
      <c r="EO129">
        <v>40.82783333333333</v>
      </c>
      <c r="EP129">
        <v>38.197625</v>
      </c>
      <c r="EQ129">
        <v>41.234125</v>
      </c>
      <c r="ER129">
        <v>38.867</v>
      </c>
      <c r="ES129">
        <v>0</v>
      </c>
      <c r="ET129">
        <v>0</v>
      </c>
      <c r="EU129">
        <v>0</v>
      </c>
      <c r="EV129">
        <v>1758413559</v>
      </c>
      <c r="EW129">
        <v>0</v>
      </c>
      <c r="EX129">
        <v>813.7719999999999</v>
      </c>
      <c r="EY129">
        <v>-68.08461502734167</v>
      </c>
      <c r="EZ129">
        <v>12.99230725033996</v>
      </c>
      <c r="FA129">
        <v>-16.68</v>
      </c>
      <c r="FB129">
        <v>15</v>
      </c>
      <c r="FC129">
        <v>0</v>
      </c>
      <c r="FD129" t="s">
        <v>424</v>
      </c>
      <c r="FE129">
        <v>1746989605.5</v>
      </c>
      <c r="FF129">
        <v>1746989593.5</v>
      </c>
      <c r="FG129">
        <v>0</v>
      </c>
      <c r="FH129">
        <v>-0.274</v>
      </c>
      <c r="FI129">
        <v>-0.002</v>
      </c>
      <c r="FJ129">
        <v>2.549</v>
      </c>
      <c r="FK129">
        <v>0.129</v>
      </c>
      <c r="FL129">
        <v>420</v>
      </c>
      <c r="FM129">
        <v>17</v>
      </c>
      <c r="FN129">
        <v>0.02</v>
      </c>
      <c r="FO129">
        <v>0.04</v>
      </c>
      <c r="FP129">
        <v>2.13245</v>
      </c>
      <c r="FQ129">
        <v>-0.02636285178237303</v>
      </c>
      <c r="FR129">
        <v>0.05444183180239254</v>
      </c>
      <c r="FS129">
        <v>1</v>
      </c>
      <c r="FT129">
        <v>815.8588235294117</v>
      </c>
      <c r="FU129">
        <v>-37.05729559327673</v>
      </c>
      <c r="FV129">
        <v>7.183400704035691</v>
      </c>
      <c r="FW129">
        <v>0</v>
      </c>
      <c r="FX129">
        <v>0.156419625</v>
      </c>
      <c r="FY129">
        <v>0.09122639774859279</v>
      </c>
      <c r="FZ129">
        <v>0.009040192953381857</v>
      </c>
      <c r="GA129">
        <v>1</v>
      </c>
      <c r="GB129">
        <v>2</v>
      </c>
      <c r="GC129">
        <v>3</v>
      </c>
      <c r="GD129" t="s">
        <v>425</v>
      </c>
      <c r="GE129">
        <v>3.10338</v>
      </c>
      <c r="GF129">
        <v>2.72788</v>
      </c>
      <c r="GG129">
        <v>0.0880923</v>
      </c>
      <c r="GH129">
        <v>0.087687</v>
      </c>
      <c r="GI129">
        <v>0.107707</v>
      </c>
      <c r="GJ129">
        <v>0.108617</v>
      </c>
      <c r="GK129">
        <v>23838.5</v>
      </c>
      <c r="GL129">
        <v>21650.4</v>
      </c>
      <c r="GM129">
        <v>26706</v>
      </c>
      <c r="GN129">
        <v>23953.6</v>
      </c>
      <c r="GO129">
        <v>38130.1</v>
      </c>
      <c r="GP129">
        <v>31562.5</v>
      </c>
      <c r="GQ129">
        <v>46637.6</v>
      </c>
      <c r="GR129">
        <v>37897.3</v>
      </c>
      <c r="GS129">
        <v>1.86707</v>
      </c>
      <c r="GT129">
        <v>1.86168</v>
      </c>
      <c r="GU129">
        <v>0.08165840000000001</v>
      </c>
      <c r="GV129">
        <v>0</v>
      </c>
      <c r="GW129">
        <v>28.7144</v>
      </c>
      <c r="GX129">
        <v>999.9</v>
      </c>
      <c r="GY129">
        <v>54.5</v>
      </c>
      <c r="GZ129">
        <v>31.5</v>
      </c>
      <c r="HA129">
        <v>28.0561</v>
      </c>
      <c r="HB129">
        <v>61.04</v>
      </c>
      <c r="HC129">
        <v>26.3061</v>
      </c>
      <c r="HD129">
        <v>1</v>
      </c>
      <c r="HE129">
        <v>0.140114</v>
      </c>
      <c r="HF129">
        <v>-0.845719</v>
      </c>
      <c r="HG129">
        <v>20.2983</v>
      </c>
      <c r="HH129">
        <v>5.21415</v>
      </c>
      <c r="HI129">
        <v>11.98</v>
      </c>
      <c r="HJ129">
        <v>4.96355</v>
      </c>
      <c r="HK129">
        <v>3.27528</v>
      </c>
      <c r="HL129">
        <v>9999</v>
      </c>
      <c r="HM129">
        <v>9999</v>
      </c>
      <c r="HN129">
        <v>9999</v>
      </c>
      <c r="HO129">
        <v>999.9</v>
      </c>
      <c r="HP129">
        <v>1.86386</v>
      </c>
      <c r="HQ129">
        <v>1.86005</v>
      </c>
      <c r="HR129">
        <v>1.85837</v>
      </c>
      <c r="HS129">
        <v>1.85974</v>
      </c>
      <c r="HT129">
        <v>1.85981</v>
      </c>
      <c r="HU129">
        <v>1.85837</v>
      </c>
      <c r="HV129">
        <v>1.85745</v>
      </c>
      <c r="HW129">
        <v>1.85234</v>
      </c>
      <c r="HX129">
        <v>0</v>
      </c>
      <c r="HY129">
        <v>0</v>
      </c>
      <c r="HZ129">
        <v>0</v>
      </c>
      <c r="IA129">
        <v>0</v>
      </c>
      <c r="IB129" t="s">
        <v>426</v>
      </c>
      <c r="IC129" t="s">
        <v>427</v>
      </c>
      <c r="ID129" t="s">
        <v>428</v>
      </c>
      <c r="IE129" t="s">
        <v>428</v>
      </c>
      <c r="IF129" t="s">
        <v>428</v>
      </c>
      <c r="IG129" t="s">
        <v>428</v>
      </c>
      <c r="IH129">
        <v>0</v>
      </c>
      <c r="II129">
        <v>100</v>
      </c>
      <c r="IJ129">
        <v>100</v>
      </c>
      <c r="IK129">
        <v>-0.661</v>
      </c>
      <c r="IL129">
        <v>0.3204</v>
      </c>
      <c r="IM129">
        <v>-0.6605319167387009</v>
      </c>
      <c r="IN129">
        <v>-0.0004737513092168879</v>
      </c>
      <c r="IO129">
        <v>1.233974951706583E-06</v>
      </c>
      <c r="IP129">
        <v>-2.791035861235605E-10</v>
      </c>
      <c r="IQ129">
        <v>0.04306461537617447</v>
      </c>
      <c r="IR129">
        <v>-0.002560808816659483</v>
      </c>
      <c r="IS129">
        <v>0.0007441110143227328</v>
      </c>
      <c r="IT129">
        <v>-6.151772081818622E-06</v>
      </c>
      <c r="IU129">
        <v>2</v>
      </c>
      <c r="IV129">
        <v>1988</v>
      </c>
      <c r="IW129">
        <v>1</v>
      </c>
      <c r="IX129">
        <v>28</v>
      </c>
      <c r="IY129">
        <v>190399.2</v>
      </c>
      <c r="IZ129">
        <v>190399.4</v>
      </c>
      <c r="JA129">
        <v>1.14746</v>
      </c>
      <c r="JB129">
        <v>2.6062</v>
      </c>
      <c r="JC129">
        <v>1.49658</v>
      </c>
      <c r="JD129">
        <v>2.34741</v>
      </c>
      <c r="JE129">
        <v>1.54907</v>
      </c>
      <c r="JF129">
        <v>2.43896</v>
      </c>
      <c r="JG129">
        <v>36.1989</v>
      </c>
      <c r="JH129">
        <v>24.105</v>
      </c>
      <c r="JI129">
        <v>18</v>
      </c>
      <c r="JJ129">
        <v>482.446</v>
      </c>
      <c r="JK129">
        <v>493.702</v>
      </c>
      <c r="JL129">
        <v>30.4011</v>
      </c>
      <c r="JM129">
        <v>29.0636</v>
      </c>
      <c r="JN129">
        <v>30</v>
      </c>
      <c r="JO129">
        <v>29.2916</v>
      </c>
      <c r="JP129">
        <v>29.2883</v>
      </c>
      <c r="JQ129">
        <v>23.0709</v>
      </c>
      <c r="JR129">
        <v>18.4798</v>
      </c>
      <c r="JS129">
        <v>100</v>
      </c>
      <c r="JT129">
        <v>30.3857</v>
      </c>
      <c r="JU129">
        <v>420</v>
      </c>
      <c r="JV129">
        <v>23.9484</v>
      </c>
      <c r="JW129">
        <v>101.967</v>
      </c>
      <c r="JX129">
        <v>91.39400000000001</v>
      </c>
    </row>
    <row r="130" spans="1:284">
      <c r="A130">
        <v>112</v>
      </c>
      <c r="B130">
        <v>1758413561</v>
      </c>
      <c r="C130">
        <v>858</v>
      </c>
      <c r="D130" t="s">
        <v>654</v>
      </c>
      <c r="E130" t="s">
        <v>655</v>
      </c>
      <c r="F130">
        <v>5</v>
      </c>
      <c r="G130" t="s">
        <v>613</v>
      </c>
      <c r="H130" t="s">
        <v>421</v>
      </c>
      <c r="I130">
        <v>1758413553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(DN130+(U130+2*0.95*5.67E-8*(((DN130+$B$9)+273)^4-(DN130+273)^4)-44100*J130)/(1.84*29.3*R130+8*0.95*5.67E-8*(DN130+273)^3))</f>
        <v>0</v>
      </c>
      <c r="W130">
        <f>($C$9*DO130+$D$9*DP130+$E$9*V130)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2*0.95*5.67E-8*(((DN130+$B$9)+273)^4-(W130+273)^4)</f>
        <v>0</v>
      </c>
      <c r="AF130">
        <f>U130+AE130+AC130+AD130</f>
        <v>0</v>
      </c>
      <c r="AG130">
        <v>0</v>
      </c>
      <c r="AH130">
        <v>0</v>
      </c>
      <c r="AI130">
        <f>IF(AG130*$H$15&gt;=AK130,1.0,(AK130/(AK130-AG130*$H$15)))</f>
        <v>0</v>
      </c>
      <c r="AJ130">
        <f>(AI130-1)*100</f>
        <v>0</v>
      </c>
      <c r="AK130">
        <f>MAX(0,($B$15+$C$15*DS130)/(1+$D$15*DS130)*DL130/(DN130+273)*$E$15)</f>
        <v>0</v>
      </c>
      <c r="AL130" t="s">
        <v>422</v>
      </c>
      <c r="AM130" t="s">
        <v>422</v>
      </c>
      <c r="AN130">
        <v>0</v>
      </c>
      <c r="AO130">
        <v>0</v>
      </c>
      <c r="AP130">
        <f>1-AN130/AO130</f>
        <v>0</v>
      </c>
      <c r="AQ130">
        <v>0</v>
      </c>
      <c r="AR130" t="s">
        <v>422</v>
      </c>
      <c r="AS130" t="s">
        <v>422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422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$B$13*DT130+$C$13*DU130+$F$13*EF130*(1-EI130)</f>
        <v>0</v>
      </c>
      <c r="CW130">
        <f>CV130*CX130</f>
        <v>0</v>
      </c>
      <c r="CX130">
        <f>($B$13*$D$11+$C$13*$D$11+$F$13*((ES130+EK130)/MAX(ES130+EK130+ET130, 0.1)*$I$11+ET130/MAX(ES130+EK130+ET130, 0.1)*$J$11))/($B$13+$C$13+$F$13)</f>
        <v>0</v>
      </c>
      <c r="CY130">
        <f>($B$13*$K$11+$C$13*$K$11+$F$13*((ES130+EK130)/MAX(ES130+EK130+ET130, 0.1)*$P$11+ET130/MAX(ES130+EK130+ET130, 0.1)*$Q$11))/($B$13+$C$13+$F$13)</f>
        <v>0</v>
      </c>
      <c r="CZ130">
        <v>6</v>
      </c>
      <c r="DA130">
        <v>0.5</v>
      </c>
      <c r="DB130" t="s">
        <v>423</v>
      </c>
      <c r="DC130">
        <v>2</v>
      </c>
      <c r="DD130">
        <v>1758413553</v>
      </c>
      <c r="DE130">
        <v>422.1493333333333</v>
      </c>
      <c r="DF130">
        <v>419.9927916666667</v>
      </c>
      <c r="DG130">
        <v>24.104725</v>
      </c>
      <c r="DH130">
        <v>23.94181666666667</v>
      </c>
      <c r="DI130">
        <v>422.8107499999999</v>
      </c>
      <c r="DJ130">
        <v>23.7844</v>
      </c>
      <c r="DK130">
        <v>500.0350833333334</v>
      </c>
      <c r="DL130">
        <v>90.16545833333332</v>
      </c>
      <c r="DM130">
        <v>0.07006518333333334</v>
      </c>
      <c r="DN130">
        <v>30.40811666666667</v>
      </c>
      <c r="DO130">
        <v>30.05497916666667</v>
      </c>
      <c r="DP130">
        <v>999.9</v>
      </c>
      <c r="DQ130">
        <v>0</v>
      </c>
      <c r="DR130">
        <v>0</v>
      </c>
      <c r="DS130">
        <v>10005.1025</v>
      </c>
      <c r="DT130">
        <v>0</v>
      </c>
      <c r="DU130">
        <v>3.94641</v>
      </c>
      <c r="DV130">
        <v>2.156515833333333</v>
      </c>
      <c r="DW130">
        <v>432.5763749999999</v>
      </c>
      <c r="DX130">
        <v>430.2948333333334</v>
      </c>
      <c r="DY130">
        <v>0.1628875833333333</v>
      </c>
      <c r="DZ130">
        <v>419.9927916666667</v>
      </c>
      <c r="EA130">
        <v>23.94181666666667</v>
      </c>
      <c r="EB130">
        <v>2.173414166666667</v>
      </c>
      <c r="EC130">
        <v>2.158726666666667</v>
      </c>
      <c r="ED130">
        <v>18.76767083333333</v>
      </c>
      <c r="EE130">
        <v>18.65925416666667</v>
      </c>
      <c r="EF130">
        <v>0.00500078</v>
      </c>
      <c r="EG130">
        <v>0</v>
      </c>
      <c r="EH130">
        <v>0</v>
      </c>
      <c r="EI130">
        <v>0</v>
      </c>
      <c r="EJ130">
        <v>813.2833333333333</v>
      </c>
      <c r="EK130">
        <v>0.00500078</v>
      </c>
      <c r="EL130">
        <v>-14.7</v>
      </c>
      <c r="EM130">
        <v>-0.3583333333333333</v>
      </c>
      <c r="EN130">
        <v>35.52329166666667</v>
      </c>
      <c r="EO130">
        <v>40.85120833333333</v>
      </c>
      <c r="EP130">
        <v>38.28091666666666</v>
      </c>
      <c r="EQ130">
        <v>41.27579166666666</v>
      </c>
      <c r="ER130">
        <v>38.87483333333333</v>
      </c>
      <c r="ES130">
        <v>0</v>
      </c>
      <c r="ET130">
        <v>0</v>
      </c>
      <c r="EU130">
        <v>0</v>
      </c>
      <c r="EV130">
        <v>1758413560.8</v>
      </c>
      <c r="EW130">
        <v>0</v>
      </c>
      <c r="EX130">
        <v>812.373076923077</v>
      </c>
      <c r="EY130">
        <v>-56.42051270983524</v>
      </c>
      <c r="EZ130">
        <v>25.95897394461482</v>
      </c>
      <c r="FA130">
        <v>-15.34230769230769</v>
      </c>
      <c r="FB130">
        <v>15</v>
      </c>
      <c r="FC130">
        <v>0</v>
      </c>
      <c r="FD130" t="s">
        <v>424</v>
      </c>
      <c r="FE130">
        <v>1746989605.5</v>
      </c>
      <c r="FF130">
        <v>1746989593.5</v>
      </c>
      <c r="FG130">
        <v>0</v>
      </c>
      <c r="FH130">
        <v>-0.274</v>
      </c>
      <c r="FI130">
        <v>-0.002</v>
      </c>
      <c r="FJ130">
        <v>2.549</v>
      </c>
      <c r="FK130">
        <v>0.129</v>
      </c>
      <c r="FL130">
        <v>420</v>
      </c>
      <c r="FM130">
        <v>17</v>
      </c>
      <c r="FN130">
        <v>0.02</v>
      </c>
      <c r="FO130">
        <v>0.04</v>
      </c>
      <c r="FP130">
        <v>2.137251463414634</v>
      </c>
      <c r="FQ130">
        <v>0.1665194425087096</v>
      </c>
      <c r="FR130">
        <v>0.05708120367067047</v>
      </c>
      <c r="FS130">
        <v>1</v>
      </c>
      <c r="FT130">
        <v>814.5176470588235</v>
      </c>
      <c r="FU130">
        <v>-45.38426280234658</v>
      </c>
      <c r="FV130">
        <v>7.572530488091784</v>
      </c>
      <c r="FW130">
        <v>0</v>
      </c>
      <c r="FX130">
        <v>0.1595133902439025</v>
      </c>
      <c r="FY130">
        <v>0.07269869686411143</v>
      </c>
      <c r="FZ130">
        <v>0.007419177256595428</v>
      </c>
      <c r="GA130">
        <v>1</v>
      </c>
      <c r="GB130">
        <v>2</v>
      </c>
      <c r="GC130">
        <v>3</v>
      </c>
      <c r="GD130" t="s">
        <v>425</v>
      </c>
      <c r="GE130">
        <v>3.10338</v>
      </c>
      <c r="GF130">
        <v>2.72805</v>
      </c>
      <c r="GG130">
        <v>0.0880848</v>
      </c>
      <c r="GH130">
        <v>0.08768330000000001</v>
      </c>
      <c r="GI130">
        <v>0.107705</v>
      </c>
      <c r="GJ130">
        <v>0.108608</v>
      </c>
      <c r="GK130">
        <v>23838.5</v>
      </c>
      <c r="GL130">
        <v>21650.5</v>
      </c>
      <c r="GM130">
        <v>26705.8</v>
      </c>
      <c r="GN130">
        <v>23953.6</v>
      </c>
      <c r="GO130">
        <v>38130.1</v>
      </c>
      <c r="GP130">
        <v>31562.7</v>
      </c>
      <c r="GQ130">
        <v>46637.6</v>
      </c>
      <c r="GR130">
        <v>37897.1</v>
      </c>
      <c r="GS130">
        <v>1.8671</v>
      </c>
      <c r="GT130">
        <v>1.86157</v>
      </c>
      <c r="GU130">
        <v>0.0814348</v>
      </c>
      <c r="GV130">
        <v>0</v>
      </c>
      <c r="GW130">
        <v>28.7149</v>
      </c>
      <c r="GX130">
        <v>999.9</v>
      </c>
      <c r="GY130">
        <v>54.4</v>
      </c>
      <c r="GZ130">
        <v>31.5</v>
      </c>
      <c r="HA130">
        <v>28.0032</v>
      </c>
      <c r="HB130">
        <v>60.54</v>
      </c>
      <c r="HC130">
        <v>26.2019</v>
      </c>
      <c r="HD130">
        <v>1</v>
      </c>
      <c r="HE130">
        <v>0.13987</v>
      </c>
      <c r="HF130">
        <v>-0.8853</v>
      </c>
      <c r="HG130">
        <v>20.2987</v>
      </c>
      <c r="HH130">
        <v>5.21729</v>
      </c>
      <c r="HI130">
        <v>11.9798</v>
      </c>
      <c r="HJ130">
        <v>4.9641</v>
      </c>
      <c r="HK130">
        <v>3.2759</v>
      </c>
      <c r="HL130">
        <v>9999</v>
      </c>
      <c r="HM130">
        <v>9999</v>
      </c>
      <c r="HN130">
        <v>9999</v>
      </c>
      <c r="HO130">
        <v>999.9</v>
      </c>
      <c r="HP130">
        <v>1.86386</v>
      </c>
      <c r="HQ130">
        <v>1.86006</v>
      </c>
      <c r="HR130">
        <v>1.85837</v>
      </c>
      <c r="HS130">
        <v>1.85974</v>
      </c>
      <c r="HT130">
        <v>1.85982</v>
      </c>
      <c r="HU130">
        <v>1.85837</v>
      </c>
      <c r="HV130">
        <v>1.85745</v>
      </c>
      <c r="HW130">
        <v>1.85234</v>
      </c>
      <c r="HX130">
        <v>0</v>
      </c>
      <c r="HY130">
        <v>0</v>
      </c>
      <c r="HZ130">
        <v>0</v>
      </c>
      <c r="IA130">
        <v>0</v>
      </c>
      <c r="IB130" t="s">
        <v>426</v>
      </c>
      <c r="IC130" t="s">
        <v>427</v>
      </c>
      <c r="ID130" t="s">
        <v>428</v>
      </c>
      <c r="IE130" t="s">
        <v>428</v>
      </c>
      <c r="IF130" t="s">
        <v>428</v>
      </c>
      <c r="IG130" t="s">
        <v>428</v>
      </c>
      <c r="IH130">
        <v>0</v>
      </c>
      <c r="II130">
        <v>100</v>
      </c>
      <c r="IJ130">
        <v>100</v>
      </c>
      <c r="IK130">
        <v>-0.661</v>
      </c>
      <c r="IL130">
        <v>0.3203</v>
      </c>
      <c r="IM130">
        <v>-0.6605319167387009</v>
      </c>
      <c r="IN130">
        <v>-0.0004737513092168879</v>
      </c>
      <c r="IO130">
        <v>1.233974951706583E-06</v>
      </c>
      <c r="IP130">
        <v>-2.791035861235605E-10</v>
      </c>
      <c r="IQ130">
        <v>0.04306461537617447</v>
      </c>
      <c r="IR130">
        <v>-0.002560808816659483</v>
      </c>
      <c r="IS130">
        <v>0.0007441110143227328</v>
      </c>
      <c r="IT130">
        <v>-6.151772081818622E-06</v>
      </c>
      <c r="IU130">
        <v>2</v>
      </c>
      <c r="IV130">
        <v>1988</v>
      </c>
      <c r="IW130">
        <v>1</v>
      </c>
      <c r="IX130">
        <v>28</v>
      </c>
      <c r="IY130">
        <v>190399.3</v>
      </c>
      <c r="IZ130">
        <v>190399.5</v>
      </c>
      <c r="JA130">
        <v>1.14746</v>
      </c>
      <c r="JB130">
        <v>2.60132</v>
      </c>
      <c r="JC130">
        <v>1.49658</v>
      </c>
      <c r="JD130">
        <v>2.34985</v>
      </c>
      <c r="JE130">
        <v>1.54907</v>
      </c>
      <c r="JF130">
        <v>2.46582</v>
      </c>
      <c r="JG130">
        <v>36.1989</v>
      </c>
      <c r="JH130">
        <v>24.105</v>
      </c>
      <c r="JI130">
        <v>18</v>
      </c>
      <c r="JJ130">
        <v>482.461</v>
      </c>
      <c r="JK130">
        <v>493.636</v>
      </c>
      <c r="JL130">
        <v>30.379</v>
      </c>
      <c r="JM130">
        <v>29.0636</v>
      </c>
      <c r="JN130">
        <v>30</v>
      </c>
      <c r="JO130">
        <v>29.2916</v>
      </c>
      <c r="JP130">
        <v>29.2883</v>
      </c>
      <c r="JQ130">
        <v>23.0716</v>
      </c>
      <c r="JR130">
        <v>18.4798</v>
      </c>
      <c r="JS130">
        <v>100</v>
      </c>
      <c r="JT130">
        <v>30.3413</v>
      </c>
      <c r="JU130">
        <v>420</v>
      </c>
      <c r="JV130">
        <v>23.9484</v>
      </c>
      <c r="JW130">
        <v>101.967</v>
      </c>
      <c r="JX130">
        <v>91.3937</v>
      </c>
    </row>
    <row r="131" spans="1:284">
      <c r="A131">
        <v>113</v>
      </c>
      <c r="B131">
        <v>1758413563</v>
      </c>
      <c r="C131">
        <v>860</v>
      </c>
      <c r="D131" t="s">
        <v>656</v>
      </c>
      <c r="E131" t="s">
        <v>657</v>
      </c>
      <c r="F131">
        <v>5</v>
      </c>
      <c r="G131" t="s">
        <v>613</v>
      </c>
      <c r="H131" t="s">
        <v>421</v>
      </c>
      <c r="I131">
        <v>1758413555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(DN131+(U131+2*0.95*5.67E-8*(((DN131+$B$9)+273)^4-(DN131+273)^4)-44100*J131)/(1.84*29.3*R131+8*0.95*5.67E-8*(DN131+273)^3))</f>
        <v>0</v>
      </c>
      <c r="W131">
        <f>($C$9*DO131+$D$9*DP131+$E$9*V131)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2*0.95*5.67E-8*(((DN131+$B$9)+273)^4-(W131+273)^4)</f>
        <v>0</v>
      </c>
      <c r="AF131">
        <f>U131+AE131+AC131+AD131</f>
        <v>0</v>
      </c>
      <c r="AG131">
        <v>0</v>
      </c>
      <c r="AH131">
        <v>0</v>
      </c>
      <c r="AI131">
        <f>IF(AG131*$H$15&gt;=AK131,1.0,(AK131/(AK131-AG131*$H$15)))</f>
        <v>0</v>
      </c>
      <c r="AJ131">
        <f>(AI131-1)*100</f>
        <v>0</v>
      </c>
      <c r="AK131">
        <f>MAX(0,($B$15+$C$15*DS131)/(1+$D$15*DS131)*DL131/(DN131+273)*$E$15)</f>
        <v>0</v>
      </c>
      <c r="AL131" t="s">
        <v>422</v>
      </c>
      <c r="AM131" t="s">
        <v>422</v>
      </c>
      <c r="AN131">
        <v>0</v>
      </c>
      <c r="AO131">
        <v>0</v>
      </c>
      <c r="AP131">
        <f>1-AN131/AO131</f>
        <v>0</v>
      </c>
      <c r="AQ131">
        <v>0</v>
      </c>
      <c r="AR131" t="s">
        <v>422</v>
      </c>
      <c r="AS131" t="s">
        <v>422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422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$B$13*DT131+$C$13*DU131+$F$13*EF131*(1-EI131)</f>
        <v>0</v>
      </c>
      <c r="CW131">
        <f>CV131*CX131</f>
        <v>0</v>
      </c>
      <c r="CX131">
        <f>($B$13*$D$11+$C$13*$D$11+$F$13*((ES131+EK131)/MAX(ES131+EK131+ET131, 0.1)*$I$11+ET131/MAX(ES131+EK131+ET131, 0.1)*$J$11))/($B$13+$C$13+$F$13)</f>
        <v>0</v>
      </c>
      <c r="CY131">
        <f>($B$13*$K$11+$C$13*$K$11+$F$13*((ES131+EK131)/MAX(ES131+EK131+ET131, 0.1)*$P$11+ET131/MAX(ES131+EK131+ET131, 0.1)*$Q$11))/($B$13+$C$13+$F$13)</f>
        <v>0</v>
      </c>
      <c r="CZ131">
        <v>6</v>
      </c>
      <c r="DA131">
        <v>0.5</v>
      </c>
      <c r="DB131" t="s">
        <v>423</v>
      </c>
      <c r="DC131">
        <v>2</v>
      </c>
      <c r="DD131">
        <v>1758413555</v>
      </c>
      <c r="DE131">
        <v>422.1492083333333</v>
      </c>
      <c r="DF131">
        <v>419.998625</v>
      </c>
      <c r="DG131">
        <v>24.10536666666667</v>
      </c>
      <c r="DH131">
        <v>23.94055416666667</v>
      </c>
      <c r="DI131">
        <v>422.8105833333332</v>
      </c>
      <c r="DJ131">
        <v>23.78501666666667</v>
      </c>
      <c r="DK131">
        <v>500.053375</v>
      </c>
      <c r="DL131">
        <v>90.1649125</v>
      </c>
      <c r="DM131">
        <v>0.06993999583333332</v>
      </c>
      <c r="DN131">
        <v>30.405475</v>
      </c>
      <c r="DO131">
        <v>30.05070833333333</v>
      </c>
      <c r="DP131">
        <v>999.9</v>
      </c>
      <c r="DQ131">
        <v>0</v>
      </c>
      <c r="DR131">
        <v>0</v>
      </c>
      <c r="DS131">
        <v>10008.6175</v>
      </c>
      <c r="DT131">
        <v>0</v>
      </c>
      <c r="DU131">
        <v>3.94641</v>
      </c>
      <c r="DV131">
        <v>2.150592916666667</v>
      </c>
      <c r="DW131">
        <v>432.5765416666666</v>
      </c>
      <c r="DX131">
        <v>430.3002083333333</v>
      </c>
      <c r="DY131">
        <v>0.1647882083333333</v>
      </c>
      <c r="DZ131">
        <v>419.998625</v>
      </c>
      <c r="EA131">
        <v>23.94055416666667</v>
      </c>
      <c r="EB131">
        <v>2.173458333333333</v>
      </c>
      <c r="EC131">
        <v>2.158599166666667</v>
      </c>
      <c r="ED131">
        <v>18.76799583333333</v>
      </c>
      <c r="EE131">
        <v>18.65831666666667</v>
      </c>
      <c r="EF131">
        <v>0.00500078</v>
      </c>
      <c r="EG131">
        <v>0</v>
      </c>
      <c r="EH131">
        <v>0</v>
      </c>
      <c r="EI131">
        <v>0</v>
      </c>
      <c r="EJ131">
        <v>811.3666666666667</v>
      </c>
      <c r="EK131">
        <v>0.00500078</v>
      </c>
      <c r="EL131">
        <v>-12.94166666666667</v>
      </c>
      <c r="EM131">
        <v>-0.08333333333333333</v>
      </c>
      <c r="EN131">
        <v>35.53891666666667</v>
      </c>
      <c r="EO131">
        <v>40.88245833333333</v>
      </c>
      <c r="EP131">
        <v>38.33041666666666</v>
      </c>
      <c r="EQ131">
        <v>41.31229166666667</v>
      </c>
      <c r="ER131">
        <v>38.869625</v>
      </c>
      <c r="ES131">
        <v>0</v>
      </c>
      <c r="ET131">
        <v>0</v>
      </c>
      <c r="EU131">
        <v>0</v>
      </c>
      <c r="EV131">
        <v>1758413562.6</v>
      </c>
      <c r="EW131">
        <v>0</v>
      </c>
      <c r="EX131">
        <v>810.8760000000001</v>
      </c>
      <c r="EY131">
        <v>-36.69230771092977</v>
      </c>
      <c r="EZ131">
        <v>12.40769199532633</v>
      </c>
      <c r="FA131">
        <v>-14.144</v>
      </c>
      <c r="FB131">
        <v>15</v>
      </c>
      <c r="FC131">
        <v>0</v>
      </c>
      <c r="FD131" t="s">
        <v>424</v>
      </c>
      <c r="FE131">
        <v>1746989605.5</v>
      </c>
      <c r="FF131">
        <v>1746989593.5</v>
      </c>
      <c r="FG131">
        <v>0</v>
      </c>
      <c r="FH131">
        <v>-0.274</v>
      </c>
      <c r="FI131">
        <v>-0.002</v>
      </c>
      <c r="FJ131">
        <v>2.549</v>
      </c>
      <c r="FK131">
        <v>0.129</v>
      </c>
      <c r="FL131">
        <v>420</v>
      </c>
      <c r="FM131">
        <v>17</v>
      </c>
      <c r="FN131">
        <v>0.02</v>
      </c>
      <c r="FO131">
        <v>0.04</v>
      </c>
      <c r="FP131">
        <v>2.14541125</v>
      </c>
      <c r="FQ131">
        <v>0.03952469043151444</v>
      </c>
      <c r="FR131">
        <v>0.05198146795673915</v>
      </c>
      <c r="FS131">
        <v>1</v>
      </c>
      <c r="FT131">
        <v>813.5970588235294</v>
      </c>
      <c r="FU131">
        <v>-42.03055768950122</v>
      </c>
      <c r="FV131">
        <v>7.533473743473103</v>
      </c>
      <c r="FW131">
        <v>0</v>
      </c>
      <c r="FX131">
        <v>0.161691</v>
      </c>
      <c r="FY131">
        <v>0.0630613058161348</v>
      </c>
      <c r="FZ131">
        <v>0.006281904615640069</v>
      </c>
      <c r="GA131">
        <v>1</v>
      </c>
      <c r="GB131">
        <v>2</v>
      </c>
      <c r="GC131">
        <v>3</v>
      </c>
      <c r="GD131" t="s">
        <v>425</v>
      </c>
      <c r="GE131">
        <v>3.10343</v>
      </c>
      <c r="GF131">
        <v>2.72808</v>
      </c>
      <c r="GG131">
        <v>0.0880855</v>
      </c>
      <c r="GH131">
        <v>0.0876884</v>
      </c>
      <c r="GI131">
        <v>0.107706</v>
      </c>
      <c r="GJ131">
        <v>0.108606</v>
      </c>
      <c r="GK131">
        <v>23838.4</v>
      </c>
      <c r="GL131">
        <v>21650.3</v>
      </c>
      <c r="GM131">
        <v>26705.7</v>
      </c>
      <c r="GN131">
        <v>23953.5</v>
      </c>
      <c r="GO131">
        <v>38130.1</v>
      </c>
      <c r="GP131">
        <v>31562.5</v>
      </c>
      <c r="GQ131">
        <v>46637.7</v>
      </c>
      <c r="GR131">
        <v>37896.9</v>
      </c>
      <c r="GS131">
        <v>1.86718</v>
      </c>
      <c r="GT131">
        <v>1.86162</v>
      </c>
      <c r="GU131">
        <v>0.08096920000000001</v>
      </c>
      <c r="GV131">
        <v>0</v>
      </c>
      <c r="GW131">
        <v>28.7157</v>
      </c>
      <c r="GX131">
        <v>999.9</v>
      </c>
      <c r="GY131">
        <v>54.5</v>
      </c>
      <c r="GZ131">
        <v>31.5</v>
      </c>
      <c r="HA131">
        <v>28.0564</v>
      </c>
      <c r="HB131">
        <v>60.94</v>
      </c>
      <c r="HC131">
        <v>26.1538</v>
      </c>
      <c r="HD131">
        <v>1</v>
      </c>
      <c r="HE131">
        <v>0.140155</v>
      </c>
      <c r="HF131">
        <v>-0.865814</v>
      </c>
      <c r="HG131">
        <v>20.299</v>
      </c>
      <c r="HH131">
        <v>5.21729</v>
      </c>
      <c r="HI131">
        <v>11.9798</v>
      </c>
      <c r="HJ131">
        <v>4.96405</v>
      </c>
      <c r="HK131">
        <v>3.27593</v>
      </c>
      <c r="HL131">
        <v>9999</v>
      </c>
      <c r="HM131">
        <v>9999</v>
      </c>
      <c r="HN131">
        <v>9999</v>
      </c>
      <c r="HO131">
        <v>999.9</v>
      </c>
      <c r="HP131">
        <v>1.86386</v>
      </c>
      <c r="HQ131">
        <v>1.86005</v>
      </c>
      <c r="HR131">
        <v>1.85838</v>
      </c>
      <c r="HS131">
        <v>1.85974</v>
      </c>
      <c r="HT131">
        <v>1.85983</v>
      </c>
      <c r="HU131">
        <v>1.85837</v>
      </c>
      <c r="HV131">
        <v>1.85745</v>
      </c>
      <c r="HW131">
        <v>1.85233</v>
      </c>
      <c r="HX131">
        <v>0</v>
      </c>
      <c r="HY131">
        <v>0</v>
      </c>
      <c r="HZ131">
        <v>0</v>
      </c>
      <c r="IA131">
        <v>0</v>
      </c>
      <c r="IB131" t="s">
        <v>426</v>
      </c>
      <c r="IC131" t="s">
        <v>427</v>
      </c>
      <c r="ID131" t="s">
        <v>428</v>
      </c>
      <c r="IE131" t="s">
        <v>428</v>
      </c>
      <c r="IF131" t="s">
        <v>428</v>
      </c>
      <c r="IG131" t="s">
        <v>428</v>
      </c>
      <c r="IH131">
        <v>0</v>
      </c>
      <c r="II131">
        <v>100</v>
      </c>
      <c r="IJ131">
        <v>100</v>
      </c>
      <c r="IK131">
        <v>-0.662</v>
      </c>
      <c r="IL131">
        <v>0.3203</v>
      </c>
      <c r="IM131">
        <v>-0.6605319167387009</v>
      </c>
      <c r="IN131">
        <v>-0.0004737513092168879</v>
      </c>
      <c r="IO131">
        <v>1.233974951706583E-06</v>
      </c>
      <c r="IP131">
        <v>-2.791035861235605E-10</v>
      </c>
      <c r="IQ131">
        <v>0.04306461537617447</v>
      </c>
      <c r="IR131">
        <v>-0.002560808816659483</v>
      </c>
      <c r="IS131">
        <v>0.0007441110143227328</v>
      </c>
      <c r="IT131">
        <v>-6.151772081818622E-06</v>
      </c>
      <c r="IU131">
        <v>2</v>
      </c>
      <c r="IV131">
        <v>1988</v>
      </c>
      <c r="IW131">
        <v>1</v>
      </c>
      <c r="IX131">
        <v>28</v>
      </c>
      <c r="IY131">
        <v>190399.3</v>
      </c>
      <c r="IZ131">
        <v>190399.5</v>
      </c>
      <c r="JA131">
        <v>1.14746</v>
      </c>
      <c r="JB131">
        <v>2.60132</v>
      </c>
      <c r="JC131">
        <v>1.49658</v>
      </c>
      <c r="JD131">
        <v>2.34985</v>
      </c>
      <c r="JE131">
        <v>1.54907</v>
      </c>
      <c r="JF131">
        <v>2.46948</v>
      </c>
      <c r="JG131">
        <v>36.1989</v>
      </c>
      <c r="JH131">
        <v>24.105</v>
      </c>
      <c r="JI131">
        <v>18</v>
      </c>
      <c r="JJ131">
        <v>482.504</v>
      </c>
      <c r="JK131">
        <v>493.663</v>
      </c>
      <c r="JL131">
        <v>30.363</v>
      </c>
      <c r="JM131">
        <v>29.0627</v>
      </c>
      <c r="JN131">
        <v>30.0002</v>
      </c>
      <c r="JO131">
        <v>29.2916</v>
      </c>
      <c r="JP131">
        <v>29.2875</v>
      </c>
      <c r="JQ131">
        <v>23.0735</v>
      </c>
      <c r="JR131">
        <v>18.4798</v>
      </c>
      <c r="JS131">
        <v>100</v>
      </c>
      <c r="JT131">
        <v>30.3413</v>
      </c>
      <c r="JU131">
        <v>420</v>
      </c>
      <c r="JV131">
        <v>23.9484</v>
      </c>
      <c r="JW131">
        <v>101.967</v>
      </c>
      <c r="JX131">
        <v>91.3933</v>
      </c>
    </row>
    <row r="132" spans="1:284">
      <c r="A132">
        <v>114</v>
      </c>
      <c r="B132">
        <v>1758413565</v>
      </c>
      <c r="C132">
        <v>862</v>
      </c>
      <c r="D132" t="s">
        <v>658</v>
      </c>
      <c r="E132" t="s">
        <v>659</v>
      </c>
      <c r="F132">
        <v>5</v>
      </c>
      <c r="G132" t="s">
        <v>613</v>
      </c>
      <c r="H132" t="s">
        <v>421</v>
      </c>
      <c r="I132">
        <v>1758413557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(DN132+(U132+2*0.95*5.67E-8*(((DN132+$B$9)+273)^4-(DN132+273)^4)-44100*J132)/(1.84*29.3*R132+8*0.95*5.67E-8*(DN132+273)^3))</f>
        <v>0</v>
      </c>
      <c r="W132">
        <f>($C$9*DO132+$D$9*DP132+$E$9*V132)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2*0.95*5.67E-8*(((DN132+$B$9)+273)^4-(W132+273)^4)</f>
        <v>0</v>
      </c>
      <c r="AF132">
        <f>U132+AE132+AC132+AD132</f>
        <v>0</v>
      </c>
      <c r="AG132">
        <v>0</v>
      </c>
      <c r="AH132">
        <v>0</v>
      </c>
      <c r="AI132">
        <f>IF(AG132*$H$15&gt;=AK132,1.0,(AK132/(AK132-AG132*$H$15)))</f>
        <v>0</v>
      </c>
      <c r="AJ132">
        <f>(AI132-1)*100</f>
        <v>0</v>
      </c>
      <c r="AK132">
        <f>MAX(0,($B$15+$C$15*DS132)/(1+$D$15*DS132)*DL132/(DN132+273)*$E$15)</f>
        <v>0</v>
      </c>
      <c r="AL132" t="s">
        <v>422</v>
      </c>
      <c r="AM132" t="s">
        <v>422</v>
      </c>
      <c r="AN132">
        <v>0</v>
      </c>
      <c r="AO132">
        <v>0</v>
      </c>
      <c r="AP132">
        <f>1-AN132/AO132</f>
        <v>0</v>
      </c>
      <c r="AQ132">
        <v>0</v>
      </c>
      <c r="AR132" t="s">
        <v>422</v>
      </c>
      <c r="AS132" t="s">
        <v>422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422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$B$13*DT132+$C$13*DU132+$F$13*EF132*(1-EI132)</f>
        <v>0</v>
      </c>
      <c r="CW132">
        <f>CV132*CX132</f>
        <v>0</v>
      </c>
      <c r="CX132">
        <f>($B$13*$D$11+$C$13*$D$11+$F$13*((ES132+EK132)/MAX(ES132+EK132+ET132, 0.1)*$I$11+ET132/MAX(ES132+EK132+ET132, 0.1)*$J$11))/($B$13+$C$13+$F$13)</f>
        <v>0</v>
      </c>
      <c r="CY132">
        <f>($B$13*$K$11+$C$13*$K$11+$F$13*((ES132+EK132)/MAX(ES132+EK132+ET132, 0.1)*$P$11+ET132/MAX(ES132+EK132+ET132, 0.1)*$Q$11))/($B$13+$C$13+$F$13)</f>
        <v>0</v>
      </c>
      <c r="CZ132">
        <v>6</v>
      </c>
      <c r="DA132">
        <v>0.5</v>
      </c>
      <c r="DB132" t="s">
        <v>423</v>
      </c>
      <c r="DC132">
        <v>2</v>
      </c>
      <c r="DD132">
        <v>1758413557</v>
      </c>
      <c r="DE132">
        <v>422.1452083333334</v>
      </c>
      <c r="DF132">
        <v>420.0089166666667</v>
      </c>
      <c r="DG132">
        <v>24.10580833333333</v>
      </c>
      <c r="DH132">
        <v>23.9392625</v>
      </c>
      <c r="DI132">
        <v>422.8065833333333</v>
      </c>
      <c r="DJ132">
        <v>23.78545416666667</v>
      </c>
      <c r="DK132">
        <v>500.0406666666666</v>
      </c>
      <c r="DL132">
        <v>90.16435000000001</v>
      </c>
      <c r="DM132">
        <v>0.0699075125</v>
      </c>
      <c r="DN132">
        <v>30.40255416666666</v>
      </c>
      <c r="DO132">
        <v>30.046625</v>
      </c>
      <c r="DP132">
        <v>999.9</v>
      </c>
      <c r="DQ132">
        <v>0</v>
      </c>
      <c r="DR132">
        <v>0</v>
      </c>
      <c r="DS132">
        <v>10007.13416666667</v>
      </c>
      <c r="DT132">
        <v>0</v>
      </c>
      <c r="DU132">
        <v>3.94641</v>
      </c>
      <c r="DV132">
        <v>2.13628</v>
      </c>
      <c r="DW132">
        <v>432.5726666666667</v>
      </c>
      <c r="DX132">
        <v>430.3102083333333</v>
      </c>
      <c r="DY132">
        <v>0.1665268333333333</v>
      </c>
      <c r="DZ132">
        <v>420.0089166666667</v>
      </c>
      <c r="EA132">
        <v>23.9392625</v>
      </c>
      <c r="EB132">
        <v>2.173484166666667</v>
      </c>
      <c r="EC132">
        <v>2.158469166666666</v>
      </c>
      <c r="ED132">
        <v>18.76818333333334</v>
      </c>
      <c r="EE132">
        <v>18.65735</v>
      </c>
      <c r="EF132">
        <v>0.00500078</v>
      </c>
      <c r="EG132">
        <v>0</v>
      </c>
      <c r="EH132">
        <v>0</v>
      </c>
      <c r="EI132">
        <v>0</v>
      </c>
      <c r="EJ132">
        <v>810.5083333333332</v>
      </c>
      <c r="EK132">
        <v>0.00500078</v>
      </c>
      <c r="EL132">
        <v>-13.3375</v>
      </c>
      <c r="EM132">
        <v>-0.02916666666666666</v>
      </c>
      <c r="EN132">
        <v>35.56233333333333</v>
      </c>
      <c r="EO132">
        <v>40.90854166666666</v>
      </c>
      <c r="EP132">
        <v>38.46066666666666</v>
      </c>
      <c r="EQ132">
        <v>41.3565</v>
      </c>
      <c r="ER132">
        <v>38.926875</v>
      </c>
      <c r="ES132">
        <v>0</v>
      </c>
      <c r="ET132">
        <v>0</v>
      </c>
      <c r="EU132">
        <v>0</v>
      </c>
      <c r="EV132">
        <v>1758413565</v>
      </c>
      <c r="EW132">
        <v>0</v>
      </c>
      <c r="EX132">
        <v>809.6880000000002</v>
      </c>
      <c r="EY132">
        <v>-23.97692332030742</v>
      </c>
      <c r="EZ132">
        <v>9.615384408708222</v>
      </c>
      <c r="FA132">
        <v>-14.06</v>
      </c>
      <c r="FB132">
        <v>15</v>
      </c>
      <c r="FC132">
        <v>0</v>
      </c>
      <c r="FD132" t="s">
        <v>424</v>
      </c>
      <c r="FE132">
        <v>1746989605.5</v>
      </c>
      <c r="FF132">
        <v>1746989593.5</v>
      </c>
      <c r="FG132">
        <v>0</v>
      </c>
      <c r="FH132">
        <v>-0.274</v>
      </c>
      <c r="FI132">
        <v>-0.002</v>
      </c>
      <c r="FJ132">
        <v>2.549</v>
      </c>
      <c r="FK132">
        <v>0.129</v>
      </c>
      <c r="FL132">
        <v>420</v>
      </c>
      <c r="FM132">
        <v>17</v>
      </c>
      <c r="FN132">
        <v>0.02</v>
      </c>
      <c r="FO132">
        <v>0.04</v>
      </c>
      <c r="FP132">
        <v>2.148396341463414</v>
      </c>
      <c r="FQ132">
        <v>-0.1510616027874533</v>
      </c>
      <c r="FR132">
        <v>0.04817595603902058</v>
      </c>
      <c r="FS132">
        <v>1</v>
      </c>
      <c r="FT132">
        <v>812.4117647058822</v>
      </c>
      <c r="FU132">
        <v>-44.85867065383629</v>
      </c>
      <c r="FV132">
        <v>6.951037362525464</v>
      </c>
      <c r="FW132">
        <v>0</v>
      </c>
      <c r="FX132">
        <v>0.1639075609756097</v>
      </c>
      <c r="FY132">
        <v>0.05426602787456435</v>
      </c>
      <c r="FZ132">
        <v>0.005569073812074208</v>
      </c>
      <c r="GA132">
        <v>1</v>
      </c>
      <c r="GB132">
        <v>2</v>
      </c>
      <c r="GC132">
        <v>3</v>
      </c>
      <c r="GD132" t="s">
        <v>425</v>
      </c>
      <c r="GE132">
        <v>3.10334</v>
      </c>
      <c r="GF132">
        <v>2.72804</v>
      </c>
      <c r="GG132">
        <v>0.0880848</v>
      </c>
      <c r="GH132">
        <v>0.0876908</v>
      </c>
      <c r="GI132">
        <v>0.107707</v>
      </c>
      <c r="GJ132">
        <v>0.108606</v>
      </c>
      <c r="GK132">
        <v>23838.3</v>
      </c>
      <c r="GL132">
        <v>21650.1</v>
      </c>
      <c r="GM132">
        <v>26705.6</v>
      </c>
      <c r="GN132">
        <v>23953.4</v>
      </c>
      <c r="GO132">
        <v>38130</v>
      </c>
      <c r="GP132">
        <v>31562.4</v>
      </c>
      <c r="GQ132">
        <v>46637.6</v>
      </c>
      <c r="GR132">
        <v>37896.8</v>
      </c>
      <c r="GS132">
        <v>1.86682</v>
      </c>
      <c r="GT132">
        <v>1.86168</v>
      </c>
      <c r="GU132">
        <v>0.08041040000000001</v>
      </c>
      <c r="GV132">
        <v>0</v>
      </c>
      <c r="GW132">
        <v>28.7169</v>
      </c>
      <c r="GX132">
        <v>999.9</v>
      </c>
      <c r="GY132">
        <v>54.4</v>
      </c>
      <c r="GZ132">
        <v>31.5</v>
      </c>
      <c r="HA132">
        <v>28.0056</v>
      </c>
      <c r="HB132">
        <v>60.8</v>
      </c>
      <c r="HC132">
        <v>26.1298</v>
      </c>
      <c r="HD132">
        <v>1</v>
      </c>
      <c r="HE132">
        <v>0.140249</v>
      </c>
      <c r="HF132">
        <v>-0.842127</v>
      </c>
      <c r="HG132">
        <v>20.2992</v>
      </c>
      <c r="HH132">
        <v>5.21759</v>
      </c>
      <c r="HI132">
        <v>11.98</v>
      </c>
      <c r="HJ132">
        <v>4.96415</v>
      </c>
      <c r="HK132">
        <v>3.27598</v>
      </c>
      <c r="HL132">
        <v>9999</v>
      </c>
      <c r="HM132">
        <v>9999</v>
      </c>
      <c r="HN132">
        <v>9999</v>
      </c>
      <c r="HO132">
        <v>999.9</v>
      </c>
      <c r="HP132">
        <v>1.86386</v>
      </c>
      <c r="HQ132">
        <v>1.86005</v>
      </c>
      <c r="HR132">
        <v>1.85838</v>
      </c>
      <c r="HS132">
        <v>1.85974</v>
      </c>
      <c r="HT132">
        <v>1.85985</v>
      </c>
      <c r="HU132">
        <v>1.85837</v>
      </c>
      <c r="HV132">
        <v>1.85745</v>
      </c>
      <c r="HW132">
        <v>1.85232</v>
      </c>
      <c r="HX132">
        <v>0</v>
      </c>
      <c r="HY132">
        <v>0</v>
      </c>
      <c r="HZ132">
        <v>0</v>
      </c>
      <c r="IA132">
        <v>0</v>
      </c>
      <c r="IB132" t="s">
        <v>426</v>
      </c>
      <c r="IC132" t="s">
        <v>427</v>
      </c>
      <c r="ID132" t="s">
        <v>428</v>
      </c>
      <c r="IE132" t="s">
        <v>428</v>
      </c>
      <c r="IF132" t="s">
        <v>428</v>
      </c>
      <c r="IG132" t="s">
        <v>428</v>
      </c>
      <c r="IH132">
        <v>0</v>
      </c>
      <c r="II132">
        <v>100</v>
      </c>
      <c r="IJ132">
        <v>100</v>
      </c>
      <c r="IK132">
        <v>-0.661</v>
      </c>
      <c r="IL132">
        <v>0.3203</v>
      </c>
      <c r="IM132">
        <v>-0.6605319167387009</v>
      </c>
      <c r="IN132">
        <v>-0.0004737513092168879</v>
      </c>
      <c r="IO132">
        <v>1.233974951706583E-06</v>
      </c>
      <c r="IP132">
        <v>-2.791035861235605E-10</v>
      </c>
      <c r="IQ132">
        <v>0.04306461537617447</v>
      </c>
      <c r="IR132">
        <v>-0.002560808816659483</v>
      </c>
      <c r="IS132">
        <v>0.0007441110143227328</v>
      </c>
      <c r="IT132">
        <v>-6.151772081818622E-06</v>
      </c>
      <c r="IU132">
        <v>2</v>
      </c>
      <c r="IV132">
        <v>1988</v>
      </c>
      <c r="IW132">
        <v>1</v>
      </c>
      <c r="IX132">
        <v>28</v>
      </c>
      <c r="IY132">
        <v>190399.3</v>
      </c>
      <c r="IZ132">
        <v>190399.5</v>
      </c>
      <c r="JA132">
        <v>1.14746</v>
      </c>
      <c r="JB132">
        <v>2.59888</v>
      </c>
      <c r="JC132">
        <v>1.49658</v>
      </c>
      <c r="JD132">
        <v>2.34863</v>
      </c>
      <c r="JE132">
        <v>1.54907</v>
      </c>
      <c r="JF132">
        <v>2.44385</v>
      </c>
      <c r="JG132">
        <v>36.1989</v>
      </c>
      <c r="JH132">
        <v>24.105</v>
      </c>
      <c r="JI132">
        <v>18</v>
      </c>
      <c r="JJ132">
        <v>482.3</v>
      </c>
      <c r="JK132">
        <v>493.685</v>
      </c>
      <c r="JL132">
        <v>30.3453</v>
      </c>
      <c r="JM132">
        <v>29.0615</v>
      </c>
      <c r="JN132">
        <v>30.0001</v>
      </c>
      <c r="JO132">
        <v>29.2916</v>
      </c>
      <c r="JP132">
        <v>29.2863</v>
      </c>
      <c r="JQ132">
        <v>23.0738</v>
      </c>
      <c r="JR132">
        <v>18.4798</v>
      </c>
      <c r="JS132">
        <v>100</v>
      </c>
      <c r="JT132">
        <v>30.3413</v>
      </c>
      <c r="JU132">
        <v>420</v>
      </c>
      <c r="JV132">
        <v>23.9484</v>
      </c>
      <c r="JW132">
        <v>101.966</v>
      </c>
      <c r="JX132">
        <v>91.393</v>
      </c>
    </row>
    <row r="133" spans="1:284">
      <c r="A133">
        <v>115</v>
      </c>
      <c r="B133">
        <v>1758413567</v>
      </c>
      <c r="C133">
        <v>864</v>
      </c>
      <c r="D133" t="s">
        <v>660</v>
      </c>
      <c r="E133" t="s">
        <v>661</v>
      </c>
      <c r="F133">
        <v>5</v>
      </c>
      <c r="G133" t="s">
        <v>613</v>
      </c>
      <c r="H133" t="s">
        <v>421</v>
      </c>
      <c r="I133">
        <v>1758413559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(DN133+(U133+2*0.95*5.67E-8*(((DN133+$B$9)+273)^4-(DN133+273)^4)-44100*J133)/(1.84*29.3*R133+8*0.95*5.67E-8*(DN133+273)^3))</f>
        <v>0</v>
      </c>
      <c r="W133">
        <f>($C$9*DO133+$D$9*DP133+$E$9*V133)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2*0.95*5.67E-8*(((DN133+$B$9)+273)^4-(W133+273)^4)</f>
        <v>0</v>
      </c>
      <c r="AF133">
        <f>U133+AE133+AC133+AD133</f>
        <v>0</v>
      </c>
      <c r="AG133">
        <v>0</v>
      </c>
      <c r="AH133">
        <v>0</v>
      </c>
      <c r="AI133">
        <f>IF(AG133*$H$15&gt;=AK133,1.0,(AK133/(AK133-AG133*$H$15)))</f>
        <v>0</v>
      </c>
      <c r="AJ133">
        <f>(AI133-1)*100</f>
        <v>0</v>
      </c>
      <c r="AK133">
        <f>MAX(0,($B$15+$C$15*DS133)/(1+$D$15*DS133)*DL133/(DN133+273)*$E$15)</f>
        <v>0</v>
      </c>
      <c r="AL133" t="s">
        <v>422</v>
      </c>
      <c r="AM133" t="s">
        <v>422</v>
      </c>
      <c r="AN133">
        <v>0</v>
      </c>
      <c r="AO133">
        <v>0</v>
      </c>
      <c r="AP133">
        <f>1-AN133/AO133</f>
        <v>0</v>
      </c>
      <c r="AQ133">
        <v>0</v>
      </c>
      <c r="AR133" t="s">
        <v>422</v>
      </c>
      <c r="AS133" t="s">
        <v>422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422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$B$13*DT133+$C$13*DU133+$F$13*EF133*(1-EI133)</f>
        <v>0</v>
      </c>
      <c r="CW133">
        <f>CV133*CX133</f>
        <v>0</v>
      </c>
      <c r="CX133">
        <f>($B$13*$D$11+$C$13*$D$11+$F$13*((ES133+EK133)/MAX(ES133+EK133+ET133, 0.1)*$I$11+ET133/MAX(ES133+EK133+ET133, 0.1)*$J$11))/($B$13+$C$13+$F$13)</f>
        <v>0</v>
      </c>
      <c r="CY133">
        <f>($B$13*$K$11+$C$13*$K$11+$F$13*((ES133+EK133)/MAX(ES133+EK133+ET133, 0.1)*$P$11+ET133/MAX(ES133+EK133+ET133, 0.1)*$Q$11))/($B$13+$C$13+$F$13)</f>
        <v>0</v>
      </c>
      <c r="CZ133">
        <v>6</v>
      </c>
      <c r="DA133">
        <v>0.5</v>
      </c>
      <c r="DB133" t="s">
        <v>423</v>
      </c>
      <c r="DC133">
        <v>2</v>
      </c>
      <c r="DD133">
        <v>1758413559</v>
      </c>
      <c r="DE133">
        <v>422.1405</v>
      </c>
      <c r="DF133">
        <v>420.0036666666667</v>
      </c>
      <c r="DG133">
        <v>24.10605833333333</v>
      </c>
      <c r="DH133">
        <v>23.93800416666667</v>
      </c>
      <c r="DI133">
        <v>422.8018749999999</v>
      </c>
      <c r="DJ133">
        <v>23.78569583333334</v>
      </c>
      <c r="DK133">
        <v>500.0375416666666</v>
      </c>
      <c r="DL133">
        <v>90.16395</v>
      </c>
      <c r="DM133">
        <v>0.0699300875</v>
      </c>
      <c r="DN133">
        <v>30.39950833333333</v>
      </c>
      <c r="DO133">
        <v>30.041925</v>
      </c>
      <c r="DP133">
        <v>999.9</v>
      </c>
      <c r="DQ133">
        <v>0</v>
      </c>
      <c r="DR133">
        <v>0</v>
      </c>
      <c r="DS133">
        <v>10002.34125</v>
      </c>
      <c r="DT133">
        <v>0</v>
      </c>
      <c r="DU133">
        <v>3.94641</v>
      </c>
      <c r="DV133">
        <v>2.136791666666667</v>
      </c>
      <c r="DW133">
        <v>432.5679999999999</v>
      </c>
      <c r="DX133">
        <v>430.3043333333333</v>
      </c>
      <c r="DY133">
        <v>0.168037875</v>
      </c>
      <c r="DZ133">
        <v>420.0036666666667</v>
      </c>
      <c r="EA133">
        <v>23.93800416666667</v>
      </c>
      <c r="EB133">
        <v>2.173497083333333</v>
      </c>
      <c r="EC133">
        <v>2.15834625</v>
      </c>
      <c r="ED133">
        <v>18.76828333333333</v>
      </c>
      <c r="EE133">
        <v>18.6564375</v>
      </c>
      <c r="EF133">
        <v>0.00500078</v>
      </c>
      <c r="EG133">
        <v>0</v>
      </c>
      <c r="EH133">
        <v>0</v>
      </c>
      <c r="EI133">
        <v>0</v>
      </c>
      <c r="EJ133">
        <v>809.3916666666668</v>
      </c>
      <c r="EK133">
        <v>0.00500078</v>
      </c>
      <c r="EL133">
        <v>-13.30416666666667</v>
      </c>
      <c r="EM133">
        <v>-0.05833333333333334</v>
      </c>
      <c r="EN133">
        <v>35.57008333333334</v>
      </c>
      <c r="EO133">
        <v>40.93979166666666</v>
      </c>
      <c r="EP133">
        <v>38.44504166666666</v>
      </c>
      <c r="EQ133">
        <v>41.39816666666667</v>
      </c>
      <c r="ER133">
        <v>38.93729166666666</v>
      </c>
      <c r="ES133">
        <v>0</v>
      </c>
      <c r="ET133">
        <v>0</v>
      </c>
      <c r="EU133">
        <v>0</v>
      </c>
      <c r="EV133">
        <v>1758413566.8</v>
      </c>
      <c r="EW133">
        <v>0</v>
      </c>
      <c r="EX133">
        <v>808.5153846153846</v>
      </c>
      <c r="EY133">
        <v>-27.8632480471926</v>
      </c>
      <c r="EZ133">
        <v>13.00170919672297</v>
      </c>
      <c r="FA133">
        <v>-13.97307692307692</v>
      </c>
      <c r="FB133">
        <v>15</v>
      </c>
      <c r="FC133">
        <v>0</v>
      </c>
      <c r="FD133" t="s">
        <v>424</v>
      </c>
      <c r="FE133">
        <v>1746989605.5</v>
      </c>
      <c r="FF133">
        <v>1746989593.5</v>
      </c>
      <c r="FG133">
        <v>0</v>
      </c>
      <c r="FH133">
        <v>-0.274</v>
      </c>
      <c r="FI133">
        <v>-0.002</v>
      </c>
      <c r="FJ133">
        <v>2.549</v>
      </c>
      <c r="FK133">
        <v>0.129</v>
      </c>
      <c r="FL133">
        <v>420</v>
      </c>
      <c r="FM133">
        <v>17</v>
      </c>
      <c r="FN133">
        <v>0.02</v>
      </c>
      <c r="FO133">
        <v>0.04</v>
      </c>
      <c r="FP133">
        <v>2.149159268292683</v>
      </c>
      <c r="FQ133">
        <v>-0.1727044599303111</v>
      </c>
      <c r="FR133">
        <v>0.04802016885161664</v>
      </c>
      <c r="FS133">
        <v>1</v>
      </c>
      <c r="FT133">
        <v>811.5029411764707</v>
      </c>
      <c r="FU133">
        <v>-37.48663101851334</v>
      </c>
      <c r="FV133">
        <v>6.381337002362145</v>
      </c>
      <c r="FW133">
        <v>0</v>
      </c>
      <c r="FX133">
        <v>0.1648122926829269</v>
      </c>
      <c r="FY133">
        <v>0.05056553310104515</v>
      </c>
      <c r="FZ133">
        <v>0.005206517164814444</v>
      </c>
      <c r="GA133">
        <v>1</v>
      </c>
      <c r="GB133">
        <v>2</v>
      </c>
      <c r="GC133">
        <v>3</v>
      </c>
      <c r="GD133" t="s">
        <v>425</v>
      </c>
      <c r="GE133">
        <v>3.10314</v>
      </c>
      <c r="GF133">
        <v>2.72819</v>
      </c>
      <c r="GG133">
        <v>0.08808630000000001</v>
      </c>
      <c r="GH133">
        <v>0.08768049999999999</v>
      </c>
      <c r="GI133">
        <v>0.107708</v>
      </c>
      <c r="GJ133">
        <v>0.108605</v>
      </c>
      <c r="GK133">
        <v>23838.3</v>
      </c>
      <c r="GL133">
        <v>21650.2</v>
      </c>
      <c r="GM133">
        <v>26705.6</v>
      </c>
      <c r="GN133">
        <v>23953.3</v>
      </c>
      <c r="GO133">
        <v>38129.9</v>
      </c>
      <c r="GP133">
        <v>31562.5</v>
      </c>
      <c r="GQ133">
        <v>46637.5</v>
      </c>
      <c r="GR133">
        <v>37896.8</v>
      </c>
      <c r="GS133">
        <v>1.86647</v>
      </c>
      <c r="GT133">
        <v>1.86187</v>
      </c>
      <c r="GU133">
        <v>0.0802986</v>
      </c>
      <c r="GV133">
        <v>0</v>
      </c>
      <c r="GW133">
        <v>28.7173</v>
      </c>
      <c r="GX133">
        <v>999.9</v>
      </c>
      <c r="GY133">
        <v>54.4</v>
      </c>
      <c r="GZ133">
        <v>31.5</v>
      </c>
      <c r="HA133">
        <v>28.0047</v>
      </c>
      <c r="HB133">
        <v>60.69</v>
      </c>
      <c r="HC133">
        <v>26.258</v>
      </c>
      <c r="HD133">
        <v>1</v>
      </c>
      <c r="HE133">
        <v>0.139957</v>
      </c>
      <c r="HF133">
        <v>-0.888007</v>
      </c>
      <c r="HG133">
        <v>20.2989</v>
      </c>
      <c r="HH133">
        <v>5.21774</v>
      </c>
      <c r="HI133">
        <v>11.98</v>
      </c>
      <c r="HJ133">
        <v>4.9643</v>
      </c>
      <c r="HK133">
        <v>3.276</v>
      </c>
      <c r="HL133">
        <v>9999</v>
      </c>
      <c r="HM133">
        <v>9999</v>
      </c>
      <c r="HN133">
        <v>9999</v>
      </c>
      <c r="HO133">
        <v>999.9</v>
      </c>
      <c r="HP133">
        <v>1.86386</v>
      </c>
      <c r="HQ133">
        <v>1.86005</v>
      </c>
      <c r="HR133">
        <v>1.85837</v>
      </c>
      <c r="HS133">
        <v>1.85974</v>
      </c>
      <c r="HT133">
        <v>1.85987</v>
      </c>
      <c r="HU133">
        <v>1.85837</v>
      </c>
      <c r="HV133">
        <v>1.85745</v>
      </c>
      <c r="HW133">
        <v>1.85233</v>
      </c>
      <c r="HX133">
        <v>0</v>
      </c>
      <c r="HY133">
        <v>0</v>
      </c>
      <c r="HZ133">
        <v>0</v>
      </c>
      <c r="IA133">
        <v>0</v>
      </c>
      <c r="IB133" t="s">
        <v>426</v>
      </c>
      <c r="IC133" t="s">
        <v>427</v>
      </c>
      <c r="ID133" t="s">
        <v>428</v>
      </c>
      <c r="IE133" t="s">
        <v>428</v>
      </c>
      <c r="IF133" t="s">
        <v>428</v>
      </c>
      <c r="IG133" t="s">
        <v>428</v>
      </c>
      <c r="IH133">
        <v>0</v>
      </c>
      <c r="II133">
        <v>100</v>
      </c>
      <c r="IJ133">
        <v>100</v>
      </c>
      <c r="IK133">
        <v>-0.662</v>
      </c>
      <c r="IL133">
        <v>0.3204</v>
      </c>
      <c r="IM133">
        <v>-0.6605319167387009</v>
      </c>
      <c r="IN133">
        <v>-0.0004737513092168879</v>
      </c>
      <c r="IO133">
        <v>1.233974951706583E-06</v>
      </c>
      <c r="IP133">
        <v>-2.791035861235605E-10</v>
      </c>
      <c r="IQ133">
        <v>0.04306461537617447</v>
      </c>
      <c r="IR133">
        <v>-0.002560808816659483</v>
      </c>
      <c r="IS133">
        <v>0.0007441110143227328</v>
      </c>
      <c r="IT133">
        <v>-6.151772081818622E-06</v>
      </c>
      <c r="IU133">
        <v>2</v>
      </c>
      <c r="IV133">
        <v>1988</v>
      </c>
      <c r="IW133">
        <v>1</v>
      </c>
      <c r="IX133">
        <v>28</v>
      </c>
      <c r="IY133">
        <v>190399.4</v>
      </c>
      <c r="IZ133">
        <v>190399.6</v>
      </c>
      <c r="JA133">
        <v>1.14746</v>
      </c>
      <c r="JB133">
        <v>2.60132</v>
      </c>
      <c r="JC133">
        <v>1.49658</v>
      </c>
      <c r="JD133">
        <v>2.34863</v>
      </c>
      <c r="JE133">
        <v>1.54907</v>
      </c>
      <c r="JF133">
        <v>2.40479</v>
      </c>
      <c r="JG133">
        <v>36.1989</v>
      </c>
      <c r="JH133">
        <v>24.105</v>
      </c>
      <c r="JI133">
        <v>18</v>
      </c>
      <c r="JJ133">
        <v>482.089</v>
      </c>
      <c r="JK133">
        <v>493.814</v>
      </c>
      <c r="JL133">
        <v>30.3283</v>
      </c>
      <c r="JM133">
        <v>29.0612</v>
      </c>
      <c r="JN133">
        <v>30</v>
      </c>
      <c r="JO133">
        <v>29.2906</v>
      </c>
      <c r="JP133">
        <v>29.2858</v>
      </c>
      <c r="JQ133">
        <v>23.0747</v>
      </c>
      <c r="JR133">
        <v>18.4798</v>
      </c>
      <c r="JS133">
        <v>100</v>
      </c>
      <c r="JT133">
        <v>30.3094</v>
      </c>
      <c r="JU133">
        <v>420</v>
      </c>
      <c r="JV133">
        <v>23.9484</v>
      </c>
      <c r="JW133">
        <v>101.966</v>
      </c>
      <c r="JX133">
        <v>91.39279999999999</v>
      </c>
    </row>
    <row r="134" spans="1:284">
      <c r="A134">
        <v>116</v>
      </c>
      <c r="B134">
        <v>1758413569</v>
      </c>
      <c r="C134">
        <v>866</v>
      </c>
      <c r="D134" t="s">
        <v>662</v>
      </c>
      <c r="E134" t="s">
        <v>663</v>
      </c>
      <c r="F134">
        <v>5</v>
      </c>
      <c r="G134" t="s">
        <v>613</v>
      </c>
      <c r="H134" t="s">
        <v>421</v>
      </c>
      <c r="I134">
        <v>1758413561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(DN134+(U134+2*0.95*5.67E-8*(((DN134+$B$9)+273)^4-(DN134+273)^4)-44100*J134)/(1.84*29.3*R134+8*0.95*5.67E-8*(DN134+273)^3))</f>
        <v>0</v>
      </c>
      <c r="W134">
        <f>($C$9*DO134+$D$9*DP134+$E$9*V134)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2*0.95*5.67E-8*(((DN134+$B$9)+273)^4-(W134+273)^4)</f>
        <v>0</v>
      </c>
      <c r="AF134">
        <f>U134+AE134+AC134+AD134</f>
        <v>0</v>
      </c>
      <c r="AG134">
        <v>0</v>
      </c>
      <c r="AH134">
        <v>0</v>
      </c>
      <c r="AI134">
        <f>IF(AG134*$H$15&gt;=AK134,1.0,(AK134/(AK134-AG134*$H$15)))</f>
        <v>0</v>
      </c>
      <c r="AJ134">
        <f>(AI134-1)*100</f>
        <v>0</v>
      </c>
      <c r="AK134">
        <f>MAX(0,($B$15+$C$15*DS134)/(1+$D$15*DS134)*DL134/(DN134+273)*$E$15)</f>
        <v>0</v>
      </c>
      <c r="AL134" t="s">
        <v>422</v>
      </c>
      <c r="AM134" t="s">
        <v>422</v>
      </c>
      <c r="AN134">
        <v>0</v>
      </c>
      <c r="AO134">
        <v>0</v>
      </c>
      <c r="AP134">
        <f>1-AN134/AO134</f>
        <v>0</v>
      </c>
      <c r="AQ134">
        <v>0</v>
      </c>
      <c r="AR134" t="s">
        <v>422</v>
      </c>
      <c r="AS134" t="s">
        <v>422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422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$B$13*DT134+$C$13*DU134+$F$13*EF134*(1-EI134)</f>
        <v>0</v>
      </c>
      <c r="CW134">
        <f>CV134*CX134</f>
        <v>0</v>
      </c>
      <c r="CX134">
        <f>($B$13*$D$11+$C$13*$D$11+$F$13*((ES134+EK134)/MAX(ES134+EK134+ET134, 0.1)*$I$11+ET134/MAX(ES134+EK134+ET134, 0.1)*$J$11))/($B$13+$C$13+$F$13)</f>
        <v>0</v>
      </c>
      <c r="CY134">
        <f>($B$13*$K$11+$C$13*$K$11+$F$13*((ES134+EK134)/MAX(ES134+EK134+ET134, 0.1)*$P$11+ET134/MAX(ES134+EK134+ET134, 0.1)*$Q$11))/($B$13+$C$13+$F$13)</f>
        <v>0</v>
      </c>
      <c r="CZ134">
        <v>6</v>
      </c>
      <c r="DA134">
        <v>0.5</v>
      </c>
      <c r="DB134" t="s">
        <v>423</v>
      </c>
      <c r="DC134">
        <v>2</v>
      </c>
      <c r="DD134">
        <v>1758413561</v>
      </c>
      <c r="DE134">
        <v>422.1420833333333</v>
      </c>
      <c r="DF134">
        <v>419.9918333333333</v>
      </c>
      <c r="DG134">
        <v>24.10604166666667</v>
      </c>
      <c r="DH134">
        <v>23.9370125</v>
      </c>
      <c r="DI134">
        <v>422.8034583333333</v>
      </c>
      <c r="DJ134">
        <v>23.78567916666666</v>
      </c>
      <c r="DK134">
        <v>500.0551666666667</v>
      </c>
      <c r="DL134">
        <v>90.1636125</v>
      </c>
      <c r="DM134">
        <v>0.06992689166666666</v>
      </c>
      <c r="DN134">
        <v>30.39641666666666</v>
      </c>
      <c r="DO134">
        <v>30.038125</v>
      </c>
      <c r="DP134">
        <v>999.9</v>
      </c>
      <c r="DQ134">
        <v>0</v>
      </c>
      <c r="DR134">
        <v>0</v>
      </c>
      <c r="DS134">
        <v>10003.72125</v>
      </c>
      <c r="DT134">
        <v>0</v>
      </c>
      <c r="DU134">
        <v>3.94641</v>
      </c>
      <c r="DV134">
        <v>2.150173333333333</v>
      </c>
      <c r="DW134">
        <v>432.5695833333332</v>
      </c>
      <c r="DX134">
        <v>430.29175</v>
      </c>
      <c r="DY134">
        <v>0.1690154166666667</v>
      </c>
      <c r="DZ134">
        <v>419.9918333333333</v>
      </c>
      <c r="EA134">
        <v>23.9370125</v>
      </c>
      <c r="EB134">
        <v>2.1734875</v>
      </c>
      <c r="EC134">
        <v>2.158248333333333</v>
      </c>
      <c r="ED134">
        <v>18.76821666666667</v>
      </c>
      <c r="EE134">
        <v>18.6557125</v>
      </c>
      <c r="EF134">
        <v>0.00500078</v>
      </c>
      <c r="EG134">
        <v>0</v>
      </c>
      <c r="EH134">
        <v>0</v>
      </c>
      <c r="EI134">
        <v>0</v>
      </c>
      <c r="EJ134">
        <v>807.9083333333333</v>
      </c>
      <c r="EK134">
        <v>0.00500078</v>
      </c>
      <c r="EL134">
        <v>-13.33333333333333</v>
      </c>
      <c r="EM134">
        <v>-0.1416666666666667</v>
      </c>
      <c r="EN134">
        <v>35.58308333333333</v>
      </c>
      <c r="EO134">
        <v>40.96841666666666</v>
      </c>
      <c r="EP134">
        <v>38.46845833333333</v>
      </c>
      <c r="EQ134">
        <v>41.434625</v>
      </c>
      <c r="ER134">
        <v>38.9555</v>
      </c>
      <c r="ES134">
        <v>0</v>
      </c>
      <c r="ET134">
        <v>0</v>
      </c>
      <c r="EU134">
        <v>0</v>
      </c>
      <c r="EV134">
        <v>1758413568.6</v>
      </c>
      <c r="EW134">
        <v>0</v>
      </c>
      <c r="EX134">
        <v>806.9159999999999</v>
      </c>
      <c r="EY134">
        <v>-27.56153858001997</v>
      </c>
      <c r="EZ134">
        <v>15.42307657896884</v>
      </c>
      <c r="FA134">
        <v>-14.14</v>
      </c>
      <c r="FB134">
        <v>15</v>
      </c>
      <c r="FC134">
        <v>0</v>
      </c>
      <c r="FD134" t="s">
        <v>424</v>
      </c>
      <c r="FE134">
        <v>1746989605.5</v>
      </c>
      <c r="FF134">
        <v>1746989593.5</v>
      </c>
      <c r="FG134">
        <v>0</v>
      </c>
      <c r="FH134">
        <v>-0.274</v>
      </c>
      <c r="FI134">
        <v>-0.002</v>
      </c>
      <c r="FJ134">
        <v>2.549</v>
      </c>
      <c r="FK134">
        <v>0.129</v>
      </c>
      <c r="FL134">
        <v>420</v>
      </c>
      <c r="FM134">
        <v>17</v>
      </c>
      <c r="FN134">
        <v>0.02</v>
      </c>
      <c r="FO134">
        <v>0.04</v>
      </c>
      <c r="FP134">
        <v>2.154039024390244</v>
      </c>
      <c r="FQ134">
        <v>0.1267737282229952</v>
      </c>
      <c r="FR134">
        <v>0.05389925158106931</v>
      </c>
      <c r="FS134">
        <v>1</v>
      </c>
      <c r="FT134">
        <v>808.9176470588236</v>
      </c>
      <c r="FU134">
        <v>-37.836516449583</v>
      </c>
      <c r="FV134">
        <v>6.608527049031833</v>
      </c>
      <c r="FW134">
        <v>0</v>
      </c>
      <c r="FX134">
        <v>0.1671266341463415</v>
      </c>
      <c r="FY134">
        <v>0.03842264111498286</v>
      </c>
      <c r="FZ134">
        <v>0.004030920930640779</v>
      </c>
      <c r="GA134">
        <v>1</v>
      </c>
      <c r="GB134">
        <v>2</v>
      </c>
      <c r="GC134">
        <v>3</v>
      </c>
      <c r="GD134" t="s">
        <v>425</v>
      </c>
      <c r="GE134">
        <v>3.10316</v>
      </c>
      <c r="GF134">
        <v>2.72826</v>
      </c>
      <c r="GG134">
        <v>0.0880884</v>
      </c>
      <c r="GH134">
        <v>0.0876757</v>
      </c>
      <c r="GI134">
        <v>0.107706</v>
      </c>
      <c r="GJ134">
        <v>0.108603</v>
      </c>
      <c r="GK134">
        <v>23838.4</v>
      </c>
      <c r="GL134">
        <v>21650.3</v>
      </c>
      <c r="GM134">
        <v>26705.8</v>
      </c>
      <c r="GN134">
        <v>23953.2</v>
      </c>
      <c r="GO134">
        <v>38130</v>
      </c>
      <c r="GP134">
        <v>31562.6</v>
      </c>
      <c r="GQ134">
        <v>46637.6</v>
      </c>
      <c r="GR134">
        <v>37896.8</v>
      </c>
      <c r="GS134">
        <v>1.86665</v>
      </c>
      <c r="GT134">
        <v>1.86185</v>
      </c>
      <c r="GU134">
        <v>0.0804663</v>
      </c>
      <c r="GV134">
        <v>0</v>
      </c>
      <c r="GW134">
        <v>28.7175</v>
      </c>
      <c r="GX134">
        <v>999.9</v>
      </c>
      <c r="GY134">
        <v>54.5</v>
      </c>
      <c r="GZ134">
        <v>31.5</v>
      </c>
      <c r="HA134">
        <v>28.0563</v>
      </c>
      <c r="HB134">
        <v>61.24</v>
      </c>
      <c r="HC134">
        <v>26.4062</v>
      </c>
      <c r="HD134">
        <v>1</v>
      </c>
      <c r="HE134">
        <v>0.139881</v>
      </c>
      <c r="HF134">
        <v>-0.877857</v>
      </c>
      <c r="HG134">
        <v>20.2988</v>
      </c>
      <c r="HH134">
        <v>5.21774</v>
      </c>
      <c r="HI134">
        <v>11.98</v>
      </c>
      <c r="HJ134">
        <v>4.96445</v>
      </c>
      <c r="HK134">
        <v>3.27598</v>
      </c>
      <c r="HL134">
        <v>9999</v>
      </c>
      <c r="HM134">
        <v>9999</v>
      </c>
      <c r="HN134">
        <v>9999</v>
      </c>
      <c r="HO134">
        <v>999.9</v>
      </c>
      <c r="HP134">
        <v>1.86386</v>
      </c>
      <c r="HQ134">
        <v>1.86005</v>
      </c>
      <c r="HR134">
        <v>1.85837</v>
      </c>
      <c r="HS134">
        <v>1.85974</v>
      </c>
      <c r="HT134">
        <v>1.85986</v>
      </c>
      <c r="HU134">
        <v>1.85838</v>
      </c>
      <c r="HV134">
        <v>1.85745</v>
      </c>
      <c r="HW134">
        <v>1.85234</v>
      </c>
      <c r="HX134">
        <v>0</v>
      </c>
      <c r="HY134">
        <v>0</v>
      </c>
      <c r="HZ134">
        <v>0</v>
      </c>
      <c r="IA134">
        <v>0</v>
      </c>
      <c r="IB134" t="s">
        <v>426</v>
      </c>
      <c r="IC134" t="s">
        <v>427</v>
      </c>
      <c r="ID134" t="s">
        <v>428</v>
      </c>
      <c r="IE134" t="s">
        <v>428</v>
      </c>
      <c r="IF134" t="s">
        <v>428</v>
      </c>
      <c r="IG134" t="s">
        <v>428</v>
      </c>
      <c r="IH134">
        <v>0</v>
      </c>
      <c r="II134">
        <v>100</v>
      </c>
      <c r="IJ134">
        <v>100</v>
      </c>
      <c r="IK134">
        <v>-0.662</v>
      </c>
      <c r="IL134">
        <v>0.3203</v>
      </c>
      <c r="IM134">
        <v>-0.6605319167387009</v>
      </c>
      <c r="IN134">
        <v>-0.0004737513092168879</v>
      </c>
      <c r="IO134">
        <v>1.233974951706583E-06</v>
      </c>
      <c r="IP134">
        <v>-2.791035861235605E-10</v>
      </c>
      <c r="IQ134">
        <v>0.04306461537617447</v>
      </c>
      <c r="IR134">
        <v>-0.002560808816659483</v>
      </c>
      <c r="IS134">
        <v>0.0007441110143227328</v>
      </c>
      <c r="IT134">
        <v>-6.151772081818622E-06</v>
      </c>
      <c r="IU134">
        <v>2</v>
      </c>
      <c r="IV134">
        <v>1988</v>
      </c>
      <c r="IW134">
        <v>1</v>
      </c>
      <c r="IX134">
        <v>28</v>
      </c>
      <c r="IY134">
        <v>190399.4</v>
      </c>
      <c r="IZ134">
        <v>190399.6</v>
      </c>
      <c r="JA134">
        <v>1.14746</v>
      </c>
      <c r="JB134">
        <v>2.61475</v>
      </c>
      <c r="JC134">
        <v>1.49658</v>
      </c>
      <c r="JD134">
        <v>2.34741</v>
      </c>
      <c r="JE134">
        <v>1.54907</v>
      </c>
      <c r="JF134">
        <v>2.36328</v>
      </c>
      <c r="JG134">
        <v>36.1989</v>
      </c>
      <c r="JH134">
        <v>24.0963</v>
      </c>
      <c r="JI134">
        <v>18</v>
      </c>
      <c r="JJ134">
        <v>482.182</v>
      </c>
      <c r="JK134">
        <v>493.797</v>
      </c>
      <c r="JL134">
        <v>30.3159</v>
      </c>
      <c r="JM134">
        <v>29.0612</v>
      </c>
      <c r="JN134">
        <v>30.0001</v>
      </c>
      <c r="JO134">
        <v>29.2894</v>
      </c>
      <c r="JP134">
        <v>29.2858</v>
      </c>
      <c r="JQ134">
        <v>23.076</v>
      </c>
      <c r="JR134">
        <v>18.4798</v>
      </c>
      <c r="JS134">
        <v>100</v>
      </c>
      <c r="JT134">
        <v>30.3094</v>
      </c>
      <c r="JU134">
        <v>420</v>
      </c>
      <c r="JV134">
        <v>23.9484</v>
      </c>
      <c r="JW134">
        <v>101.967</v>
      </c>
      <c r="JX134">
        <v>91.39279999999999</v>
      </c>
    </row>
    <row r="135" spans="1:284">
      <c r="A135">
        <v>117</v>
      </c>
      <c r="B135">
        <v>1758413571</v>
      </c>
      <c r="C135">
        <v>868</v>
      </c>
      <c r="D135" t="s">
        <v>664</v>
      </c>
      <c r="E135" t="s">
        <v>665</v>
      </c>
      <c r="F135">
        <v>5</v>
      </c>
      <c r="G135" t="s">
        <v>613</v>
      </c>
      <c r="H135" t="s">
        <v>421</v>
      </c>
      <c r="I135">
        <v>1758413563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(DN135+(U135+2*0.95*5.67E-8*(((DN135+$B$9)+273)^4-(DN135+273)^4)-44100*J135)/(1.84*29.3*R135+8*0.95*5.67E-8*(DN135+273)^3))</f>
        <v>0</v>
      </c>
      <c r="W135">
        <f>($C$9*DO135+$D$9*DP135+$E$9*V135)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2*0.95*5.67E-8*(((DN135+$B$9)+273)^4-(W135+273)^4)</f>
        <v>0</v>
      </c>
      <c r="AF135">
        <f>U135+AE135+AC135+AD135</f>
        <v>0</v>
      </c>
      <c r="AG135">
        <v>0</v>
      </c>
      <c r="AH135">
        <v>0</v>
      </c>
      <c r="AI135">
        <f>IF(AG135*$H$15&gt;=AK135,1.0,(AK135/(AK135-AG135*$H$15)))</f>
        <v>0</v>
      </c>
      <c r="AJ135">
        <f>(AI135-1)*100</f>
        <v>0</v>
      </c>
      <c r="AK135">
        <f>MAX(0,($B$15+$C$15*DS135)/(1+$D$15*DS135)*DL135/(DN135+273)*$E$15)</f>
        <v>0</v>
      </c>
      <c r="AL135" t="s">
        <v>422</v>
      </c>
      <c r="AM135" t="s">
        <v>422</v>
      </c>
      <c r="AN135">
        <v>0</v>
      </c>
      <c r="AO135">
        <v>0</v>
      </c>
      <c r="AP135">
        <f>1-AN135/AO135</f>
        <v>0</v>
      </c>
      <c r="AQ135">
        <v>0</v>
      </c>
      <c r="AR135" t="s">
        <v>422</v>
      </c>
      <c r="AS135" t="s">
        <v>422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422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$B$13*DT135+$C$13*DU135+$F$13*EF135*(1-EI135)</f>
        <v>0</v>
      </c>
      <c r="CW135">
        <f>CV135*CX135</f>
        <v>0</v>
      </c>
      <c r="CX135">
        <f>($B$13*$D$11+$C$13*$D$11+$F$13*((ES135+EK135)/MAX(ES135+EK135+ET135, 0.1)*$I$11+ET135/MAX(ES135+EK135+ET135, 0.1)*$J$11))/($B$13+$C$13+$F$13)</f>
        <v>0</v>
      </c>
      <c r="CY135">
        <f>($B$13*$K$11+$C$13*$K$11+$F$13*((ES135+EK135)/MAX(ES135+EK135+ET135, 0.1)*$P$11+ET135/MAX(ES135+EK135+ET135, 0.1)*$Q$11))/($B$13+$C$13+$F$13)</f>
        <v>0</v>
      </c>
      <c r="CZ135">
        <v>6</v>
      </c>
      <c r="DA135">
        <v>0.5</v>
      </c>
      <c r="DB135" t="s">
        <v>423</v>
      </c>
      <c r="DC135">
        <v>2</v>
      </c>
      <c r="DD135">
        <v>1758413563</v>
      </c>
      <c r="DE135">
        <v>422.142625</v>
      </c>
      <c r="DF135">
        <v>419.9755</v>
      </c>
      <c r="DG135">
        <v>24.105825</v>
      </c>
      <c r="DH135">
        <v>23.93624166666667</v>
      </c>
      <c r="DI135">
        <v>422.8040833333333</v>
      </c>
      <c r="DJ135">
        <v>23.78547083333333</v>
      </c>
      <c r="DK135">
        <v>500.0467916666666</v>
      </c>
      <c r="DL135">
        <v>90.16349166666667</v>
      </c>
      <c r="DM135">
        <v>0.06992122083333334</v>
      </c>
      <c r="DN135">
        <v>30.3930375</v>
      </c>
      <c r="DO135">
        <v>30.03532916666667</v>
      </c>
      <c r="DP135">
        <v>999.9</v>
      </c>
      <c r="DQ135">
        <v>0</v>
      </c>
      <c r="DR135">
        <v>0</v>
      </c>
      <c r="DS135">
        <v>10007.10833333333</v>
      </c>
      <c r="DT135">
        <v>0</v>
      </c>
      <c r="DU135">
        <v>3.94641</v>
      </c>
      <c r="DV135">
        <v>2.16715875</v>
      </c>
      <c r="DW135">
        <v>432.570125</v>
      </c>
      <c r="DX135">
        <v>430.274625</v>
      </c>
      <c r="DY135">
        <v>0.1695720833333333</v>
      </c>
      <c r="DZ135">
        <v>419.9755</v>
      </c>
      <c r="EA135">
        <v>23.93624166666667</v>
      </c>
      <c r="EB135">
        <v>2.173465</v>
      </c>
      <c r="EC135">
        <v>2.158175833333333</v>
      </c>
      <c r="ED135">
        <v>18.76805416666667</v>
      </c>
      <c r="EE135">
        <v>18.65517916666667</v>
      </c>
      <c r="EF135">
        <v>0.00500078</v>
      </c>
      <c r="EG135">
        <v>0</v>
      </c>
      <c r="EH135">
        <v>0</v>
      </c>
      <c r="EI135">
        <v>0</v>
      </c>
      <c r="EJ135">
        <v>807.2291666666666</v>
      </c>
      <c r="EK135">
        <v>0.00500078</v>
      </c>
      <c r="EL135">
        <v>-13.05833333333333</v>
      </c>
      <c r="EM135">
        <v>0.1541666666666667</v>
      </c>
      <c r="EN135">
        <v>35.62995833333333</v>
      </c>
      <c r="EO135">
        <v>41.00229166666666</v>
      </c>
      <c r="EP135">
        <v>38.54133333333333</v>
      </c>
      <c r="EQ135">
        <v>41.49454166666666</v>
      </c>
      <c r="ER135">
        <v>39.01541666666666</v>
      </c>
      <c r="ES135">
        <v>0</v>
      </c>
      <c r="ET135">
        <v>0</v>
      </c>
      <c r="EU135">
        <v>0</v>
      </c>
      <c r="EV135">
        <v>1758413571</v>
      </c>
      <c r="EW135">
        <v>0</v>
      </c>
      <c r="EX135">
        <v>806.3999999999999</v>
      </c>
      <c r="EY135">
        <v>-24.63076907050837</v>
      </c>
      <c r="EZ135">
        <v>-18.26153887522051</v>
      </c>
      <c r="FA135">
        <v>-13.656</v>
      </c>
      <c r="FB135">
        <v>15</v>
      </c>
      <c r="FC135">
        <v>0</v>
      </c>
      <c r="FD135" t="s">
        <v>424</v>
      </c>
      <c r="FE135">
        <v>1746989605.5</v>
      </c>
      <c r="FF135">
        <v>1746989593.5</v>
      </c>
      <c r="FG135">
        <v>0</v>
      </c>
      <c r="FH135">
        <v>-0.274</v>
      </c>
      <c r="FI135">
        <v>-0.002</v>
      </c>
      <c r="FJ135">
        <v>2.549</v>
      </c>
      <c r="FK135">
        <v>0.129</v>
      </c>
      <c r="FL135">
        <v>420</v>
      </c>
      <c r="FM135">
        <v>17</v>
      </c>
      <c r="FN135">
        <v>0.02</v>
      </c>
      <c r="FO135">
        <v>0.04</v>
      </c>
      <c r="FP135">
        <v>2.15440325</v>
      </c>
      <c r="FQ135">
        <v>0.3452684803001786</v>
      </c>
      <c r="FR135">
        <v>0.05570730137906071</v>
      </c>
      <c r="FS135">
        <v>1</v>
      </c>
      <c r="FT135">
        <v>807.8617647058823</v>
      </c>
      <c r="FU135">
        <v>-36.79908333931326</v>
      </c>
      <c r="FV135">
        <v>6.235053408228365</v>
      </c>
      <c r="FW135">
        <v>0</v>
      </c>
      <c r="FX135">
        <v>0.168309375</v>
      </c>
      <c r="FY135">
        <v>0.02933564352720375</v>
      </c>
      <c r="FZ135">
        <v>0.002996989937316273</v>
      </c>
      <c r="GA135">
        <v>1</v>
      </c>
      <c r="GB135">
        <v>2</v>
      </c>
      <c r="GC135">
        <v>3</v>
      </c>
      <c r="GD135" t="s">
        <v>425</v>
      </c>
      <c r="GE135">
        <v>3.10325</v>
      </c>
      <c r="GF135">
        <v>2.72829</v>
      </c>
      <c r="GG135">
        <v>0.0880872</v>
      </c>
      <c r="GH135">
        <v>0.0876876</v>
      </c>
      <c r="GI135">
        <v>0.107703</v>
      </c>
      <c r="GJ135">
        <v>0.108597</v>
      </c>
      <c r="GK135">
        <v>23838.5</v>
      </c>
      <c r="GL135">
        <v>21650.1</v>
      </c>
      <c r="GM135">
        <v>26705.9</v>
      </c>
      <c r="GN135">
        <v>23953.3</v>
      </c>
      <c r="GO135">
        <v>38130.3</v>
      </c>
      <c r="GP135">
        <v>31562.6</v>
      </c>
      <c r="GQ135">
        <v>46637.7</v>
      </c>
      <c r="GR135">
        <v>37896.6</v>
      </c>
      <c r="GS135">
        <v>1.86683</v>
      </c>
      <c r="GT135">
        <v>1.86178</v>
      </c>
      <c r="GU135">
        <v>0.0800937</v>
      </c>
      <c r="GV135">
        <v>0</v>
      </c>
      <c r="GW135">
        <v>28.7188</v>
      </c>
      <c r="GX135">
        <v>999.9</v>
      </c>
      <c r="GY135">
        <v>54.4</v>
      </c>
      <c r="GZ135">
        <v>31.5</v>
      </c>
      <c r="HA135">
        <v>28.0039</v>
      </c>
      <c r="HB135">
        <v>60.74</v>
      </c>
      <c r="HC135">
        <v>26.3942</v>
      </c>
      <c r="HD135">
        <v>1</v>
      </c>
      <c r="HE135">
        <v>0.140132</v>
      </c>
      <c r="HF135">
        <v>-0.905022</v>
      </c>
      <c r="HG135">
        <v>20.2986</v>
      </c>
      <c r="HH135">
        <v>5.21774</v>
      </c>
      <c r="HI135">
        <v>11.98</v>
      </c>
      <c r="HJ135">
        <v>4.9643</v>
      </c>
      <c r="HK135">
        <v>3.27595</v>
      </c>
      <c r="HL135">
        <v>9999</v>
      </c>
      <c r="HM135">
        <v>9999</v>
      </c>
      <c r="HN135">
        <v>9999</v>
      </c>
      <c r="HO135">
        <v>999.9</v>
      </c>
      <c r="HP135">
        <v>1.86386</v>
      </c>
      <c r="HQ135">
        <v>1.86005</v>
      </c>
      <c r="HR135">
        <v>1.85837</v>
      </c>
      <c r="HS135">
        <v>1.85974</v>
      </c>
      <c r="HT135">
        <v>1.85986</v>
      </c>
      <c r="HU135">
        <v>1.85837</v>
      </c>
      <c r="HV135">
        <v>1.85745</v>
      </c>
      <c r="HW135">
        <v>1.85232</v>
      </c>
      <c r="HX135">
        <v>0</v>
      </c>
      <c r="HY135">
        <v>0</v>
      </c>
      <c r="HZ135">
        <v>0</v>
      </c>
      <c r="IA135">
        <v>0</v>
      </c>
      <c r="IB135" t="s">
        <v>426</v>
      </c>
      <c r="IC135" t="s">
        <v>427</v>
      </c>
      <c r="ID135" t="s">
        <v>428</v>
      </c>
      <c r="IE135" t="s">
        <v>428</v>
      </c>
      <c r="IF135" t="s">
        <v>428</v>
      </c>
      <c r="IG135" t="s">
        <v>428</v>
      </c>
      <c r="IH135">
        <v>0</v>
      </c>
      <c r="II135">
        <v>100</v>
      </c>
      <c r="IJ135">
        <v>100</v>
      </c>
      <c r="IK135">
        <v>-0.661</v>
      </c>
      <c r="IL135">
        <v>0.3203</v>
      </c>
      <c r="IM135">
        <v>-0.6605319167387009</v>
      </c>
      <c r="IN135">
        <v>-0.0004737513092168879</v>
      </c>
      <c r="IO135">
        <v>1.233974951706583E-06</v>
      </c>
      <c r="IP135">
        <v>-2.791035861235605E-10</v>
      </c>
      <c r="IQ135">
        <v>0.04306461537617447</v>
      </c>
      <c r="IR135">
        <v>-0.002560808816659483</v>
      </c>
      <c r="IS135">
        <v>0.0007441110143227328</v>
      </c>
      <c r="IT135">
        <v>-6.151772081818622E-06</v>
      </c>
      <c r="IU135">
        <v>2</v>
      </c>
      <c r="IV135">
        <v>1988</v>
      </c>
      <c r="IW135">
        <v>1</v>
      </c>
      <c r="IX135">
        <v>28</v>
      </c>
      <c r="IY135">
        <v>190399.4</v>
      </c>
      <c r="IZ135">
        <v>190399.6</v>
      </c>
      <c r="JA135">
        <v>1.14746</v>
      </c>
      <c r="JB135">
        <v>2.61108</v>
      </c>
      <c r="JC135">
        <v>1.49658</v>
      </c>
      <c r="JD135">
        <v>2.34985</v>
      </c>
      <c r="JE135">
        <v>1.54907</v>
      </c>
      <c r="JF135">
        <v>2.36328</v>
      </c>
      <c r="JG135">
        <v>36.1989</v>
      </c>
      <c r="JH135">
        <v>24.0963</v>
      </c>
      <c r="JI135">
        <v>18</v>
      </c>
      <c r="JJ135">
        <v>482.281</v>
      </c>
      <c r="JK135">
        <v>493.747</v>
      </c>
      <c r="JL135">
        <v>30.3026</v>
      </c>
      <c r="JM135">
        <v>29.0612</v>
      </c>
      <c r="JN135">
        <v>30.0002</v>
      </c>
      <c r="JO135">
        <v>29.289</v>
      </c>
      <c r="JP135">
        <v>29.2858</v>
      </c>
      <c r="JQ135">
        <v>23.0741</v>
      </c>
      <c r="JR135">
        <v>18.4798</v>
      </c>
      <c r="JS135">
        <v>100</v>
      </c>
      <c r="JT135">
        <v>30.2831</v>
      </c>
      <c r="JU135">
        <v>420</v>
      </c>
      <c r="JV135">
        <v>23.9484</v>
      </c>
      <c r="JW135">
        <v>101.967</v>
      </c>
      <c r="JX135">
        <v>91.3926</v>
      </c>
    </row>
    <row r="136" spans="1:284">
      <c r="A136">
        <v>118</v>
      </c>
      <c r="B136">
        <v>1758413573</v>
      </c>
      <c r="C136">
        <v>870</v>
      </c>
      <c r="D136" t="s">
        <v>666</v>
      </c>
      <c r="E136" t="s">
        <v>667</v>
      </c>
      <c r="F136">
        <v>5</v>
      </c>
      <c r="G136" t="s">
        <v>613</v>
      </c>
      <c r="H136" t="s">
        <v>421</v>
      </c>
      <c r="I136">
        <v>1758413565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(DN136+(U136+2*0.95*5.67E-8*(((DN136+$B$9)+273)^4-(DN136+273)^4)-44100*J136)/(1.84*29.3*R136+8*0.95*5.67E-8*(DN136+273)^3))</f>
        <v>0</v>
      </c>
      <c r="W136">
        <f>($C$9*DO136+$D$9*DP136+$E$9*V136)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2*0.95*5.67E-8*(((DN136+$B$9)+273)^4-(W136+273)^4)</f>
        <v>0</v>
      </c>
      <c r="AF136">
        <f>U136+AE136+AC136+AD136</f>
        <v>0</v>
      </c>
      <c r="AG136">
        <v>0</v>
      </c>
      <c r="AH136">
        <v>0</v>
      </c>
      <c r="AI136">
        <f>IF(AG136*$H$15&gt;=AK136,1.0,(AK136/(AK136-AG136*$H$15)))</f>
        <v>0</v>
      </c>
      <c r="AJ136">
        <f>(AI136-1)*100</f>
        <v>0</v>
      </c>
      <c r="AK136">
        <f>MAX(0,($B$15+$C$15*DS136)/(1+$D$15*DS136)*DL136/(DN136+273)*$E$15)</f>
        <v>0</v>
      </c>
      <c r="AL136" t="s">
        <v>422</v>
      </c>
      <c r="AM136" t="s">
        <v>422</v>
      </c>
      <c r="AN136">
        <v>0</v>
      </c>
      <c r="AO136">
        <v>0</v>
      </c>
      <c r="AP136">
        <f>1-AN136/AO136</f>
        <v>0</v>
      </c>
      <c r="AQ136">
        <v>0</v>
      </c>
      <c r="AR136" t="s">
        <v>422</v>
      </c>
      <c r="AS136" t="s">
        <v>422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422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$B$13*DT136+$C$13*DU136+$F$13*EF136*(1-EI136)</f>
        <v>0</v>
      </c>
      <c r="CW136">
        <f>CV136*CX136</f>
        <v>0</v>
      </c>
      <c r="CX136">
        <f>($B$13*$D$11+$C$13*$D$11+$F$13*((ES136+EK136)/MAX(ES136+EK136+ET136, 0.1)*$I$11+ET136/MAX(ES136+EK136+ET136, 0.1)*$J$11))/($B$13+$C$13+$F$13)</f>
        <v>0</v>
      </c>
      <c r="CY136">
        <f>($B$13*$K$11+$C$13*$K$11+$F$13*((ES136+EK136)/MAX(ES136+EK136+ET136, 0.1)*$P$11+ET136/MAX(ES136+EK136+ET136, 0.1)*$Q$11))/($B$13+$C$13+$F$13)</f>
        <v>0</v>
      </c>
      <c r="CZ136">
        <v>6</v>
      </c>
      <c r="DA136">
        <v>0.5</v>
      </c>
      <c r="DB136" t="s">
        <v>423</v>
      </c>
      <c r="DC136">
        <v>2</v>
      </c>
      <c r="DD136">
        <v>1758413565</v>
      </c>
      <c r="DE136">
        <v>422.1392916666667</v>
      </c>
      <c r="DF136">
        <v>419.9707916666666</v>
      </c>
      <c r="DG136">
        <v>24.10561666666667</v>
      </c>
      <c r="DH136">
        <v>23.935325</v>
      </c>
      <c r="DI136">
        <v>422.8007500000001</v>
      </c>
      <c r="DJ136">
        <v>23.78526666666666</v>
      </c>
      <c r="DK136">
        <v>500.039375</v>
      </c>
      <c r="DL136">
        <v>90.16363750000001</v>
      </c>
      <c r="DM136">
        <v>0.06994521666666666</v>
      </c>
      <c r="DN136">
        <v>30.38933333333334</v>
      </c>
      <c r="DO136">
        <v>30.0321625</v>
      </c>
      <c r="DP136">
        <v>999.9</v>
      </c>
      <c r="DQ136">
        <v>0</v>
      </c>
      <c r="DR136">
        <v>0</v>
      </c>
      <c r="DS136">
        <v>10004.71666666667</v>
      </c>
      <c r="DT136">
        <v>0</v>
      </c>
      <c r="DU136">
        <v>3.94641</v>
      </c>
      <c r="DV136">
        <v>2.168525833333333</v>
      </c>
      <c r="DW136">
        <v>432.5666249999999</v>
      </c>
      <c r="DX136">
        <v>430.2694583333334</v>
      </c>
      <c r="DY136">
        <v>0.1702812916666666</v>
      </c>
      <c r="DZ136">
        <v>419.9707916666666</v>
      </c>
      <c r="EA136">
        <v>23.935325</v>
      </c>
      <c r="EB136">
        <v>2.173449583333333</v>
      </c>
      <c r="EC136">
        <v>2.15809625</v>
      </c>
      <c r="ED136">
        <v>18.76794166666667</v>
      </c>
      <c r="EE136">
        <v>18.65459166666666</v>
      </c>
      <c r="EF136">
        <v>0.00500078</v>
      </c>
      <c r="EG136">
        <v>0</v>
      </c>
      <c r="EH136">
        <v>0</v>
      </c>
      <c r="EI136">
        <v>0</v>
      </c>
      <c r="EJ136">
        <v>806.7125</v>
      </c>
      <c r="EK136">
        <v>0.00500078</v>
      </c>
      <c r="EL136">
        <v>-13.37083333333333</v>
      </c>
      <c r="EM136">
        <v>0.4333333333333333</v>
      </c>
      <c r="EN136">
        <v>35.640375</v>
      </c>
      <c r="EO136">
        <v>41.02579166666666</v>
      </c>
      <c r="EP136">
        <v>38.473625</v>
      </c>
      <c r="EQ136">
        <v>41.53095833333333</v>
      </c>
      <c r="ER136">
        <v>38.99979166666666</v>
      </c>
      <c r="ES136">
        <v>0</v>
      </c>
      <c r="ET136">
        <v>0</v>
      </c>
      <c r="EU136">
        <v>0</v>
      </c>
      <c r="EV136">
        <v>1758413572.8</v>
      </c>
      <c r="EW136">
        <v>0</v>
      </c>
      <c r="EX136">
        <v>805.8500000000001</v>
      </c>
      <c r="EY136">
        <v>-34.03418796766816</v>
      </c>
      <c r="EZ136">
        <v>-15.82906032813238</v>
      </c>
      <c r="FA136">
        <v>-14.08461538461538</v>
      </c>
      <c r="FB136">
        <v>15</v>
      </c>
      <c r="FC136">
        <v>0</v>
      </c>
      <c r="FD136" t="s">
        <v>424</v>
      </c>
      <c r="FE136">
        <v>1746989605.5</v>
      </c>
      <c r="FF136">
        <v>1746989593.5</v>
      </c>
      <c r="FG136">
        <v>0</v>
      </c>
      <c r="FH136">
        <v>-0.274</v>
      </c>
      <c r="FI136">
        <v>-0.002</v>
      </c>
      <c r="FJ136">
        <v>2.549</v>
      </c>
      <c r="FK136">
        <v>0.129</v>
      </c>
      <c r="FL136">
        <v>420</v>
      </c>
      <c r="FM136">
        <v>17</v>
      </c>
      <c r="FN136">
        <v>0.02</v>
      </c>
      <c r="FO136">
        <v>0.04</v>
      </c>
      <c r="FP136">
        <v>2.15117756097561</v>
      </c>
      <c r="FQ136">
        <v>0.2670844599303125</v>
      </c>
      <c r="FR136">
        <v>0.05794726196862898</v>
      </c>
      <c r="FS136">
        <v>1</v>
      </c>
      <c r="FT136">
        <v>806.8794117647059</v>
      </c>
      <c r="FU136">
        <v>-22.94423223376002</v>
      </c>
      <c r="FV136">
        <v>5.769737450024436</v>
      </c>
      <c r="FW136">
        <v>0</v>
      </c>
      <c r="FX136">
        <v>0.1693355365853658</v>
      </c>
      <c r="FY136">
        <v>0.02294665505226457</v>
      </c>
      <c r="FZ136">
        <v>0.002420410004549834</v>
      </c>
      <c r="GA136">
        <v>1</v>
      </c>
      <c r="GB136">
        <v>2</v>
      </c>
      <c r="GC136">
        <v>3</v>
      </c>
      <c r="GD136" t="s">
        <v>425</v>
      </c>
      <c r="GE136">
        <v>3.10337</v>
      </c>
      <c r="GF136">
        <v>2.72815</v>
      </c>
      <c r="GG136">
        <v>0.0880881</v>
      </c>
      <c r="GH136">
        <v>0.08770120000000001</v>
      </c>
      <c r="GI136">
        <v>0.107703</v>
      </c>
      <c r="GJ136">
        <v>0.108595</v>
      </c>
      <c r="GK136">
        <v>23838.5</v>
      </c>
      <c r="GL136">
        <v>21649.7</v>
      </c>
      <c r="GM136">
        <v>26705.9</v>
      </c>
      <c r="GN136">
        <v>23953.2</v>
      </c>
      <c r="GO136">
        <v>38130.3</v>
      </c>
      <c r="GP136">
        <v>31562.6</v>
      </c>
      <c r="GQ136">
        <v>46637.7</v>
      </c>
      <c r="GR136">
        <v>37896.4</v>
      </c>
      <c r="GS136">
        <v>1.8669</v>
      </c>
      <c r="GT136">
        <v>1.86162</v>
      </c>
      <c r="GU136">
        <v>0.0797585</v>
      </c>
      <c r="GV136">
        <v>0</v>
      </c>
      <c r="GW136">
        <v>28.7198</v>
      </c>
      <c r="GX136">
        <v>999.9</v>
      </c>
      <c r="GY136">
        <v>54.4</v>
      </c>
      <c r="GZ136">
        <v>31.5</v>
      </c>
      <c r="HA136">
        <v>28.0063</v>
      </c>
      <c r="HB136">
        <v>61.11</v>
      </c>
      <c r="HC136">
        <v>26.3141</v>
      </c>
      <c r="HD136">
        <v>1</v>
      </c>
      <c r="HE136">
        <v>0.140351</v>
      </c>
      <c r="HF136">
        <v>-0.899466</v>
      </c>
      <c r="HG136">
        <v>20.2986</v>
      </c>
      <c r="HH136">
        <v>5.21774</v>
      </c>
      <c r="HI136">
        <v>11.98</v>
      </c>
      <c r="HJ136">
        <v>4.96415</v>
      </c>
      <c r="HK136">
        <v>3.27598</v>
      </c>
      <c r="HL136">
        <v>9999</v>
      </c>
      <c r="HM136">
        <v>9999</v>
      </c>
      <c r="HN136">
        <v>9999</v>
      </c>
      <c r="HO136">
        <v>999.9</v>
      </c>
      <c r="HP136">
        <v>1.86386</v>
      </c>
      <c r="HQ136">
        <v>1.86005</v>
      </c>
      <c r="HR136">
        <v>1.85837</v>
      </c>
      <c r="HS136">
        <v>1.85974</v>
      </c>
      <c r="HT136">
        <v>1.85987</v>
      </c>
      <c r="HU136">
        <v>1.85837</v>
      </c>
      <c r="HV136">
        <v>1.85745</v>
      </c>
      <c r="HW136">
        <v>1.85231</v>
      </c>
      <c r="HX136">
        <v>0</v>
      </c>
      <c r="HY136">
        <v>0</v>
      </c>
      <c r="HZ136">
        <v>0</v>
      </c>
      <c r="IA136">
        <v>0</v>
      </c>
      <c r="IB136" t="s">
        <v>426</v>
      </c>
      <c r="IC136" t="s">
        <v>427</v>
      </c>
      <c r="ID136" t="s">
        <v>428</v>
      </c>
      <c r="IE136" t="s">
        <v>428</v>
      </c>
      <c r="IF136" t="s">
        <v>428</v>
      </c>
      <c r="IG136" t="s">
        <v>428</v>
      </c>
      <c r="IH136">
        <v>0</v>
      </c>
      <c r="II136">
        <v>100</v>
      </c>
      <c r="IJ136">
        <v>100</v>
      </c>
      <c r="IK136">
        <v>-0.661</v>
      </c>
      <c r="IL136">
        <v>0.3203</v>
      </c>
      <c r="IM136">
        <v>-0.6605319167387009</v>
      </c>
      <c r="IN136">
        <v>-0.0004737513092168879</v>
      </c>
      <c r="IO136">
        <v>1.233974951706583E-06</v>
      </c>
      <c r="IP136">
        <v>-2.791035861235605E-10</v>
      </c>
      <c r="IQ136">
        <v>0.04306461537617447</v>
      </c>
      <c r="IR136">
        <v>-0.002560808816659483</v>
      </c>
      <c r="IS136">
        <v>0.0007441110143227328</v>
      </c>
      <c r="IT136">
        <v>-6.151772081818622E-06</v>
      </c>
      <c r="IU136">
        <v>2</v>
      </c>
      <c r="IV136">
        <v>1988</v>
      </c>
      <c r="IW136">
        <v>1</v>
      </c>
      <c r="IX136">
        <v>28</v>
      </c>
      <c r="IY136">
        <v>190399.5</v>
      </c>
      <c r="IZ136">
        <v>190399.7</v>
      </c>
      <c r="JA136">
        <v>1.14746</v>
      </c>
      <c r="JB136">
        <v>2.60254</v>
      </c>
      <c r="JC136">
        <v>1.49658</v>
      </c>
      <c r="JD136">
        <v>2.34863</v>
      </c>
      <c r="JE136">
        <v>1.54907</v>
      </c>
      <c r="JF136">
        <v>2.43652</v>
      </c>
      <c r="JG136">
        <v>36.1989</v>
      </c>
      <c r="JH136">
        <v>24.105</v>
      </c>
      <c r="JI136">
        <v>18</v>
      </c>
      <c r="JJ136">
        <v>482.325</v>
      </c>
      <c r="JK136">
        <v>493.648</v>
      </c>
      <c r="JL136">
        <v>30.293</v>
      </c>
      <c r="JM136">
        <v>29.0612</v>
      </c>
      <c r="JN136">
        <v>30.0001</v>
      </c>
      <c r="JO136">
        <v>29.289</v>
      </c>
      <c r="JP136">
        <v>29.2858</v>
      </c>
      <c r="JQ136">
        <v>23.075</v>
      </c>
      <c r="JR136">
        <v>18.4798</v>
      </c>
      <c r="JS136">
        <v>100</v>
      </c>
      <c r="JT136">
        <v>30.2831</v>
      </c>
      <c r="JU136">
        <v>420</v>
      </c>
      <c r="JV136">
        <v>23.9484</v>
      </c>
      <c r="JW136">
        <v>101.967</v>
      </c>
      <c r="JX136">
        <v>91.3922</v>
      </c>
    </row>
    <row r="137" spans="1:284">
      <c r="A137">
        <v>119</v>
      </c>
      <c r="B137">
        <v>1758413575</v>
      </c>
      <c r="C137">
        <v>872</v>
      </c>
      <c r="D137" t="s">
        <v>668</v>
      </c>
      <c r="E137" t="s">
        <v>669</v>
      </c>
      <c r="F137">
        <v>5</v>
      </c>
      <c r="G137" t="s">
        <v>613</v>
      </c>
      <c r="H137" t="s">
        <v>421</v>
      </c>
      <c r="I137">
        <v>1758413567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(DN137+(U137+2*0.95*5.67E-8*(((DN137+$B$9)+273)^4-(DN137+273)^4)-44100*J137)/(1.84*29.3*R137+8*0.95*5.67E-8*(DN137+273)^3))</f>
        <v>0</v>
      </c>
      <c r="W137">
        <f>($C$9*DO137+$D$9*DP137+$E$9*V137)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2*0.95*5.67E-8*(((DN137+$B$9)+273)^4-(W137+273)^4)</f>
        <v>0</v>
      </c>
      <c r="AF137">
        <f>U137+AE137+AC137+AD137</f>
        <v>0</v>
      </c>
      <c r="AG137">
        <v>0</v>
      </c>
      <c r="AH137">
        <v>0</v>
      </c>
      <c r="AI137">
        <f>IF(AG137*$H$15&gt;=AK137,1.0,(AK137/(AK137-AG137*$H$15)))</f>
        <v>0</v>
      </c>
      <c r="AJ137">
        <f>(AI137-1)*100</f>
        <v>0</v>
      </c>
      <c r="AK137">
        <f>MAX(0,($B$15+$C$15*DS137)/(1+$D$15*DS137)*DL137/(DN137+273)*$E$15)</f>
        <v>0</v>
      </c>
      <c r="AL137" t="s">
        <v>422</v>
      </c>
      <c r="AM137" t="s">
        <v>422</v>
      </c>
      <c r="AN137">
        <v>0</v>
      </c>
      <c r="AO137">
        <v>0</v>
      </c>
      <c r="AP137">
        <f>1-AN137/AO137</f>
        <v>0</v>
      </c>
      <c r="AQ137">
        <v>0</v>
      </c>
      <c r="AR137" t="s">
        <v>422</v>
      </c>
      <c r="AS137" t="s">
        <v>422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422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$B$13*DT137+$C$13*DU137+$F$13*EF137*(1-EI137)</f>
        <v>0</v>
      </c>
      <c r="CW137">
        <f>CV137*CX137</f>
        <v>0</v>
      </c>
      <c r="CX137">
        <f>($B$13*$D$11+$C$13*$D$11+$F$13*((ES137+EK137)/MAX(ES137+EK137+ET137, 0.1)*$I$11+ET137/MAX(ES137+EK137+ET137, 0.1)*$J$11))/($B$13+$C$13+$F$13)</f>
        <v>0</v>
      </c>
      <c r="CY137">
        <f>($B$13*$K$11+$C$13*$K$11+$F$13*((ES137+EK137)/MAX(ES137+EK137+ET137, 0.1)*$P$11+ET137/MAX(ES137+EK137+ET137, 0.1)*$Q$11))/($B$13+$C$13+$F$13)</f>
        <v>0</v>
      </c>
      <c r="CZ137">
        <v>6</v>
      </c>
      <c r="DA137">
        <v>0.5</v>
      </c>
      <c r="DB137" t="s">
        <v>423</v>
      </c>
      <c r="DC137">
        <v>2</v>
      </c>
      <c r="DD137">
        <v>1758413567</v>
      </c>
      <c r="DE137">
        <v>422.136375</v>
      </c>
      <c r="DF137">
        <v>419.9801666666667</v>
      </c>
      <c r="DG137">
        <v>24.10541666666667</v>
      </c>
      <c r="DH137">
        <v>23.93424583333333</v>
      </c>
      <c r="DI137">
        <v>422.79775</v>
      </c>
      <c r="DJ137">
        <v>23.78507083333333</v>
      </c>
      <c r="DK137">
        <v>500.0291666666667</v>
      </c>
      <c r="DL137">
        <v>90.16368333333332</v>
      </c>
      <c r="DM137">
        <v>0.07000960000000001</v>
      </c>
      <c r="DN137">
        <v>30.385425</v>
      </c>
      <c r="DO137">
        <v>30.028775</v>
      </c>
      <c r="DP137">
        <v>999.9</v>
      </c>
      <c r="DQ137">
        <v>0</v>
      </c>
      <c r="DR137">
        <v>0</v>
      </c>
      <c r="DS137">
        <v>9999.353333333333</v>
      </c>
      <c r="DT137">
        <v>0</v>
      </c>
      <c r="DU137">
        <v>3.94641</v>
      </c>
      <c r="DV137">
        <v>2.156210416666667</v>
      </c>
      <c r="DW137">
        <v>432.5635</v>
      </c>
      <c r="DX137">
        <v>430.2785833333333</v>
      </c>
      <c r="DY137">
        <v>0.1711665833333333</v>
      </c>
      <c r="DZ137">
        <v>419.9801666666667</v>
      </c>
      <c r="EA137">
        <v>23.93424583333333</v>
      </c>
      <c r="EB137">
        <v>2.1734325</v>
      </c>
      <c r="EC137">
        <v>2.158</v>
      </c>
      <c r="ED137">
        <v>18.76781666666667</v>
      </c>
      <c r="EE137">
        <v>18.653875</v>
      </c>
      <c r="EF137">
        <v>0.00500078</v>
      </c>
      <c r="EG137">
        <v>0</v>
      </c>
      <c r="EH137">
        <v>0</v>
      </c>
      <c r="EI137">
        <v>0</v>
      </c>
      <c r="EJ137">
        <v>805.3333333333334</v>
      </c>
      <c r="EK137">
        <v>0.00500078</v>
      </c>
      <c r="EL137">
        <v>-13.25833333333333</v>
      </c>
      <c r="EM137">
        <v>0.4333333333333333</v>
      </c>
      <c r="EN137">
        <v>35.66641666666666</v>
      </c>
      <c r="EO137">
        <v>41.051875</v>
      </c>
      <c r="EP137">
        <v>38.47883333333333</v>
      </c>
      <c r="EQ137">
        <v>41.577875</v>
      </c>
      <c r="ER137">
        <v>39.03625</v>
      </c>
      <c r="ES137">
        <v>0</v>
      </c>
      <c r="ET137">
        <v>0</v>
      </c>
      <c r="EU137">
        <v>0</v>
      </c>
      <c r="EV137">
        <v>1758413574.6</v>
      </c>
      <c r="EW137">
        <v>0</v>
      </c>
      <c r="EX137">
        <v>804.6280000000002</v>
      </c>
      <c r="EY137">
        <v>-39.98461524701945</v>
      </c>
      <c r="EZ137">
        <v>-15.24615421064738</v>
      </c>
      <c r="FA137">
        <v>-14.288</v>
      </c>
      <c r="FB137">
        <v>15</v>
      </c>
      <c r="FC137">
        <v>0</v>
      </c>
      <c r="FD137" t="s">
        <v>424</v>
      </c>
      <c r="FE137">
        <v>1746989605.5</v>
      </c>
      <c r="FF137">
        <v>1746989593.5</v>
      </c>
      <c r="FG137">
        <v>0</v>
      </c>
      <c r="FH137">
        <v>-0.274</v>
      </c>
      <c r="FI137">
        <v>-0.002</v>
      </c>
      <c r="FJ137">
        <v>2.549</v>
      </c>
      <c r="FK137">
        <v>0.129</v>
      </c>
      <c r="FL137">
        <v>420</v>
      </c>
      <c r="FM137">
        <v>17</v>
      </c>
      <c r="FN137">
        <v>0.02</v>
      </c>
      <c r="FO137">
        <v>0.04</v>
      </c>
      <c r="FP137">
        <v>2.1496415</v>
      </c>
      <c r="FQ137">
        <v>0.1119309568480287</v>
      </c>
      <c r="FR137">
        <v>0.06062048331834709</v>
      </c>
      <c r="FS137">
        <v>1</v>
      </c>
      <c r="FT137">
        <v>805.8882352941176</v>
      </c>
      <c r="FU137">
        <v>-25.10924365443503</v>
      </c>
      <c r="FV137">
        <v>5.674906825142455</v>
      </c>
      <c r="FW137">
        <v>0</v>
      </c>
      <c r="FX137">
        <v>0.170010425</v>
      </c>
      <c r="FY137">
        <v>0.02213739962476516</v>
      </c>
      <c r="FZ137">
        <v>0.002289789465076429</v>
      </c>
      <c r="GA137">
        <v>1</v>
      </c>
      <c r="GB137">
        <v>2</v>
      </c>
      <c r="GC137">
        <v>3</v>
      </c>
      <c r="GD137" t="s">
        <v>425</v>
      </c>
      <c r="GE137">
        <v>3.10335</v>
      </c>
      <c r="GF137">
        <v>2.72809</v>
      </c>
      <c r="GG137">
        <v>0.08808729999999999</v>
      </c>
      <c r="GH137">
        <v>0.0876931</v>
      </c>
      <c r="GI137">
        <v>0.107702</v>
      </c>
      <c r="GJ137">
        <v>0.108592</v>
      </c>
      <c r="GK137">
        <v>23838.5</v>
      </c>
      <c r="GL137">
        <v>21649.9</v>
      </c>
      <c r="GM137">
        <v>26705.9</v>
      </c>
      <c r="GN137">
        <v>23953.2</v>
      </c>
      <c r="GO137">
        <v>38130.3</v>
      </c>
      <c r="GP137">
        <v>31562.6</v>
      </c>
      <c r="GQ137">
        <v>46637.7</v>
      </c>
      <c r="GR137">
        <v>37896.4</v>
      </c>
      <c r="GS137">
        <v>1.86693</v>
      </c>
      <c r="GT137">
        <v>1.86168</v>
      </c>
      <c r="GU137">
        <v>0.0794232</v>
      </c>
      <c r="GV137">
        <v>0</v>
      </c>
      <c r="GW137">
        <v>28.7198</v>
      </c>
      <c r="GX137">
        <v>999.9</v>
      </c>
      <c r="GY137">
        <v>54.4</v>
      </c>
      <c r="GZ137">
        <v>31.5</v>
      </c>
      <c r="HA137">
        <v>28.0058</v>
      </c>
      <c r="HB137">
        <v>61</v>
      </c>
      <c r="HC137">
        <v>26.1819</v>
      </c>
      <c r="HD137">
        <v>1</v>
      </c>
      <c r="HE137">
        <v>0.140089</v>
      </c>
      <c r="HF137">
        <v>-0.892805</v>
      </c>
      <c r="HG137">
        <v>20.2986</v>
      </c>
      <c r="HH137">
        <v>5.21744</v>
      </c>
      <c r="HI137">
        <v>11.98</v>
      </c>
      <c r="HJ137">
        <v>4.96425</v>
      </c>
      <c r="HK137">
        <v>3.27593</v>
      </c>
      <c r="HL137">
        <v>9999</v>
      </c>
      <c r="HM137">
        <v>9999</v>
      </c>
      <c r="HN137">
        <v>9999</v>
      </c>
      <c r="HO137">
        <v>999.9</v>
      </c>
      <c r="HP137">
        <v>1.86386</v>
      </c>
      <c r="HQ137">
        <v>1.86005</v>
      </c>
      <c r="HR137">
        <v>1.85837</v>
      </c>
      <c r="HS137">
        <v>1.85974</v>
      </c>
      <c r="HT137">
        <v>1.85987</v>
      </c>
      <c r="HU137">
        <v>1.85837</v>
      </c>
      <c r="HV137">
        <v>1.85745</v>
      </c>
      <c r="HW137">
        <v>1.85231</v>
      </c>
      <c r="HX137">
        <v>0</v>
      </c>
      <c r="HY137">
        <v>0</v>
      </c>
      <c r="HZ137">
        <v>0</v>
      </c>
      <c r="IA137">
        <v>0</v>
      </c>
      <c r="IB137" t="s">
        <v>426</v>
      </c>
      <c r="IC137" t="s">
        <v>427</v>
      </c>
      <c r="ID137" t="s">
        <v>428</v>
      </c>
      <c r="IE137" t="s">
        <v>428</v>
      </c>
      <c r="IF137" t="s">
        <v>428</v>
      </c>
      <c r="IG137" t="s">
        <v>428</v>
      </c>
      <c r="IH137">
        <v>0</v>
      </c>
      <c r="II137">
        <v>100</v>
      </c>
      <c r="IJ137">
        <v>100</v>
      </c>
      <c r="IK137">
        <v>-0.661</v>
      </c>
      <c r="IL137">
        <v>0.3203</v>
      </c>
      <c r="IM137">
        <v>-0.6605319167387009</v>
      </c>
      <c r="IN137">
        <v>-0.0004737513092168879</v>
      </c>
      <c r="IO137">
        <v>1.233974951706583E-06</v>
      </c>
      <c r="IP137">
        <v>-2.791035861235605E-10</v>
      </c>
      <c r="IQ137">
        <v>0.04306461537617447</v>
      </c>
      <c r="IR137">
        <v>-0.002560808816659483</v>
      </c>
      <c r="IS137">
        <v>0.0007441110143227328</v>
      </c>
      <c r="IT137">
        <v>-6.151772081818622E-06</v>
      </c>
      <c r="IU137">
        <v>2</v>
      </c>
      <c r="IV137">
        <v>1988</v>
      </c>
      <c r="IW137">
        <v>1</v>
      </c>
      <c r="IX137">
        <v>28</v>
      </c>
      <c r="IY137">
        <v>190399.5</v>
      </c>
      <c r="IZ137">
        <v>190399.7</v>
      </c>
      <c r="JA137">
        <v>1.14746</v>
      </c>
      <c r="JB137">
        <v>2.60132</v>
      </c>
      <c r="JC137">
        <v>1.49658</v>
      </c>
      <c r="JD137">
        <v>2.34863</v>
      </c>
      <c r="JE137">
        <v>1.54907</v>
      </c>
      <c r="JF137">
        <v>2.46704</v>
      </c>
      <c r="JG137">
        <v>36.1989</v>
      </c>
      <c r="JH137">
        <v>24.105</v>
      </c>
      <c r="JI137">
        <v>18</v>
      </c>
      <c r="JJ137">
        <v>482.34</v>
      </c>
      <c r="JK137">
        <v>493.681</v>
      </c>
      <c r="JL137">
        <v>30.2823</v>
      </c>
      <c r="JM137">
        <v>29.0612</v>
      </c>
      <c r="JN137">
        <v>30</v>
      </c>
      <c r="JO137">
        <v>29.289</v>
      </c>
      <c r="JP137">
        <v>29.2858</v>
      </c>
      <c r="JQ137">
        <v>23.0766</v>
      </c>
      <c r="JR137">
        <v>18.4798</v>
      </c>
      <c r="JS137">
        <v>100</v>
      </c>
      <c r="JT137">
        <v>30.2831</v>
      </c>
      <c r="JU137">
        <v>420</v>
      </c>
      <c r="JV137">
        <v>23.9484</v>
      </c>
      <c r="JW137">
        <v>101.967</v>
      </c>
      <c r="JX137">
        <v>91.3921</v>
      </c>
    </row>
    <row r="138" spans="1:284">
      <c r="A138">
        <v>120</v>
      </c>
      <c r="B138">
        <v>1758413577</v>
      </c>
      <c r="C138">
        <v>874</v>
      </c>
      <c r="D138" t="s">
        <v>670</v>
      </c>
      <c r="E138" t="s">
        <v>671</v>
      </c>
      <c r="F138">
        <v>5</v>
      </c>
      <c r="G138" t="s">
        <v>613</v>
      </c>
      <c r="H138" t="s">
        <v>421</v>
      </c>
      <c r="I138">
        <v>1758413569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(DN138+(U138+2*0.95*5.67E-8*(((DN138+$B$9)+273)^4-(DN138+273)^4)-44100*J138)/(1.84*29.3*R138+8*0.95*5.67E-8*(DN138+273)^3))</f>
        <v>0</v>
      </c>
      <c r="W138">
        <f>($C$9*DO138+$D$9*DP138+$E$9*V138)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2*0.95*5.67E-8*(((DN138+$B$9)+273)^4-(W138+273)^4)</f>
        <v>0</v>
      </c>
      <c r="AF138">
        <f>U138+AE138+AC138+AD138</f>
        <v>0</v>
      </c>
      <c r="AG138">
        <v>0</v>
      </c>
      <c r="AH138">
        <v>0</v>
      </c>
      <c r="AI138">
        <f>IF(AG138*$H$15&gt;=AK138,1.0,(AK138/(AK138-AG138*$H$15)))</f>
        <v>0</v>
      </c>
      <c r="AJ138">
        <f>(AI138-1)*100</f>
        <v>0</v>
      </c>
      <c r="AK138">
        <f>MAX(0,($B$15+$C$15*DS138)/(1+$D$15*DS138)*DL138/(DN138+273)*$E$15)</f>
        <v>0</v>
      </c>
      <c r="AL138" t="s">
        <v>422</v>
      </c>
      <c r="AM138" t="s">
        <v>422</v>
      </c>
      <c r="AN138">
        <v>0</v>
      </c>
      <c r="AO138">
        <v>0</v>
      </c>
      <c r="AP138">
        <f>1-AN138/AO138</f>
        <v>0</v>
      </c>
      <c r="AQ138">
        <v>0</v>
      </c>
      <c r="AR138" t="s">
        <v>422</v>
      </c>
      <c r="AS138" t="s">
        <v>422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422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$B$13*DT138+$C$13*DU138+$F$13*EF138*(1-EI138)</f>
        <v>0</v>
      </c>
      <c r="CW138">
        <f>CV138*CX138</f>
        <v>0</v>
      </c>
      <c r="CX138">
        <f>($B$13*$D$11+$C$13*$D$11+$F$13*((ES138+EK138)/MAX(ES138+EK138+ET138, 0.1)*$I$11+ET138/MAX(ES138+EK138+ET138, 0.1)*$J$11))/($B$13+$C$13+$F$13)</f>
        <v>0</v>
      </c>
      <c r="CY138">
        <f>($B$13*$K$11+$C$13*$K$11+$F$13*((ES138+EK138)/MAX(ES138+EK138+ET138, 0.1)*$P$11+ET138/MAX(ES138+EK138+ET138, 0.1)*$Q$11))/($B$13+$C$13+$F$13)</f>
        <v>0</v>
      </c>
      <c r="CZ138">
        <v>6</v>
      </c>
      <c r="DA138">
        <v>0.5</v>
      </c>
      <c r="DB138" t="s">
        <v>423</v>
      </c>
      <c r="DC138">
        <v>2</v>
      </c>
      <c r="DD138">
        <v>1758413569</v>
      </c>
      <c r="DE138">
        <v>422.1367499999999</v>
      </c>
      <c r="DF138">
        <v>419.9818333333333</v>
      </c>
      <c r="DG138">
        <v>24.105225</v>
      </c>
      <c r="DH138">
        <v>23.93331666666667</v>
      </c>
      <c r="DI138">
        <v>422.7980833333333</v>
      </c>
      <c r="DJ138">
        <v>23.78487083333333</v>
      </c>
      <c r="DK138">
        <v>500.0054583333334</v>
      </c>
      <c r="DL138">
        <v>90.16360833333333</v>
      </c>
      <c r="DM138">
        <v>0.0700669375</v>
      </c>
      <c r="DN138">
        <v>30.38151666666667</v>
      </c>
      <c r="DO138">
        <v>30.0242</v>
      </c>
      <c r="DP138">
        <v>999.9</v>
      </c>
      <c r="DQ138">
        <v>0</v>
      </c>
      <c r="DR138">
        <v>0</v>
      </c>
      <c r="DS138">
        <v>9998.593333333332</v>
      </c>
      <c r="DT138">
        <v>0</v>
      </c>
      <c r="DU138">
        <v>3.94641</v>
      </c>
      <c r="DV138">
        <v>2.154919583333333</v>
      </c>
      <c r="DW138">
        <v>432.5637916666666</v>
      </c>
      <c r="DX138">
        <v>430.279875</v>
      </c>
      <c r="DY138">
        <v>0.171902875</v>
      </c>
      <c r="DZ138">
        <v>419.9818333333333</v>
      </c>
      <c r="EA138">
        <v>23.93331666666667</v>
      </c>
      <c r="EB138">
        <v>2.173412916666666</v>
      </c>
      <c r="EC138">
        <v>2.15791375</v>
      </c>
      <c r="ED138">
        <v>18.767675</v>
      </c>
      <c r="EE138">
        <v>18.65324166666667</v>
      </c>
      <c r="EF138">
        <v>0.00500078</v>
      </c>
      <c r="EG138">
        <v>0</v>
      </c>
      <c r="EH138">
        <v>0</v>
      </c>
      <c r="EI138">
        <v>0</v>
      </c>
      <c r="EJ138">
        <v>804.3416666666666</v>
      </c>
      <c r="EK138">
        <v>0.00500078</v>
      </c>
      <c r="EL138">
        <v>-14.44583333333333</v>
      </c>
      <c r="EM138">
        <v>0.125</v>
      </c>
      <c r="EN138">
        <v>35.684625</v>
      </c>
      <c r="EO138">
        <v>41.083125</v>
      </c>
      <c r="EP138">
        <v>38.46325</v>
      </c>
      <c r="EQ138">
        <v>41.603875</v>
      </c>
      <c r="ER138">
        <v>39.05708333333333</v>
      </c>
      <c r="ES138">
        <v>0</v>
      </c>
      <c r="ET138">
        <v>0</v>
      </c>
      <c r="EU138">
        <v>0</v>
      </c>
      <c r="EV138">
        <v>1758413577</v>
      </c>
      <c r="EW138">
        <v>0</v>
      </c>
      <c r="EX138">
        <v>802.9960000000001</v>
      </c>
      <c r="EY138">
        <v>-33.95384580920184</v>
      </c>
      <c r="EZ138">
        <v>10.89230719623721</v>
      </c>
      <c r="FA138">
        <v>-13.74</v>
      </c>
      <c r="FB138">
        <v>15</v>
      </c>
      <c r="FC138">
        <v>0</v>
      </c>
      <c r="FD138" t="s">
        <v>424</v>
      </c>
      <c r="FE138">
        <v>1746989605.5</v>
      </c>
      <c r="FF138">
        <v>1746989593.5</v>
      </c>
      <c r="FG138">
        <v>0</v>
      </c>
      <c r="FH138">
        <v>-0.274</v>
      </c>
      <c r="FI138">
        <v>-0.002</v>
      </c>
      <c r="FJ138">
        <v>2.549</v>
      </c>
      <c r="FK138">
        <v>0.129</v>
      </c>
      <c r="FL138">
        <v>420</v>
      </c>
      <c r="FM138">
        <v>17</v>
      </c>
      <c r="FN138">
        <v>0.02</v>
      </c>
      <c r="FO138">
        <v>0.04</v>
      </c>
      <c r="FP138">
        <v>2.157782195121951</v>
      </c>
      <c r="FQ138">
        <v>-0.04117756097560955</v>
      </c>
      <c r="FR138">
        <v>0.05550266851471746</v>
      </c>
      <c r="FS138">
        <v>1</v>
      </c>
      <c r="FT138">
        <v>804.9205882352942</v>
      </c>
      <c r="FU138">
        <v>-28.82352926076737</v>
      </c>
      <c r="FV138">
        <v>6.061439326826816</v>
      </c>
      <c r="FW138">
        <v>0</v>
      </c>
      <c r="FX138">
        <v>0.1708179268292683</v>
      </c>
      <c r="FY138">
        <v>0.02195195121951234</v>
      </c>
      <c r="FZ138">
        <v>0.002313342059110783</v>
      </c>
      <c r="GA138">
        <v>1</v>
      </c>
      <c r="GB138">
        <v>2</v>
      </c>
      <c r="GC138">
        <v>3</v>
      </c>
      <c r="GD138" t="s">
        <v>425</v>
      </c>
      <c r="GE138">
        <v>3.10327</v>
      </c>
      <c r="GF138">
        <v>2.72832</v>
      </c>
      <c r="GG138">
        <v>0.0880885</v>
      </c>
      <c r="GH138">
        <v>0.08768579999999999</v>
      </c>
      <c r="GI138">
        <v>0.1077</v>
      </c>
      <c r="GJ138">
        <v>0.10859</v>
      </c>
      <c r="GK138">
        <v>23838.4</v>
      </c>
      <c r="GL138">
        <v>21650.1</v>
      </c>
      <c r="GM138">
        <v>26705.8</v>
      </c>
      <c r="GN138">
        <v>23953.3</v>
      </c>
      <c r="GO138">
        <v>38130.5</v>
      </c>
      <c r="GP138">
        <v>31562.6</v>
      </c>
      <c r="GQ138">
        <v>46637.8</v>
      </c>
      <c r="GR138">
        <v>37896.3</v>
      </c>
      <c r="GS138">
        <v>1.867</v>
      </c>
      <c r="GT138">
        <v>1.8618</v>
      </c>
      <c r="GU138">
        <v>0.07875260000000001</v>
      </c>
      <c r="GV138">
        <v>0</v>
      </c>
      <c r="GW138">
        <v>28.7198</v>
      </c>
      <c r="GX138">
        <v>999.9</v>
      </c>
      <c r="GY138">
        <v>54.4</v>
      </c>
      <c r="GZ138">
        <v>31.5</v>
      </c>
      <c r="HA138">
        <v>28.0067</v>
      </c>
      <c r="HB138">
        <v>61.13</v>
      </c>
      <c r="HC138">
        <v>26.1619</v>
      </c>
      <c r="HD138">
        <v>1</v>
      </c>
      <c r="HE138">
        <v>0.139853</v>
      </c>
      <c r="HF138">
        <v>-0.926185</v>
      </c>
      <c r="HG138">
        <v>20.2983</v>
      </c>
      <c r="HH138">
        <v>5.21714</v>
      </c>
      <c r="HI138">
        <v>11.98</v>
      </c>
      <c r="HJ138">
        <v>4.9644</v>
      </c>
      <c r="HK138">
        <v>3.27588</v>
      </c>
      <c r="HL138">
        <v>9999</v>
      </c>
      <c r="HM138">
        <v>9999</v>
      </c>
      <c r="HN138">
        <v>9999</v>
      </c>
      <c r="HO138">
        <v>999.9</v>
      </c>
      <c r="HP138">
        <v>1.86386</v>
      </c>
      <c r="HQ138">
        <v>1.86005</v>
      </c>
      <c r="HR138">
        <v>1.85837</v>
      </c>
      <c r="HS138">
        <v>1.85974</v>
      </c>
      <c r="HT138">
        <v>1.85986</v>
      </c>
      <c r="HU138">
        <v>1.85837</v>
      </c>
      <c r="HV138">
        <v>1.85745</v>
      </c>
      <c r="HW138">
        <v>1.85232</v>
      </c>
      <c r="HX138">
        <v>0</v>
      </c>
      <c r="HY138">
        <v>0</v>
      </c>
      <c r="HZ138">
        <v>0</v>
      </c>
      <c r="IA138">
        <v>0</v>
      </c>
      <c r="IB138" t="s">
        <v>426</v>
      </c>
      <c r="IC138" t="s">
        <v>427</v>
      </c>
      <c r="ID138" t="s">
        <v>428</v>
      </c>
      <c r="IE138" t="s">
        <v>428</v>
      </c>
      <c r="IF138" t="s">
        <v>428</v>
      </c>
      <c r="IG138" t="s">
        <v>428</v>
      </c>
      <c r="IH138">
        <v>0</v>
      </c>
      <c r="II138">
        <v>100</v>
      </c>
      <c r="IJ138">
        <v>100</v>
      </c>
      <c r="IK138">
        <v>-0.661</v>
      </c>
      <c r="IL138">
        <v>0.3203</v>
      </c>
      <c r="IM138">
        <v>-0.6605319167387009</v>
      </c>
      <c r="IN138">
        <v>-0.0004737513092168879</v>
      </c>
      <c r="IO138">
        <v>1.233974951706583E-06</v>
      </c>
      <c r="IP138">
        <v>-2.791035861235605E-10</v>
      </c>
      <c r="IQ138">
        <v>0.04306461537617447</v>
      </c>
      <c r="IR138">
        <v>-0.002560808816659483</v>
      </c>
      <c r="IS138">
        <v>0.0007441110143227328</v>
      </c>
      <c r="IT138">
        <v>-6.151772081818622E-06</v>
      </c>
      <c r="IU138">
        <v>2</v>
      </c>
      <c r="IV138">
        <v>1988</v>
      </c>
      <c r="IW138">
        <v>1</v>
      </c>
      <c r="IX138">
        <v>28</v>
      </c>
      <c r="IY138">
        <v>190399.5</v>
      </c>
      <c r="IZ138">
        <v>190399.7</v>
      </c>
      <c r="JA138">
        <v>1.14746</v>
      </c>
      <c r="JB138">
        <v>2.60254</v>
      </c>
      <c r="JC138">
        <v>1.49658</v>
      </c>
      <c r="JD138">
        <v>2.34741</v>
      </c>
      <c r="JE138">
        <v>1.54907</v>
      </c>
      <c r="JF138">
        <v>2.42676</v>
      </c>
      <c r="JG138">
        <v>36.1989</v>
      </c>
      <c r="JH138">
        <v>24.105</v>
      </c>
      <c r="JI138">
        <v>18</v>
      </c>
      <c r="JJ138">
        <v>482.383</v>
      </c>
      <c r="JK138">
        <v>493.764</v>
      </c>
      <c r="JL138">
        <v>30.2727</v>
      </c>
      <c r="JM138">
        <v>29.0612</v>
      </c>
      <c r="JN138">
        <v>30</v>
      </c>
      <c r="JO138">
        <v>29.289</v>
      </c>
      <c r="JP138">
        <v>29.2858</v>
      </c>
      <c r="JQ138">
        <v>23.0744</v>
      </c>
      <c r="JR138">
        <v>18.4798</v>
      </c>
      <c r="JS138">
        <v>100</v>
      </c>
      <c r="JT138">
        <v>30.2665</v>
      </c>
      <c r="JU138">
        <v>420</v>
      </c>
      <c r="JV138">
        <v>23.9484</v>
      </c>
      <c r="JW138">
        <v>101.967</v>
      </c>
      <c r="JX138">
        <v>91.3921</v>
      </c>
    </row>
    <row r="139" spans="1:284">
      <c r="A139">
        <v>121</v>
      </c>
      <c r="B139">
        <v>1758413709.5</v>
      </c>
      <c r="C139">
        <v>1006.5</v>
      </c>
      <c r="D139" t="s">
        <v>672</v>
      </c>
      <c r="E139" t="s">
        <v>673</v>
      </c>
      <c r="F139">
        <v>5</v>
      </c>
      <c r="G139" t="s">
        <v>613</v>
      </c>
      <c r="H139" t="s">
        <v>421</v>
      </c>
      <c r="I139">
        <v>1758413701.75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(DN139+(U139+2*0.95*5.67E-8*(((DN139+$B$9)+273)^4-(DN139+273)^4)-44100*J139)/(1.84*29.3*R139+8*0.95*5.67E-8*(DN139+273)^3))</f>
        <v>0</v>
      </c>
      <c r="W139">
        <f>($C$9*DO139+$D$9*DP139+$E$9*V139)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2*0.95*5.67E-8*(((DN139+$B$9)+273)^4-(W139+273)^4)</f>
        <v>0</v>
      </c>
      <c r="AF139">
        <f>U139+AE139+AC139+AD139</f>
        <v>0</v>
      </c>
      <c r="AG139">
        <v>0</v>
      </c>
      <c r="AH139">
        <v>0</v>
      </c>
      <c r="AI139">
        <f>IF(AG139*$H$15&gt;=AK139,1.0,(AK139/(AK139-AG139*$H$15)))</f>
        <v>0</v>
      </c>
      <c r="AJ139">
        <f>(AI139-1)*100</f>
        <v>0</v>
      </c>
      <c r="AK139">
        <f>MAX(0,($B$15+$C$15*DS139)/(1+$D$15*DS139)*DL139/(DN139+273)*$E$15)</f>
        <v>0</v>
      </c>
      <c r="AL139" t="s">
        <v>422</v>
      </c>
      <c r="AM139" t="s">
        <v>422</v>
      </c>
      <c r="AN139">
        <v>0</v>
      </c>
      <c r="AO139">
        <v>0</v>
      </c>
      <c r="AP139">
        <f>1-AN139/AO139</f>
        <v>0</v>
      </c>
      <c r="AQ139">
        <v>0</v>
      </c>
      <c r="AR139" t="s">
        <v>422</v>
      </c>
      <c r="AS139" t="s">
        <v>422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422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$B$13*DT139+$C$13*DU139+$F$13*EF139*(1-EI139)</f>
        <v>0</v>
      </c>
      <c r="CW139">
        <f>CV139*CX139</f>
        <v>0</v>
      </c>
      <c r="CX139">
        <f>($B$13*$D$11+$C$13*$D$11+$F$13*((ES139+EK139)/MAX(ES139+EK139+ET139, 0.1)*$I$11+ET139/MAX(ES139+EK139+ET139, 0.1)*$J$11))/($B$13+$C$13+$F$13)</f>
        <v>0</v>
      </c>
      <c r="CY139">
        <f>($B$13*$K$11+$C$13*$K$11+$F$13*((ES139+EK139)/MAX(ES139+EK139+ET139, 0.1)*$P$11+ET139/MAX(ES139+EK139+ET139, 0.1)*$Q$11))/($B$13+$C$13+$F$13)</f>
        <v>0</v>
      </c>
      <c r="CZ139">
        <v>6</v>
      </c>
      <c r="DA139">
        <v>0.5</v>
      </c>
      <c r="DB139" t="s">
        <v>423</v>
      </c>
      <c r="DC139">
        <v>2</v>
      </c>
      <c r="DD139">
        <v>1758413701.75</v>
      </c>
      <c r="DE139">
        <v>422.1743999999999</v>
      </c>
      <c r="DF139">
        <v>419.9985333333334</v>
      </c>
      <c r="DG139">
        <v>24.17343</v>
      </c>
      <c r="DH139">
        <v>23.98319666666667</v>
      </c>
      <c r="DI139">
        <v>422.8357</v>
      </c>
      <c r="DJ139">
        <v>23.85160666666666</v>
      </c>
      <c r="DK139">
        <v>500.0031999999999</v>
      </c>
      <c r="DL139">
        <v>90.16533333333334</v>
      </c>
      <c r="DM139">
        <v>0.06991907666666666</v>
      </c>
      <c r="DN139">
        <v>30.33578666666667</v>
      </c>
      <c r="DO139">
        <v>30.00305000000001</v>
      </c>
      <c r="DP139">
        <v>999.9000000000002</v>
      </c>
      <c r="DQ139">
        <v>0</v>
      </c>
      <c r="DR139">
        <v>0</v>
      </c>
      <c r="DS139">
        <v>10001.767</v>
      </c>
      <c r="DT139">
        <v>0</v>
      </c>
      <c r="DU139">
        <v>3.94641</v>
      </c>
      <c r="DV139">
        <v>2.175889666666667</v>
      </c>
      <c r="DW139">
        <v>432.6327000000001</v>
      </c>
      <c r="DX139">
        <v>430.3189333333333</v>
      </c>
      <c r="DY139">
        <v>0.1902457</v>
      </c>
      <c r="DZ139">
        <v>419.9985333333334</v>
      </c>
      <c r="EA139">
        <v>23.98319666666667</v>
      </c>
      <c r="EB139">
        <v>2.179607333333333</v>
      </c>
      <c r="EC139">
        <v>2.162452333333333</v>
      </c>
      <c r="ED139">
        <v>18.81320666666667</v>
      </c>
      <c r="EE139">
        <v>18.68683333333334</v>
      </c>
      <c r="EF139">
        <v>0.005000780000000002</v>
      </c>
      <c r="EG139">
        <v>0</v>
      </c>
      <c r="EH139">
        <v>0</v>
      </c>
      <c r="EI139">
        <v>0</v>
      </c>
      <c r="EJ139">
        <v>766.2100000000003</v>
      </c>
      <c r="EK139">
        <v>0.005000780000000002</v>
      </c>
      <c r="EL139">
        <v>-16.01333333333333</v>
      </c>
      <c r="EM139">
        <v>-0.9833333333333333</v>
      </c>
      <c r="EN139">
        <v>35.3206</v>
      </c>
      <c r="EO139">
        <v>38.94566666666666</v>
      </c>
      <c r="EP139">
        <v>37.30399999999999</v>
      </c>
      <c r="EQ139">
        <v>39.01653333333334</v>
      </c>
      <c r="ER139">
        <v>37.84133333333332</v>
      </c>
      <c r="ES139">
        <v>0</v>
      </c>
      <c r="ET139">
        <v>0</v>
      </c>
      <c r="EU139">
        <v>0</v>
      </c>
      <c r="EV139">
        <v>1758413709.6</v>
      </c>
      <c r="EW139">
        <v>0</v>
      </c>
      <c r="EX139">
        <v>766.123076923077</v>
      </c>
      <c r="EY139">
        <v>-15.61709374731549</v>
      </c>
      <c r="EZ139">
        <v>22.15042724500699</v>
      </c>
      <c r="FA139">
        <v>-16.15</v>
      </c>
      <c r="FB139">
        <v>15</v>
      </c>
      <c r="FC139">
        <v>0</v>
      </c>
      <c r="FD139" t="s">
        <v>424</v>
      </c>
      <c r="FE139">
        <v>1746989605.5</v>
      </c>
      <c r="FF139">
        <v>1746989593.5</v>
      </c>
      <c r="FG139">
        <v>0</v>
      </c>
      <c r="FH139">
        <v>-0.274</v>
      </c>
      <c r="FI139">
        <v>-0.002</v>
      </c>
      <c r="FJ139">
        <v>2.549</v>
      </c>
      <c r="FK139">
        <v>0.129</v>
      </c>
      <c r="FL139">
        <v>420</v>
      </c>
      <c r="FM139">
        <v>17</v>
      </c>
      <c r="FN139">
        <v>0.02</v>
      </c>
      <c r="FO139">
        <v>0.04</v>
      </c>
      <c r="FP139">
        <v>2.173840243902439</v>
      </c>
      <c r="FQ139">
        <v>-0.08485630662020685</v>
      </c>
      <c r="FR139">
        <v>0.03887936937959701</v>
      </c>
      <c r="FS139">
        <v>1</v>
      </c>
      <c r="FT139">
        <v>766.9441176470589</v>
      </c>
      <c r="FU139">
        <v>-19.23452997082786</v>
      </c>
      <c r="FV139">
        <v>6.800916511612525</v>
      </c>
      <c r="FW139">
        <v>0</v>
      </c>
      <c r="FX139">
        <v>0.1886188048780488</v>
      </c>
      <c r="FY139">
        <v>0.02759354006968659</v>
      </c>
      <c r="FZ139">
        <v>0.00288101365308193</v>
      </c>
      <c r="GA139">
        <v>1</v>
      </c>
      <c r="GB139">
        <v>2</v>
      </c>
      <c r="GC139">
        <v>3</v>
      </c>
      <c r="GD139" t="s">
        <v>425</v>
      </c>
      <c r="GE139">
        <v>3.10334</v>
      </c>
      <c r="GF139">
        <v>2.72824</v>
      </c>
      <c r="GG139">
        <v>0.08810170000000001</v>
      </c>
      <c r="GH139">
        <v>0.0876842</v>
      </c>
      <c r="GI139">
        <v>0.107921</v>
      </c>
      <c r="GJ139">
        <v>0.108756</v>
      </c>
      <c r="GK139">
        <v>23837.5</v>
      </c>
      <c r="GL139">
        <v>21647.3</v>
      </c>
      <c r="GM139">
        <v>26705.2</v>
      </c>
      <c r="GN139">
        <v>23950.1</v>
      </c>
      <c r="GO139">
        <v>38119.9</v>
      </c>
      <c r="GP139">
        <v>31552</v>
      </c>
      <c r="GQ139">
        <v>46636.6</v>
      </c>
      <c r="GR139">
        <v>37890.6</v>
      </c>
      <c r="GS139">
        <v>1.86682</v>
      </c>
      <c r="GT139">
        <v>1.86162</v>
      </c>
      <c r="GU139">
        <v>0.0776723</v>
      </c>
      <c r="GV139">
        <v>0</v>
      </c>
      <c r="GW139">
        <v>28.7444</v>
      </c>
      <c r="GX139">
        <v>999.9</v>
      </c>
      <c r="GY139">
        <v>54.3</v>
      </c>
      <c r="GZ139">
        <v>31.5</v>
      </c>
      <c r="HA139">
        <v>27.9531</v>
      </c>
      <c r="HB139">
        <v>61.46</v>
      </c>
      <c r="HC139">
        <v>26.2139</v>
      </c>
      <c r="HD139">
        <v>1</v>
      </c>
      <c r="HE139">
        <v>0.140513</v>
      </c>
      <c r="HF139">
        <v>-1.21669</v>
      </c>
      <c r="HG139">
        <v>20.2945</v>
      </c>
      <c r="HH139">
        <v>5.22133</v>
      </c>
      <c r="HI139">
        <v>11.9798</v>
      </c>
      <c r="HJ139">
        <v>4.96525</v>
      </c>
      <c r="HK139">
        <v>3.27595</v>
      </c>
      <c r="HL139">
        <v>9999</v>
      </c>
      <c r="HM139">
        <v>9999</v>
      </c>
      <c r="HN139">
        <v>9999</v>
      </c>
      <c r="HO139">
        <v>999.9</v>
      </c>
      <c r="HP139">
        <v>1.86386</v>
      </c>
      <c r="HQ139">
        <v>1.86005</v>
      </c>
      <c r="HR139">
        <v>1.85837</v>
      </c>
      <c r="HS139">
        <v>1.85974</v>
      </c>
      <c r="HT139">
        <v>1.85981</v>
      </c>
      <c r="HU139">
        <v>1.85837</v>
      </c>
      <c r="HV139">
        <v>1.85745</v>
      </c>
      <c r="HW139">
        <v>1.85236</v>
      </c>
      <c r="HX139">
        <v>0</v>
      </c>
      <c r="HY139">
        <v>0</v>
      </c>
      <c r="HZ139">
        <v>0</v>
      </c>
      <c r="IA139">
        <v>0</v>
      </c>
      <c r="IB139" t="s">
        <v>426</v>
      </c>
      <c r="IC139" t="s">
        <v>427</v>
      </c>
      <c r="ID139" t="s">
        <v>428</v>
      </c>
      <c r="IE139" t="s">
        <v>428</v>
      </c>
      <c r="IF139" t="s">
        <v>428</v>
      </c>
      <c r="IG139" t="s">
        <v>428</v>
      </c>
      <c r="IH139">
        <v>0</v>
      </c>
      <c r="II139">
        <v>100</v>
      </c>
      <c r="IJ139">
        <v>100</v>
      </c>
      <c r="IK139">
        <v>-0.661</v>
      </c>
      <c r="IL139">
        <v>0.3218</v>
      </c>
      <c r="IM139">
        <v>-0.6605319167387009</v>
      </c>
      <c r="IN139">
        <v>-0.0004737513092168879</v>
      </c>
      <c r="IO139">
        <v>1.233974951706583E-06</v>
      </c>
      <c r="IP139">
        <v>-2.791035861235605E-10</v>
      </c>
      <c r="IQ139">
        <v>0.04306461537617447</v>
      </c>
      <c r="IR139">
        <v>-0.002560808816659483</v>
      </c>
      <c r="IS139">
        <v>0.0007441110143227328</v>
      </c>
      <c r="IT139">
        <v>-6.151772081818622E-06</v>
      </c>
      <c r="IU139">
        <v>2</v>
      </c>
      <c r="IV139">
        <v>1988</v>
      </c>
      <c r="IW139">
        <v>1</v>
      </c>
      <c r="IX139">
        <v>28</v>
      </c>
      <c r="IY139">
        <v>190401.7</v>
      </c>
      <c r="IZ139">
        <v>190401.9</v>
      </c>
      <c r="JA139">
        <v>1.14868</v>
      </c>
      <c r="JB139">
        <v>2.60498</v>
      </c>
      <c r="JC139">
        <v>1.49658</v>
      </c>
      <c r="JD139">
        <v>2.34741</v>
      </c>
      <c r="JE139">
        <v>1.54907</v>
      </c>
      <c r="JF139">
        <v>2.46948</v>
      </c>
      <c r="JG139">
        <v>36.2224</v>
      </c>
      <c r="JH139">
        <v>24.105</v>
      </c>
      <c r="JI139">
        <v>18</v>
      </c>
      <c r="JJ139">
        <v>482.169</v>
      </c>
      <c r="JK139">
        <v>493.503</v>
      </c>
      <c r="JL139">
        <v>30.5821</v>
      </c>
      <c r="JM139">
        <v>29.0612</v>
      </c>
      <c r="JN139">
        <v>29.9999</v>
      </c>
      <c r="JO139">
        <v>29.2741</v>
      </c>
      <c r="JP139">
        <v>29.2684</v>
      </c>
      <c r="JQ139">
        <v>23.0853</v>
      </c>
      <c r="JR139">
        <v>18.2037</v>
      </c>
      <c r="JS139">
        <v>100</v>
      </c>
      <c r="JT139">
        <v>30.5778</v>
      </c>
      <c r="JU139">
        <v>420</v>
      </c>
      <c r="JV139">
        <v>23.9333</v>
      </c>
      <c r="JW139">
        <v>101.964</v>
      </c>
      <c r="JX139">
        <v>91.3789</v>
      </c>
    </row>
    <row r="140" spans="1:284">
      <c r="A140">
        <v>122</v>
      </c>
      <c r="B140">
        <v>1758413711.5</v>
      </c>
      <c r="C140">
        <v>1008.5</v>
      </c>
      <c r="D140" t="s">
        <v>674</v>
      </c>
      <c r="E140" t="s">
        <v>675</v>
      </c>
      <c r="F140">
        <v>5</v>
      </c>
      <c r="G140" t="s">
        <v>613</v>
      </c>
      <c r="H140" t="s">
        <v>421</v>
      </c>
      <c r="I140">
        <v>1758413703.551724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(DN140+(U140+2*0.95*5.67E-8*(((DN140+$B$9)+273)^4-(DN140+273)^4)-44100*J140)/(1.84*29.3*R140+8*0.95*5.67E-8*(DN140+273)^3))</f>
        <v>0</v>
      </c>
      <c r="W140">
        <f>($C$9*DO140+$D$9*DP140+$E$9*V140)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2*0.95*5.67E-8*(((DN140+$B$9)+273)^4-(W140+273)^4)</f>
        <v>0</v>
      </c>
      <c r="AF140">
        <f>U140+AE140+AC140+AD140</f>
        <v>0</v>
      </c>
      <c r="AG140">
        <v>0</v>
      </c>
      <c r="AH140">
        <v>0</v>
      </c>
      <c r="AI140">
        <f>IF(AG140*$H$15&gt;=AK140,1.0,(AK140/(AK140-AG140*$H$15)))</f>
        <v>0</v>
      </c>
      <c r="AJ140">
        <f>(AI140-1)*100</f>
        <v>0</v>
      </c>
      <c r="AK140">
        <f>MAX(0,($B$15+$C$15*DS140)/(1+$D$15*DS140)*DL140/(DN140+273)*$E$15)</f>
        <v>0</v>
      </c>
      <c r="AL140" t="s">
        <v>422</v>
      </c>
      <c r="AM140" t="s">
        <v>422</v>
      </c>
      <c r="AN140">
        <v>0</v>
      </c>
      <c r="AO140">
        <v>0</v>
      </c>
      <c r="AP140">
        <f>1-AN140/AO140</f>
        <v>0</v>
      </c>
      <c r="AQ140">
        <v>0</v>
      </c>
      <c r="AR140" t="s">
        <v>422</v>
      </c>
      <c r="AS140" t="s">
        <v>422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422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$B$13*DT140+$C$13*DU140+$F$13*EF140*(1-EI140)</f>
        <v>0</v>
      </c>
      <c r="CW140">
        <f>CV140*CX140</f>
        <v>0</v>
      </c>
      <c r="CX140">
        <f>($B$13*$D$11+$C$13*$D$11+$F$13*((ES140+EK140)/MAX(ES140+EK140+ET140, 0.1)*$I$11+ET140/MAX(ES140+EK140+ET140, 0.1)*$J$11))/($B$13+$C$13+$F$13)</f>
        <v>0</v>
      </c>
      <c r="CY140">
        <f>($B$13*$K$11+$C$13*$K$11+$F$13*((ES140+EK140)/MAX(ES140+EK140+ET140, 0.1)*$P$11+ET140/MAX(ES140+EK140+ET140, 0.1)*$Q$11))/($B$13+$C$13+$F$13)</f>
        <v>0</v>
      </c>
      <c r="CZ140">
        <v>6</v>
      </c>
      <c r="DA140">
        <v>0.5</v>
      </c>
      <c r="DB140" t="s">
        <v>423</v>
      </c>
      <c r="DC140">
        <v>2</v>
      </c>
      <c r="DD140">
        <v>1758413703.551724</v>
      </c>
      <c r="DE140">
        <v>422.1735862068965</v>
      </c>
      <c r="DF140">
        <v>419.9854827586207</v>
      </c>
      <c r="DG140">
        <v>24.1734551724138</v>
      </c>
      <c r="DH140">
        <v>23.98261724137932</v>
      </c>
      <c r="DI140">
        <v>422.8348620689655</v>
      </c>
      <c r="DJ140">
        <v>23.85163448275862</v>
      </c>
      <c r="DK140">
        <v>500.0139310344828</v>
      </c>
      <c r="DL140">
        <v>90.16523103448277</v>
      </c>
      <c r="DM140">
        <v>0.06991093103448277</v>
      </c>
      <c r="DN140">
        <v>30.33544137931035</v>
      </c>
      <c r="DO140">
        <v>30.0044551724138</v>
      </c>
      <c r="DP140">
        <v>999.9000000000002</v>
      </c>
      <c r="DQ140">
        <v>0</v>
      </c>
      <c r="DR140">
        <v>0</v>
      </c>
      <c r="DS140">
        <v>10000.44931034483</v>
      </c>
      <c r="DT140">
        <v>0</v>
      </c>
      <c r="DU140">
        <v>3.94641</v>
      </c>
      <c r="DV140">
        <v>2.188128620689655</v>
      </c>
      <c r="DW140">
        <v>432.6318620689655</v>
      </c>
      <c r="DX140">
        <v>430.3053103448275</v>
      </c>
      <c r="DY140">
        <v>0.1908515862068965</v>
      </c>
      <c r="DZ140">
        <v>419.9854827586207</v>
      </c>
      <c r="EA140">
        <v>23.98261724137932</v>
      </c>
      <c r="EB140">
        <v>2.179607586206897</v>
      </c>
      <c r="EC140">
        <v>2.162398275862069</v>
      </c>
      <c r="ED140">
        <v>18.81320344827586</v>
      </c>
      <c r="EE140">
        <v>18.68643103448276</v>
      </c>
      <c r="EF140">
        <v>0.005000780000000002</v>
      </c>
      <c r="EG140">
        <v>0</v>
      </c>
      <c r="EH140">
        <v>0</v>
      </c>
      <c r="EI140">
        <v>0</v>
      </c>
      <c r="EJ140">
        <v>766.2034482758621</v>
      </c>
      <c r="EK140">
        <v>0.005000780000000002</v>
      </c>
      <c r="EL140">
        <v>-14.26206896551724</v>
      </c>
      <c r="EM140">
        <v>-0.6448275862068965</v>
      </c>
      <c r="EN140">
        <v>35.32306896551724</v>
      </c>
      <c r="EO140">
        <v>38.9265172413793</v>
      </c>
      <c r="EP140">
        <v>37.29289655172413</v>
      </c>
      <c r="EQ140">
        <v>38.99768965517241</v>
      </c>
      <c r="ER140">
        <v>37.8423448275862</v>
      </c>
      <c r="ES140">
        <v>0</v>
      </c>
      <c r="ET140">
        <v>0</v>
      </c>
      <c r="EU140">
        <v>0</v>
      </c>
      <c r="EV140">
        <v>1758413711.4</v>
      </c>
      <c r="EW140">
        <v>0</v>
      </c>
      <c r="EX140">
        <v>766.748</v>
      </c>
      <c r="EY140">
        <v>6.076923325501263</v>
      </c>
      <c r="EZ140">
        <v>-13.61538480179318</v>
      </c>
      <c r="FA140">
        <v>-14.732</v>
      </c>
      <c r="FB140">
        <v>15</v>
      </c>
      <c r="FC140">
        <v>0</v>
      </c>
      <c r="FD140" t="s">
        <v>424</v>
      </c>
      <c r="FE140">
        <v>1746989605.5</v>
      </c>
      <c r="FF140">
        <v>1746989593.5</v>
      </c>
      <c r="FG140">
        <v>0</v>
      </c>
      <c r="FH140">
        <v>-0.274</v>
      </c>
      <c r="FI140">
        <v>-0.002</v>
      </c>
      <c r="FJ140">
        <v>2.549</v>
      </c>
      <c r="FK140">
        <v>0.129</v>
      </c>
      <c r="FL140">
        <v>420</v>
      </c>
      <c r="FM140">
        <v>17</v>
      </c>
      <c r="FN140">
        <v>0.02</v>
      </c>
      <c r="FO140">
        <v>0.04</v>
      </c>
      <c r="FP140">
        <v>2.181806</v>
      </c>
      <c r="FQ140">
        <v>0.2594474296435208</v>
      </c>
      <c r="FR140">
        <v>0.05167082207590663</v>
      </c>
      <c r="FS140">
        <v>1</v>
      </c>
      <c r="FT140">
        <v>767.2470588235294</v>
      </c>
      <c r="FU140">
        <v>-11.09549255436025</v>
      </c>
      <c r="FV140">
        <v>7.302265373483427</v>
      </c>
      <c r="FW140">
        <v>0</v>
      </c>
      <c r="FX140">
        <v>0.189753875</v>
      </c>
      <c r="FY140">
        <v>0.02410386866791708</v>
      </c>
      <c r="FZ140">
        <v>0.002523374865012131</v>
      </c>
      <c r="GA140">
        <v>1</v>
      </c>
      <c r="GB140">
        <v>2</v>
      </c>
      <c r="GC140">
        <v>3</v>
      </c>
      <c r="GD140" t="s">
        <v>425</v>
      </c>
      <c r="GE140">
        <v>3.10339</v>
      </c>
      <c r="GF140">
        <v>2.72807</v>
      </c>
      <c r="GG140">
        <v>0.0880961</v>
      </c>
      <c r="GH140">
        <v>0.0876798</v>
      </c>
      <c r="GI140">
        <v>0.107921</v>
      </c>
      <c r="GJ140">
        <v>0.108755</v>
      </c>
      <c r="GK140">
        <v>23837.6</v>
      </c>
      <c r="GL140">
        <v>21647.3</v>
      </c>
      <c r="GM140">
        <v>26705.1</v>
      </c>
      <c r="GN140">
        <v>23950</v>
      </c>
      <c r="GO140">
        <v>38120</v>
      </c>
      <c r="GP140">
        <v>31552</v>
      </c>
      <c r="GQ140">
        <v>46636.6</v>
      </c>
      <c r="GR140">
        <v>37890.5</v>
      </c>
      <c r="GS140">
        <v>1.86698</v>
      </c>
      <c r="GT140">
        <v>1.8616</v>
      </c>
      <c r="GU140">
        <v>0.0782311</v>
      </c>
      <c r="GV140">
        <v>0</v>
      </c>
      <c r="GW140">
        <v>28.7444</v>
      </c>
      <c r="GX140">
        <v>999.9</v>
      </c>
      <c r="GY140">
        <v>54.2</v>
      </c>
      <c r="GZ140">
        <v>31.5</v>
      </c>
      <c r="HA140">
        <v>27.9024</v>
      </c>
      <c r="HB140">
        <v>61.14</v>
      </c>
      <c r="HC140">
        <v>26.1619</v>
      </c>
      <c r="HD140">
        <v>1</v>
      </c>
      <c r="HE140">
        <v>0.140437</v>
      </c>
      <c r="HF140">
        <v>-1.21953</v>
      </c>
      <c r="HG140">
        <v>20.2945</v>
      </c>
      <c r="HH140">
        <v>5.22103</v>
      </c>
      <c r="HI140">
        <v>11.9798</v>
      </c>
      <c r="HJ140">
        <v>4.96525</v>
      </c>
      <c r="HK140">
        <v>3.27598</v>
      </c>
      <c r="HL140">
        <v>9999</v>
      </c>
      <c r="HM140">
        <v>9999</v>
      </c>
      <c r="HN140">
        <v>9999</v>
      </c>
      <c r="HO140">
        <v>999.9</v>
      </c>
      <c r="HP140">
        <v>1.86386</v>
      </c>
      <c r="HQ140">
        <v>1.86005</v>
      </c>
      <c r="HR140">
        <v>1.85837</v>
      </c>
      <c r="HS140">
        <v>1.85974</v>
      </c>
      <c r="HT140">
        <v>1.85983</v>
      </c>
      <c r="HU140">
        <v>1.85837</v>
      </c>
      <c r="HV140">
        <v>1.85745</v>
      </c>
      <c r="HW140">
        <v>1.85237</v>
      </c>
      <c r="HX140">
        <v>0</v>
      </c>
      <c r="HY140">
        <v>0</v>
      </c>
      <c r="HZ140">
        <v>0</v>
      </c>
      <c r="IA140">
        <v>0</v>
      </c>
      <c r="IB140" t="s">
        <v>426</v>
      </c>
      <c r="IC140" t="s">
        <v>427</v>
      </c>
      <c r="ID140" t="s">
        <v>428</v>
      </c>
      <c r="IE140" t="s">
        <v>428</v>
      </c>
      <c r="IF140" t="s">
        <v>428</v>
      </c>
      <c r="IG140" t="s">
        <v>428</v>
      </c>
      <c r="IH140">
        <v>0</v>
      </c>
      <c r="II140">
        <v>100</v>
      </c>
      <c r="IJ140">
        <v>100</v>
      </c>
      <c r="IK140">
        <v>-0.662</v>
      </c>
      <c r="IL140">
        <v>0.3218</v>
      </c>
      <c r="IM140">
        <v>-0.6605319167387009</v>
      </c>
      <c r="IN140">
        <v>-0.0004737513092168879</v>
      </c>
      <c r="IO140">
        <v>1.233974951706583E-06</v>
      </c>
      <c r="IP140">
        <v>-2.791035861235605E-10</v>
      </c>
      <c r="IQ140">
        <v>0.04306461537617447</v>
      </c>
      <c r="IR140">
        <v>-0.002560808816659483</v>
      </c>
      <c r="IS140">
        <v>0.0007441110143227328</v>
      </c>
      <c r="IT140">
        <v>-6.151772081818622E-06</v>
      </c>
      <c r="IU140">
        <v>2</v>
      </c>
      <c r="IV140">
        <v>1988</v>
      </c>
      <c r="IW140">
        <v>1</v>
      </c>
      <c r="IX140">
        <v>28</v>
      </c>
      <c r="IY140">
        <v>190401.8</v>
      </c>
      <c r="IZ140">
        <v>190402</v>
      </c>
      <c r="JA140">
        <v>1.14868</v>
      </c>
      <c r="JB140">
        <v>2.59766</v>
      </c>
      <c r="JC140">
        <v>1.49658</v>
      </c>
      <c r="JD140">
        <v>2.34741</v>
      </c>
      <c r="JE140">
        <v>1.54907</v>
      </c>
      <c r="JF140">
        <v>2.44751</v>
      </c>
      <c r="JG140">
        <v>36.2224</v>
      </c>
      <c r="JH140">
        <v>24.105</v>
      </c>
      <c r="JI140">
        <v>18</v>
      </c>
      <c r="JJ140">
        <v>482.257</v>
      </c>
      <c r="JK140">
        <v>493.487</v>
      </c>
      <c r="JL140">
        <v>30.579</v>
      </c>
      <c r="JM140">
        <v>29.0612</v>
      </c>
      <c r="JN140">
        <v>30.0001</v>
      </c>
      <c r="JO140">
        <v>29.2741</v>
      </c>
      <c r="JP140">
        <v>29.2684</v>
      </c>
      <c r="JQ140">
        <v>23.0854</v>
      </c>
      <c r="JR140">
        <v>18.2037</v>
      </c>
      <c r="JS140">
        <v>100</v>
      </c>
      <c r="JT140">
        <v>30.5706</v>
      </c>
      <c r="JU140">
        <v>420</v>
      </c>
      <c r="JV140">
        <v>23.9285</v>
      </c>
      <c r="JW140">
        <v>101.964</v>
      </c>
      <c r="JX140">
        <v>91.37869999999999</v>
      </c>
    </row>
    <row r="141" spans="1:284">
      <c r="A141">
        <v>123</v>
      </c>
      <c r="B141">
        <v>1758413713.5</v>
      </c>
      <c r="C141">
        <v>1010.5</v>
      </c>
      <c r="D141" t="s">
        <v>676</v>
      </c>
      <c r="E141" t="s">
        <v>677</v>
      </c>
      <c r="F141">
        <v>5</v>
      </c>
      <c r="G141" t="s">
        <v>613</v>
      </c>
      <c r="H141" t="s">
        <v>421</v>
      </c>
      <c r="I141">
        <v>1758413705.410714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(DN141+(U141+2*0.95*5.67E-8*(((DN141+$B$9)+273)^4-(DN141+273)^4)-44100*J141)/(1.84*29.3*R141+8*0.95*5.67E-8*(DN141+273)^3))</f>
        <v>0</v>
      </c>
      <c r="W141">
        <f>($C$9*DO141+$D$9*DP141+$E$9*V141)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2*0.95*5.67E-8*(((DN141+$B$9)+273)^4-(W141+273)^4)</f>
        <v>0</v>
      </c>
      <c r="AF141">
        <f>U141+AE141+AC141+AD141</f>
        <v>0</v>
      </c>
      <c r="AG141">
        <v>0</v>
      </c>
      <c r="AH141">
        <v>0</v>
      </c>
      <c r="AI141">
        <f>IF(AG141*$H$15&gt;=AK141,1.0,(AK141/(AK141-AG141*$H$15)))</f>
        <v>0</v>
      </c>
      <c r="AJ141">
        <f>(AI141-1)*100</f>
        <v>0</v>
      </c>
      <c r="AK141">
        <f>MAX(0,($B$15+$C$15*DS141)/(1+$D$15*DS141)*DL141/(DN141+273)*$E$15)</f>
        <v>0</v>
      </c>
      <c r="AL141" t="s">
        <v>422</v>
      </c>
      <c r="AM141" t="s">
        <v>422</v>
      </c>
      <c r="AN141">
        <v>0</v>
      </c>
      <c r="AO141">
        <v>0</v>
      </c>
      <c r="AP141">
        <f>1-AN141/AO141</f>
        <v>0</v>
      </c>
      <c r="AQ141">
        <v>0</v>
      </c>
      <c r="AR141" t="s">
        <v>422</v>
      </c>
      <c r="AS141" t="s">
        <v>422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422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$B$13*DT141+$C$13*DU141+$F$13*EF141*(1-EI141)</f>
        <v>0</v>
      </c>
      <c r="CW141">
        <f>CV141*CX141</f>
        <v>0</v>
      </c>
      <c r="CX141">
        <f>($B$13*$D$11+$C$13*$D$11+$F$13*((ES141+EK141)/MAX(ES141+EK141+ET141, 0.1)*$I$11+ET141/MAX(ES141+EK141+ET141, 0.1)*$J$11))/($B$13+$C$13+$F$13)</f>
        <v>0</v>
      </c>
      <c r="CY141">
        <f>($B$13*$K$11+$C$13*$K$11+$F$13*((ES141+EK141)/MAX(ES141+EK141+ET141, 0.1)*$P$11+ET141/MAX(ES141+EK141+ET141, 0.1)*$Q$11))/($B$13+$C$13+$F$13)</f>
        <v>0</v>
      </c>
      <c r="CZ141">
        <v>6</v>
      </c>
      <c r="DA141">
        <v>0.5</v>
      </c>
      <c r="DB141" t="s">
        <v>423</v>
      </c>
      <c r="DC141">
        <v>2</v>
      </c>
      <c r="DD141">
        <v>1758413705.410714</v>
      </c>
      <c r="DE141">
        <v>422.1693214285714</v>
      </c>
      <c r="DF141">
        <v>419.9838928571429</v>
      </c>
      <c r="DG141">
        <v>24.17335714285715</v>
      </c>
      <c r="DH141">
        <v>23.98209642857143</v>
      </c>
      <c r="DI141">
        <v>422.8305714285714</v>
      </c>
      <c r="DJ141">
        <v>23.85153214285714</v>
      </c>
      <c r="DK141">
        <v>499.9952500000001</v>
      </c>
      <c r="DL141">
        <v>90.16501785714286</v>
      </c>
      <c r="DM141">
        <v>0.06993263571428572</v>
      </c>
      <c r="DN141">
        <v>30.33500357142857</v>
      </c>
      <c r="DO141">
        <v>30.00584642857143</v>
      </c>
      <c r="DP141">
        <v>999.9000000000002</v>
      </c>
      <c r="DQ141">
        <v>0</v>
      </c>
      <c r="DR141">
        <v>0</v>
      </c>
      <c r="DS141">
        <v>10000.06464285714</v>
      </c>
      <c r="DT141">
        <v>0</v>
      </c>
      <c r="DU141">
        <v>3.94641</v>
      </c>
      <c r="DV141">
        <v>2.185417142857143</v>
      </c>
      <c r="DW141">
        <v>432.6273928571428</v>
      </c>
      <c r="DX141">
        <v>430.3035</v>
      </c>
      <c r="DY141">
        <v>0.1912714642857143</v>
      </c>
      <c r="DZ141">
        <v>419.9838928571429</v>
      </c>
      <c r="EA141">
        <v>23.98209642857143</v>
      </c>
      <c r="EB141">
        <v>2.179593214285715</v>
      </c>
      <c r="EC141">
        <v>2.162346071428571</v>
      </c>
      <c r="ED141">
        <v>18.81309642857143</v>
      </c>
      <c r="EE141">
        <v>18.68604285714286</v>
      </c>
      <c r="EF141">
        <v>0.005000780000000002</v>
      </c>
      <c r="EG141">
        <v>0</v>
      </c>
      <c r="EH141">
        <v>0</v>
      </c>
      <c r="EI141">
        <v>0</v>
      </c>
      <c r="EJ141">
        <v>766.1785714285713</v>
      </c>
      <c r="EK141">
        <v>0.005000780000000002</v>
      </c>
      <c r="EL141">
        <v>-15.41428571428571</v>
      </c>
      <c r="EM141">
        <v>-0.8428571428571427</v>
      </c>
      <c r="EN141">
        <v>35.29660714285714</v>
      </c>
      <c r="EO141">
        <v>38.906</v>
      </c>
      <c r="EP141">
        <v>37.29</v>
      </c>
      <c r="EQ141">
        <v>38.98192857142857</v>
      </c>
      <c r="ER141">
        <v>37.81446428571428</v>
      </c>
      <c r="ES141">
        <v>0</v>
      </c>
      <c r="ET141">
        <v>0</v>
      </c>
      <c r="EU141">
        <v>0</v>
      </c>
      <c r="EV141">
        <v>1758413713.2</v>
      </c>
      <c r="EW141">
        <v>0</v>
      </c>
      <c r="EX141">
        <v>766.0576923076922</v>
      </c>
      <c r="EY141">
        <v>5.801709511436067</v>
      </c>
      <c r="EZ141">
        <v>-15.66153851100912</v>
      </c>
      <c r="FA141">
        <v>-15.41153846153846</v>
      </c>
      <c r="FB141">
        <v>15</v>
      </c>
      <c r="FC141">
        <v>0</v>
      </c>
      <c r="FD141" t="s">
        <v>424</v>
      </c>
      <c r="FE141">
        <v>1746989605.5</v>
      </c>
      <c r="FF141">
        <v>1746989593.5</v>
      </c>
      <c r="FG141">
        <v>0</v>
      </c>
      <c r="FH141">
        <v>-0.274</v>
      </c>
      <c r="FI141">
        <v>-0.002</v>
      </c>
      <c r="FJ141">
        <v>2.549</v>
      </c>
      <c r="FK141">
        <v>0.129</v>
      </c>
      <c r="FL141">
        <v>420</v>
      </c>
      <c r="FM141">
        <v>17</v>
      </c>
      <c r="FN141">
        <v>0.02</v>
      </c>
      <c r="FO141">
        <v>0.04</v>
      </c>
      <c r="FP141">
        <v>2.187702195121951</v>
      </c>
      <c r="FQ141">
        <v>0.26491526132404</v>
      </c>
      <c r="FR141">
        <v>0.05234973042594627</v>
      </c>
      <c r="FS141">
        <v>1</v>
      </c>
      <c r="FT141">
        <v>767.2558823529411</v>
      </c>
      <c r="FU141">
        <v>-5.712757695973323</v>
      </c>
      <c r="FV141">
        <v>6.604775063029621</v>
      </c>
      <c r="FW141">
        <v>0</v>
      </c>
      <c r="FX141">
        <v>0.1901982926829268</v>
      </c>
      <c r="FY141">
        <v>0.02193786062717748</v>
      </c>
      <c r="FZ141">
        <v>0.002384933258194874</v>
      </c>
      <c r="GA141">
        <v>1</v>
      </c>
      <c r="GB141">
        <v>2</v>
      </c>
      <c r="GC141">
        <v>3</v>
      </c>
      <c r="GD141" t="s">
        <v>425</v>
      </c>
      <c r="GE141">
        <v>3.10308</v>
      </c>
      <c r="GF141">
        <v>2.72832</v>
      </c>
      <c r="GG141">
        <v>0.0880942</v>
      </c>
      <c r="GH141">
        <v>0.0876897</v>
      </c>
      <c r="GI141">
        <v>0.107917</v>
      </c>
      <c r="GJ141">
        <v>0.108749</v>
      </c>
      <c r="GK141">
        <v>23837.6</v>
      </c>
      <c r="GL141">
        <v>21647.1</v>
      </c>
      <c r="GM141">
        <v>26705.1</v>
      </c>
      <c r="GN141">
        <v>23950</v>
      </c>
      <c r="GO141">
        <v>38120.1</v>
      </c>
      <c r="GP141">
        <v>31552</v>
      </c>
      <c r="GQ141">
        <v>46636.6</v>
      </c>
      <c r="GR141">
        <v>37890.4</v>
      </c>
      <c r="GS141">
        <v>1.86663</v>
      </c>
      <c r="GT141">
        <v>1.86195</v>
      </c>
      <c r="GU141">
        <v>0.0777096</v>
      </c>
      <c r="GV141">
        <v>0</v>
      </c>
      <c r="GW141">
        <v>28.7439</v>
      </c>
      <c r="GX141">
        <v>999.9</v>
      </c>
      <c r="GY141">
        <v>54.3</v>
      </c>
      <c r="GZ141">
        <v>31.5</v>
      </c>
      <c r="HA141">
        <v>27.9522</v>
      </c>
      <c r="HB141">
        <v>61.15</v>
      </c>
      <c r="HC141">
        <v>26.3822</v>
      </c>
      <c r="HD141">
        <v>1</v>
      </c>
      <c r="HE141">
        <v>0.140617</v>
      </c>
      <c r="HF141">
        <v>-1.21085</v>
      </c>
      <c r="HG141">
        <v>20.2944</v>
      </c>
      <c r="HH141">
        <v>5.22103</v>
      </c>
      <c r="HI141">
        <v>11.9797</v>
      </c>
      <c r="HJ141">
        <v>4.96525</v>
      </c>
      <c r="HK141">
        <v>3.27593</v>
      </c>
      <c r="HL141">
        <v>9999</v>
      </c>
      <c r="HM141">
        <v>9999</v>
      </c>
      <c r="HN141">
        <v>9999</v>
      </c>
      <c r="HO141">
        <v>999.9</v>
      </c>
      <c r="HP141">
        <v>1.86386</v>
      </c>
      <c r="HQ141">
        <v>1.86005</v>
      </c>
      <c r="HR141">
        <v>1.85837</v>
      </c>
      <c r="HS141">
        <v>1.85974</v>
      </c>
      <c r="HT141">
        <v>1.85984</v>
      </c>
      <c r="HU141">
        <v>1.85837</v>
      </c>
      <c r="HV141">
        <v>1.85745</v>
      </c>
      <c r="HW141">
        <v>1.85236</v>
      </c>
      <c r="HX141">
        <v>0</v>
      </c>
      <c r="HY141">
        <v>0</v>
      </c>
      <c r="HZ141">
        <v>0</v>
      </c>
      <c r="IA141">
        <v>0</v>
      </c>
      <c r="IB141" t="s">
        <v>426</v>
      </c>
      <c r="IC141" t="s">
        <v>427</v>
      </c>
      <c r="ID141" t="s">
        <v>428</v>
      </c>
      <c r="IE141" t="s">
        <v>428</v>
      </c>
      <c r="IF141" t="s">
        <v>428</v>
      </c>
      <c r="IG141" t="s">
        <v>428</v>
      </c>
      <c r="IH141">
        <v>0</v>
      </c>
      <c r="II141">
        <v>100</v>
      </c>
      <c r="IJ141">
        <v>100</v>
      </c>
      <c r="IK141">
        <v>-0.662</v>
      </c>
      <c r="IL141">
        <v>0.3218</v>
      </c>
      <c r="IM141">
        <v>-0.6605319167387009</v>
      </c>
      <c r="IN141">
        <v>-0.0004737513092168879</v>
      </c>
      <c r="IO141">
        <v>1.233974951706583E-06</v>
      </c>
      <c r="IP141">
        <v>-2.791035861235605E-10</v>
      </c>
      <c r="IQ141">
        <v>0.04306461537617447</v>
      </c>
      <c r="IR141">
        <v>-0.002560808816659483</v>
      </c>
      <c r="IS141">
        <v>0.0007441110143227328</v>
      </c>
      <c r="IT141">
        <v>-6.151772081818622E-06</v>
      </c>
      <c r="IU141">
        <v>2</v>
      </c>
      <c r="IV141">
        <v>1988</v>
      </c>
      <c r="IW141">
        <v>1</v>
      </c>
      <c r="IX141">
        <v>28</v>
      </c>
      <c r="IY141">
        <v>190401.8</v>
      </c>
      <c r="IZ141">
        <v>190402</v>
      </c>
      <c r="JA141">
        <v>1.14868</v>
      </c>
      <c r="JB141">
        <v>2.60864</v>
      </c>
      <c r="JC141">
        <v>1.49658</v>
      </c>
      <c r="JD141">
        <v>2.34741</v>
      </c>
      <c r="JE141">
        <v>1.54907</v>
      </c>
      <c r="JF141">
        <v>2.33276</v>
      </c>
      <c r="JG141">
        <v>36.2224</v>
      </c>
      <c r="JH141">
        <v>24.0875</v>
      </c>
      <c r="JI141">
        <v>18</v>
      </c>
      <c r="JJ141">
        <v>482.053</v>
      </c>
      <c r="JK141">
        <v>493.718</v>
      </c>
      <c r="JL141">
        <v>30.5763</v>
      </c>
      <c r="JM141">
        <v>29.0612</v>
      </c>
      <c r="JN141">
        <v>30.0002</v>
      </c>
      <c r="JO141">
        <v>29.2741</v>
      </c>
      <c r="JP141">
        <v>29.2684</v>
      </c>
      <c r="JQ141">
        <v>23.0859</v>
      </c>
      <c r="JR141">
        <v>18.2037</v>
      </c>
      <c r="JS141">
        <v>100</v>
      </c>
      <c r="JT141">
        <v>30.5706</v>
      </c>
      <c r="JU141">
        <v>420</v>
      </c>
      <c r="JV141">
        <v>23.9289</v>
      </c>
      <c r="JW141">
        <v>101.964</v>
      </c>
      <c r="JX141">
        <v>91.3785</v>
      </c>
    </row>
    <row r="142" spans="1:284">
      <c r="A142">
        <v>124</v>
      </c>
      <c r="B142">
        <v>1758413715.5</v>
      </c>
      <c r="C142">
        <v>1012.5</v>
      </c>
      <c r="D142" t="s">
        <v>678</v>
      </c>
      <c r="E142" t="s">
        <v>679</v>
      </c>
      <c r="F142">
        <v>5</v>
      </c>
      <c r="G142" t="s">
        <v>613</v>
      </c>
      <c r="H142" t="s">
        <v>421</v>
      </c>
      <c r="I142">
        <v>1758413707.333333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(DN142+(U142+2*0.95*5.67E-8*(((DN142+$B$9)+273)^4-(DN142+273)^4)-44100*J142)/(1.84*29.3*R142+8*0.95*5.67E-8*(DN142+273)^3))</f>
        <v>0</v>
      </c>
      <c r="W142">
        <f>($C$9*DO142+$D$9*DP142+$E$9*V142)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2*0.95*5.67E-8*(((DN142+$B$9)+273)^4-(W142+273)^4)</f>
        <v>0</v>
      </c>
      <c r="AF142">
        <f>U142+AE142+AC142+AD142</f>
        <v>0</v>
      </c>
      <c r="AG142">
        <v>0</v>
      </c>
      <c r="AH142">
        <v>0</v>
      </c>
      <c r="AI142">
        <f>IF(AG142*$H$15&gt;=AK142,1.0,(AK142/(AK142-AG142*$H$15)))</f>
        <v>0</v>
      </c>
      <c r="AJ142">
        <f>(AI142-1)*100</f>
        <v>0</v>
      </c>
      <c r="AK142">
        <f>MAX(0,($B$15+$C$15*DS142)/(1+$D$15*DS142)*DL142/(DN142+273)*$E$15)</f>
        <v>0</v>
      </c>
      <c r="AL142" t="s">
        <v>422</v>
      </c>
      <c r="AM142" t="s">
        <v>422</v>
      </c>
      <c r="AN142">
        <v>0</v>
      </c>
      <c r="AO142">
        <v>0</v>
      </c>
      <c r="AP142">
        <f>1-AN142/AO142</f>
        <v>0</v>
      </c>
      <c r="AQ142">
        <v>0</v>
      </c>
      <c r="AR142" t="s">
        <v>422</v>
      </c>
      <c r="AS142" t="s">
        <v>422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422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$B$13*DT142+$C$13*DU142+$F$13*EF142*(1-EI142)</f>
        <v>0</v>
      </c>
      <c r="CW142">
        <f>CV142*CX142</f>
        <v>0</v>
      </c>
      <c r="CX142">
        <f>($B$13*$D$11+$C$13*$D$11+$F$13*((ES142+EK142)/MAX(ES142+EK142+ET142, 0.1)*$I$11+ET142/MAX(ES142+EK142+ET142, 0.1)*$J$11))/($B$13+$C$13+$F$13)</f>
        <v>0</v>
      </c>
      <c r="CY142">
        <f>($B$13*$K$11+$C$13*$K$11+$F$13*((ES142+EK142)/MAX(ES142+EK142+ET142, 0.1)*$P$11+ET142/MAX(ES142+EK142+ET142, 0.1)*$Q$11))/($B$13+$C$13+$F$13)</f>
        <v>0</v>
      </c>
      <c r="CZ142">
        <v>6</v>
      </c>
      <c r="DA142">
        <v>0.5</v>
      </c>
      <c r="DB142" t="s">
        <v>423</v>
      </c>
      <c r="DC142">
        <v>2</v>
      </c>
      <c r="DD142">
        <v>1758413707.333333</v>
      </c>
      <c r="DE142">
        <v>422.165962962963</v>
      </c>
      <c r="DF142">
        <v>419.9844444444445</v>
      </c>
      <c r="DG142">
        <v>24.17323333333333</v>
      </c>
      <c r="DH142">
        <v>23.98125555555555</v>
      </c>
      <c r="DI142">
        <v>422.8271481481482</v>
      </c>
      <c r="DJ142">
        <v>23.85141111111111</v>
      </c>
      <c r="DK142">
        <v>499.9945925925926</v>
      </c>
      <c r="DL142">
        <v>90.16463703703704</v>
      </c>
      <c r="DM142">
        <v>0.06997984074074075</v>
      </c>
      <c r="DN142">
        <v>30.33434814814815</v>
      </c>
      <c r="DO142">
        <v>30.00678148148149</v>
      </c>
      <c r="DP142">
        <v>999.9000000000001</v>
      </c>
      <c r="DQ142">
        <v>0</v>
      </c>
      <c r="DR142">
        <v>0</v>
      </c>
      <c r="DS142">
        <v>9999.719999999999</v>
      </c>
      <c r="DT142">
        <v>0</v>
      </c>
      <c r="DU142">
        <v>3.94641</v>
      </c>
      <c r="DV142">
        <v>2.181460740740741</v>
      </c>
      <c r="DW142">
        <v>432.6238148148149</v>
      </c>
      <c r="DX142">
        <v>430.3037037037037</v>
      </c>
      <c r="DY142">
        <v>0.1919868518518518</v>
      </c>
      <c r="DZ142">
        <v>419.9844444444445</v>
      </c>
      <c r="EA142">
        <v>23.98125555555555</v>
      </c>
      <c r="EB142">
        <v>2.179572962962963</v>
      </c>
      <c r="EC142">
        <v>2.162261481481481</v>
      </c>
      <c r="ED142">
        <v>18.81294814814815</v>
      </c>
      <c r="EE142">
        <v>18.68541481481481</v>
      </c>
      <c r="EF142">
        <v>0.005000780000000001</v>
      </c>
      <c r="EG142">
        <v>0</v>
      </c>
      <c r="EH142">
        <v>0</v>
      </c>
      <c r="EI142">
        <v>0</v>
      </c>
      <c r="EJ142">
        <v>766.0592592592593</v>
      </c>
      <c r="EK142">
        <v>0.005000780000000001</v>
      </c>
      <c r="EL142">
        <v>-16.11481481481482</v>
      </c>
      <c r="EM142">
        <v>-0.8962962962962965</v>
      </c>
      <c r="EN142">
        <v>35.28677777777778</v>
      </c>
      <c r="EO142">
        <v>38.88162962962962</v>
      </c>
      <c r="EP142">
        <v>37.27529629629629</v>
      </c>
      <c r="EQ142">
        <v>38.95811111111111</v>
      </c>
      <c r="ER142">
        <v>37.80066666666667</v>
      </c>
      <c r="ES142">
        <v>0</v>
      </c>
      <c r="ET142">
        <v>0</v>
      </c>
      <c r="EU142">
        <v>0</v>
      </c>
      <c r="EV142">
        <v>1758413715.6</v>
      </c>
      <c r="EW142">
        <v>0</v>
      </c>
      <c r="EX142">
        <v>765.8115384615386</v>
      </c>
      <c r="EY142">
        <v>8.605128211771344</v>
      </c>
      <c r="EZ142">
        <v>-12.22222228408666</v>
      </c>
      <c r="FA142">
        <v>-16.34230769230769</v>
      </c>
      <c r="FB142">
        <v>15</v>
      </c>
      <c r="FC142">
        <v>0</v>
      </c>
      <c r="FD142" t="s">
        <v>424</v>
      </c>
      <c r="FE142">
        <v>1746989605.5</v>
      </c>
      <c r="FF142">
        <v>1746989593.5</v>
      </c>
      <c r="FG142">
        <v>0</v>
      </c>
      <c r="FH142">
        <v>-0.274</v>
      </c>
      <c r="FI142">
        <v>-0.002</v>
      </c>
      <c r="FJ142">
        <v>2.549</v>
      </c>
      <c r="FK142">
        <v>0.129</v>
      </c>
      <c r="FL142">
        <v>420</v>
      </c>
      <c r="FM142">
        <v>17</v>
      </c>
      <c r="FN142">
        <v>0.02</v>
      </c>
      <c r="FO142">
        <v>0.04</v>
      </c>
      <c r="FP142">
        <v>2.19068175</v>
      </c>
      <c r="FQ142">
        <v>0.09337474671669654</v>
      </c>
      <c r="FR142">
        <v>0.05215005464462621</v>
      </c>
      <c r="FS142">
        <v>1</v>
      </c>
      <c r="FT142">
        <v>766.5941176470589</v>
      </c>
      <c r="FU142">
        <v>-4.837280291378853</v>
      </c>
      <c r="FV142">
        <v>6.671755266727064</v>
      </c>
      <c r="FW142">
        <v>0</v>
      </c>
      <c r="FX142">
        <v>0.191255</v>
      </c>
      <c r="FY142">
        <v>0.01699929455909894</v>
      </c>
      <c r="FZ142">
        <v>0.00183025249624198</v>
      </c>
      <c r="GA142">
        <v>1</v>
      </c>
      <c r="GB142">
        <v>2</v>
      </c>
      <c r="GC142">
        <v>3</v>
      </c>
      <c r="GD142" t="s">
        <v>425</v>
      </c>
      <c r="GE142">
        <v>3.1031</v>
      </c>
      <c r="GF142">
        <v>2.72839</v>
      </c>
      <c r="GG142">
        <v>0.088093</v>
      </c>
      <c r="GH142">
        <v>0.0877018</v>
      </c>
      <c r="GI142">
        <v>0.107914</v>
      </c>
      <c r="GJ142">
        <v>0.108744</v>
      </c>
      <c r="GK142">
        <v>23837.6</v>
      </c>
      <c r="GL142">
        <v>21647</v>
      </c>
      <c r="GM142">
        <v>26705</v>
      </c>
      <c r="GN142">
        <v>23950.2</v>
      </c>
      <c r="GO142">
        <v>38120.3</v>
      </c>
      <c r="GP142">
        <v>31552.2</v>
      </c>
      <c r="GQ142">
        <v>46636.6</v>
      </c>
      <c r="GR142">
        <v>37890.4</v>
      </c>
      <c r="GS142">
        <v>1.86665</v>
      </c>
      <c r="GT142">
        <v>1.86182</v>
      </c>
      <c r="GU142">
        <v>0.0777468</v>
      </c>
      <c r="GV142">
        <v>0</v>
      </c>
      <c r="GW142">
        <v>28.7427</v>
      </c>
      <c r="GX142">
        <v>999.9</v>
      </c>
      <c r="GY142">
        <v>54.3</v>
      </c>
      <c r="GZ142">
        <v>31.5</v>
      </c>
      <c r="HA142">
        <v>27.9562</v>
      </c>
      <c r="HB142">
        <v>61.22</v>
      </c>
      <c r="HC142">
        <v>26.3862</v>
      </c>
      <c r="HD142">
        <v>1</v>
      </c>
      <c r="HE142">
        <v>0.140666</v>
      </c>
      <c r="HF142">
        <v>-1.20961</v>
      </c>
      <c r="HG142">
        <v>20.2943</v>
      </c>
      <c r="HH142">
        <v>5.22088</v>
      </c>
      <c r="HI142">
        <v>11.9796</v>
      </c>
      <c r="HJ142">
        <v>4.96505</v>
      </c>
      <c r="HK142">
        <v>3.27595</v>
      </c>
      <c r="HL142">
        <v>9999</v>
      </c>
      <c r="HM142">
        <v>9999</v>
      </c>
      <c r="HN142">
        <v>9999</v>
      </c>
      <c r="HO142">
        <v>999.9</v>
      </c>
      <c r="HP142">
        <v>1.86386</v>
      </c>
      <c r="HQ142">
        <v>1.86005</v>
      </c>
      <c r="HR142">
        <v>1.85837</v>
      </c>
      <c r="HS142">
        <v>1.85974</v>
      </c>
      <c r="HT142">
        <v>1.85983</v>
      </c>
      <c r="HU142">
        <v>1.85837</v>
      </c>
      <c r="HV142">
        <v>1.85745</v>
      </c>
      <c r="HW142">
        <v>1.85238</v>
      </c>
      <c r="HX142">
        <v>0</v>
      </c>
      <c r="HY142">
        <v>0</v>
      </c>
      <c r="HZ142">
        <v>0</v>
      </c>
      <c r="IA142">
        <v>0</v>
      </c>
      <c r="IB142" t="s">
        <v>426</v>
      </c>
      <c r="IC142" t="s">
        <v>427</v>
      </c>
      <c r="ID142" t="s">
        <v>428</v>
      </c>
      <c r="IE142" t="s">
        <v>428</v>
      </c>
      <c r="IF142" t="s">
        <v>428</v>
      </c>
      <c r="IG142" t="s">
        <v>428</v>
      </c>
      <c r="IH142">
        <v>0</v>
      </c>
      <c r="II142">
        <v>100</v>
      </c>
      <c r="IJ142">
        <v>100</v>
      </c>
      <c r="IK142">
        <v>-0.662</v>
      </c>
      <c r="IL142">
        <v>0.3218</v>
      </c>
      <c r="IM142">
        <v>-0.6605319167387009</v>
      </c>
      <c r="IN142">
        <v>-0.0004737513092168879</v>
      </c>
      <c r="IO142">
        <v>1.233974951706583E-06</v>
      </c>
      <c r="IP142">
        <v>-2.791035861235605E-10</v>
      </c>
      <c r="IQ142">
        <v>0.04306461537617447</v>
      </c>
      <c r="IR142">
        <v>-0.002560808816659483</v>
      </c>
      <c r="IS142">
        <v>0.0007441110143227328</v>
      </c>
      <c r="IT142">
        <v>-6.151772081818622E-06</v>
      </c>
      <c r="IU142">
        <v>2</v>
      </c>
      <c r="IV142">
        <v>1988</v>
      </c>
      <c r="IW142">
        <v>1</v>
      </c>
      <c r="IX142">
        <v>28</v>
      </c>
      <c r="IY142">
        <v>190401.8</v>
      </c>
      <c r="IZ142">
        <v>190402</v>
      </c>
      <c r="JA142">
        <v>1.14868</v>
      </c>
      <c r="JB142">
        <v>2.61353</v>
      </c>
      <c r="JC142">
        <v>1.49658</v>
      </c>
      <c r="JD142">
        <v>2.34985</v>
      </c>
      <c r="JE142">
        <v>1.54907</v>
      </c>
      <c r="JF142">
        <v>2.33887</v>
      </c>
      <c r="JG142">
        <v>36.2224</v>
      </c>
      <c r="JH142">
        <v>24.0963</v>
      </c>
      <c r="JI142">
        <v>18</v>
      </c>
      <c r="JJ142">
        <v>482.067</v>
      </c>
      <c r="JK142">
        <v>493.635</v>
      </c>
      <c r="JL142">
        <v>30.5727</v>
      </c>
      <c r="JM142">
        <v>29.0612</v>
      </c>
      <c r="JN142">
        <v>30.0002</v>
      </c>
      <c r="JO142">
        <v>29.2741</v>
      </c>
      <c r="JP142">
        <v>29.2684</v>
      </c>
      <c r="JQ142">
        <v>23.0826</v>
      </c>
      <c r="JR142">
        <v>18.2037</v>
      </c>
      <c r="JS142">
        <v>100</v>
      </c>
      <c r="JT142">
        <v>30.5706</v>
      </c>
      <c r="JU142">
        <v>420</v>
      </c>
      <c r="JV142">
        <v>23.9274</v>
      </c>
      <c r="JW142">
        <v>101.964</v>
      </c>
      <c r="JX142">
        <v>91.3788</v>
      </c>
    </row>
    <row r="143" spans="1:284">
      <c r="A143">
        <v>125</v>
      </c>
      <c r="B143">
        <v>1758413717.5</v>
      </c>
      <c r="C143">
        <v>1014.5</v>
      </c>
      <c r="D143" t="s">
        <v>680</v>
      </c>
      <c r="E143" t="s">
        <v>681</v>
      </c>
      <c r="F143">
        <v>5</v>
      </c>
      <c r="G143" t="s">
        <v>613</v>
      </c>
      <c r="H143" t="s">
        <v>421</v>
      </c>
      <c r="I143">
        <v>1758413709.326923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(DN143+(U143+2*0.95*5.67E-8*(((DN143+$B$9)+273)^4-(DN143+273)^4)-44100*J143)/(1.84*29.3*R143+8*0.95*5.67E-8*(DN143+273)^3))</f>
        <v>0</v>
      </c>
      <c r="W143">
        <f>($C$9*DO143+$D$9*DP143+$E$9*V143)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2*0.95*5.67E-8*(((DN143+$B$9)+273)^4-(W143+273)^4)</f>
        <v>0</v>
      </c>
      <c r="AF143">
        <f>U143+AE143+AC143+AD143</f>
        <v>0</v>
      </c>
      <c r="AG143">
        <v>0</v>
      </c>
      <c r="AH143">
        <v>0</v>
      </c>
      <c r="AI143">
        <f>IF(AG143*$H$15&gt;=AK143,1.0,(AK143/(AK143-AG143*$H$15)))</f>
        <v>0</v>
      </c>
      <c r="AJ143">
        <f>(AI143-1)*100</f>
        <v>0</v>
      </c>
      <c r="AK143">
        <f>MAX(0,($B$15+$C$15*DS143)/(1+$D$15*DS143)*DL143/(DN143+273)*$E$15)</f>
        <v>0</v>
      </c>
      <c r="AL143" t="s">
        <v>422</v>
      </c>
      <c r="AM143" t="s">
        <v>422</v>
      </c>
      <c r="AN143">
        <v>0</v>
      </c>
      <c r="AO143">
        <v>0</v>
      </c>
      <c r="AP143">
        <f>1-AN143/AO143</f>
        <v>0</v>
      </c>
      <c r="AQ143">
        <v>0</v>
      </c>
      <c r="AR143" t="s">
        <v>422</v>
      </c>
      <c r="AS143" t="s">
        <v>422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422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$B$13*DT143+$C$13*DU143+$F$13*EF143*(1-EI143)</f>
        <v>0</v>
      </c>
      <c r="CW143">
        <f>CV143*CX143</f>
        <v>0</v>
      </c>
      <c r="CX143">
        <f>($B$13*$D$11+$C$13*$D$11+$F$13*((ES143+EK143)/MAX(ES143+EK143+ET143, 0.1)*$I$11+ET143/MAX(ES143+EK143+ET143, 0.1)*$J$11))/($B$13+$C$13+$F$13)</f>
        <v>0</v>
      </c>
      <c r="CY143">
        <f>($B$13*$K$11+$C$13*$K$11+$F$13*((ES143+EK143)/MAX(ES143+EK143+ET143, 0.1)*$P$11+ET143/MAX(ES143+EK143+ET143, 0.1)*$Q$11))/($B$13+$C$13+$F$13)</f>
        <v>0</v>
      </c>
      <c r="CZ143">
        <v>6</v>
      </c>
      <c r="DA143">
        <v>0.5</v>
      </c>
      <c r="DB143" t="s">
        <v>423</v>
      </c>
      <c r="DC143">
        <v>2</v>
      </c>
      <c r="DD143">
        <v>1758413709.326923</v>
      </c>
      <c r="DE143">
        <v>422.1651538461538</v>
      </c>
      <c r="DF143">
        <v>419.9845384615385</v>
      </c>
      <c r="DG143">
        <v>24.17291923076924</v>
      </c>
      <c r="DH143">
        <v>23.98041153846154</v>
      </c>
      <c r="DI143">
        <v>422.8263076923077</v>
      </c>
      <c r="DJ143">
        <v>23.8511</v>
      </c>
      <c r="DK143">
        <v>499.9930384615385</v>
      </c>
      <c r="DL143">
        <v>90.16435000000001</v>
      </c>
      <c r="DM143">
        <v>0.07001902692307693</v>
      </c>
      <c r="DN143">
        <v>30.33359230769231</v>
      </c>
      <c r="DO143">
        <v>30.00827692307693</v>
      </c>
      <c r="DP143">
        <v>999.9000000000001</v>
      </c>
      <c r="DQ143">
        <v>0</v>
      </c>
      <c r="DR143">
        <v>0</v>
      </c>
      <c r="DS143">
        <v>10000.91692307692</v>
      </c>
      <c r="DT143">
        <v>0</v>
      </c>
      <c r="DU143">
        <v>3.94641</v>
      </c>
      <c r="DV143">
        <v>2.180561538461539</v>
      </c>
      <c r="DW143">
        <v>432.6228846153846</v>
      </c>
      <c r="DX143">
        <v>430.3034615384615</v>
      </c>
      <c r="DY143">
        <v>0.1925180769230769</v>
      </c>
      <c r="DZ143">
        <v>419.9845384615385</v>
      </c>
      <c r="EA143">
        <v>23.98041153846154</v>
      </c>
      <c r="EB143">
        <v>2.179537307692307</v>
      </c>
      <c r="EC143">
        <v>2.162178461538462</v>
      </c>
      <c r="ED143">
        <v>18.81268846153846</v>
      </c>
      <c r="EE143">
        <v>18.6848</v>
      </c>
      <c r="EF143">
        <v>0.005000780000000001</v>
      </c>
      <c r="EG143">
        <v>0</v>
      </c>
      <c r="EH143">
        <v>0</v>
      </c>
      <c r="EI143">
        <v>0</v>
      </c>
      <c r="EJ143">
        <v>766.0307692307694</v>
      </c>
      <c r="EK143">
        <v>0.005000780000000001</v>
      </c>
      <c r="EL143">
        <v>-16.41538461538462</v>
      </c>
      <c r="EM143">
        <v>-1.023076923076923</v>
      </c>
      <c r="EN143">
        <v>35.27619230769231</v>
      </c>
      <c r="EO143">
        <v>38.86507692307692</v>
      </c>
      <c r="EP143">
        <v>37.26426923076923</v>
      </c>
      <c r="EQ143">
        <v>38.92765384615385</v>
      </c>
      <c r="ER143">
        <v>37.781</v>
      </c>
      <c r="ES143">
        <v>0</v>
      </c>
      <c r="ET143">
        <v>0</v>
      </c>
      <c r="EU143">
        <v>0</v>
      </c>
      <c r="EV143">
        <v>1758413717.4</v>
      </c>
      <c r="EW143">
        <v>0</v>
      </c>
      <c r="EX143">
        <v>765.372</v>
      </c>
      <c r="EY143">
        <v>1.907692125799329</v>
      </c>
      <c r="EZ143">
        <v>-14.31538454411773</v>
      </c>
      <c r="FA143">
        <v>-16.328</v>
      </c>
      <c r="FB143">
        <v>15</v>
      </c>
      <c r="FC143">
        <v>0</v>
      </c>
      <c r="FD143" t="s">
        <v>424</v>
      </c>
      <c r="FE143">
        <v>1746989605.5</v>
      </c>
      <c r="FF143">
        <v>1746989593.5</v>
      </c>
      <c r="FG143">
        <v>0</v>
      </c>
      <c r="FH143">
        <v>-0.274</v>
      </c>
      <c r="FI143">
        <v>-0.002</v>
      </c>
      <c r="FJ143">
        <v>2.549</v>
      </c>
      <c r="FK143">
        <v>0.129</v>
      </c>
      <c r="FL143">
        <v>420</v>
      </c>
      <c r="FM143">
        <v>17</v>
      </c>
      <c r="FN143">
        <v>0.02</v>
      </c>
      <c r="FO143">
        <v>0.04</v>
      </c>
      <c r="FP143">
        <v>2.184755853658536</v>
      </c>
      <c r="FQ143">
        <v>-0.004955749128918053</v>
      </c>
      <c r="FR143">
        <v>0.05545067023174127</v>
      </c>
      <c r="FS143">
        <v>1</v>
      </c>
      <c r="FT143">
        <v>766.1911764705883</v>
      </c>
      <c r="FU143">
        <v>-5.132161919476642</v>
      </c>
      <c r="FV143">
        <v>6.334516446889767</v>
      </c>
      <c r="FW143">
        <v>0</v>
      </c>
      <c r="FX143">
        <v>0.1915529268292683</v>
      </c>
      <c r="FY143">
        <v>0.01595882926829286</v>
      </c>
      <c r="FZ143">
        <v>0.001779762280512162</v>
      </c>
      <c r="GA143">
        <v>1</v>
      </c>
      <c r="GB143">
        <v>2</v>
      </c>
      <c r="GC143">
        <v>3</v>
      </c>
      <c r="GD143" t="s">
        <v>425</v>
      </c>
      <c r="GE143">
        <v>3.10326</v>
      </c>
      <c r="GF143">
        <v>2.72825</v>
      </c>
      <c r="GG143">
        <v>0.08809350000000001</v>
      </c>
      <c r="GH143">
        <v>0.0877076</v>
      </c>
      <c r="GI143">
        <v>0.107912</v>
      </c>
      <c r="GJ143">
        <v>0.108746</v>
      </c>
      <c r="GK143">
        <v>23837.6</v>
      </c>
      <c r="GL143">
        <v>21646.8</v>
      </c>
      <c r="GM143">
        <v>26705.1</v>
      </c>
      <c r="GN143">
        <v>23950.1</v>
      </c>
      <c r="GO143">
        <v>38120.4</v>
      </c>
      <c r="GP143">
        <v>31552.2</v>
      </c>
      <c r="GQ143">
        <v>46636.6</v>
      </c>
      <c r="GR143">
        <v>37890.5</v>
      </c>
      <c r="GS143">
        <v>1.86698</v>
      </c>
      <c r="GT143">
        <v>1.86155</v>
      </c>
      <c r="GU143">
        <v>0.07819379999999999</v>
      </c>
      <c r="GV143">
        <v>0</v>
      </c>
      <c r="GW143">
        <v>28.7419</v>
      </c>
      <c r="GX143">
        <v>999.9</v>
      </c>
      <c r="GY143">
        <v>54.2</v>
      </c>
      <c r="GZ143">
        <v>31.5</v>
      </c>
      <c r="HA143">
        <v>27.8998</v>
      </c>
      <c r="HB143">
        <v>61.2</v>
      </c>
      <c r="HC143">
        <v>26.4623</v>
      </c>
      <c r="HD143">
        <v>1</v>
      </c>
      <c r="HE143">
        <v>0.140831</v>
      </c>
      <c r="HF143">
        <v>-1.19778</v>
      </c>
      <c r="HG143">
        <v>20.2945</v>
      </c>
      <c r="HH143">
        <v>5.22043</v>
      </c>
      <c r="HI143">
        <v>11.9793</v>
      </c>
      <c r="HJ143">
        <v>4.96495</v>
      </c>
      <c r="HK143">
        <v>3.276</v>
      </c>
      <c r="HL143">
        <v>9999</v>
      </c>
      <c r="HM143">
        <v>9999</v>
      </c>
      <c r="HN143">
        <v>9999</v>
      </c>
      <c r="HO143">
        <v>999.9</v>
      </c>
      <c r="HP143">
        <v>1.86386</v>
      </c>
      <c r="HQ143">
        <v>1.86005</v>
      </c>
      <c r="HR143">
        <v>1.85837</v>
      </c>
      <c r="HS143">
        <v>1.85974</v>
      </c>
      <c r="HT143">
        <v>1.85984</v>
      </c>
      <c r="HU143">
        <v>1.85837</v>
      </c>
      <c r="HV143">
        <v>1.85745</v>
      </c>
      <c r="HW143">
        <v>1.85238</v>
      </c>
      <c r="HX143">
        <v>0</v>
      </c>
      <c r="HY143">
        <v>0</v>
      </c>
      <c r="HZ143">
        <v>0</v>
      </c>
      <c r="IA143">
        <v>0</v>
      </c>
      <c r="IB143" t="s">
        <v>426</v>
      </c>
      <c r="IC143" t="s">
        <v>427</v>
      </c>
      <c r="ID143" t="s">
        <v>428</v>
      </c>
      <c r="IE143" t="s">
        <v>428</v>
      </c>
      <c r="IF143" t="s">
        <v>428</v>
      </c>
      <c r="IG143" t="s">
        <v>428</v>
      </c>
      <c r="IH143">
        <v>0</v>
      </c>
      <c r="II143">
        <v>100</v>
      </c>
      <c r="IJ143">
        <v>100</v>
      </c>
      <c r="IK143">
        <v>-0.662</v>
      </c>
      <c r="IL143">
        <v>0.3218</v>
      </c>
      <c r="IM143">
        <v>-0.6605319167387009</v>
      </c>
      <c r="IN143">
        <v>-0.0004737513092168879</v>
      </c>
      <c r="IO143">
        <v>1.233974951706583E-06</v>
      </c>
      <c r="IP143">
        <v>-2.791035861235605E-10</v>
      </c>
      <c r="IQ143">
        <v>0.04306461537617447</v>
      </c>
      <c r="IR143">
        <v>-0.002560808816659483</v>
      </c>
      <c r="IS143">
        <v>0.0007441110143227328</v>
      </c>
      <c r="IT143">
        <v>-6.151772081818622E-06</v>
      </c>
      <c r="IU143">
        <v>2</v>
      </c>
      <c r="IV143">
        <v>1988</v>
      </c>
      <c r="IW143">
        <v>1</v>
      </c>
      <c r="IX143">
        <v>28</v>
      </c>
      <c r="IY143">
        <v>190401.9</v>
      </c>
      <c r="IZ143">
        <v>190402.1</v>
      </c>
      <c r="JA143">
        <v>1.14868</v>
      </c>
      <c r="JB143">
        <v>2.6123</v>
      </c>
      <c r="JC143">
        <v>1.49658</v>
      </c>
      <c r="JD143">
        <v>2.34863</v>
      </c>
      <c r="JE143">
        <v>1.54907</v>
      </c>
      <c r="JF143">
        <v>2.35962</v>
      </c>
      <c r="JG143">
        <v>36.2224</v>
      </c>
      <c r="JH143">
        <v>24.0963</v>
      </c>
      <c r="JI143">
        <v>18</v>
      </c>
      <c r="JJ143">
        <v>482.257</v>
      </c>
      <c r="JK143">
        <v>493.454</v>
      </c>
      <c r="JL143">
        <v>30.5695</v>
      </c>
      <c r="JM143">
        <v>29.0612</v>
      </c>
      <c r="JN143">
        <v>30.0001</v>
      </c>
      <c r="JO143">
        <v>29.2741</v>
      </c>
      <c r="JP143">
        <v>29.2684</v>
      </c>
      <c r="JQ143">
        <v>23.083</v>
      </c>
      <c r="JR143">
        <v>18.2037</v>
      </c>
      <c r="JS143">
        <v>100</v>
      </c>
      <c r="JT143">
        <v>30.5575</v>
      </c>
      <c r="JU143">
        <v>420</v>
      </c>
      <c r="JV143">
        <v>23.9286</v>
      </c>
      <c r="JW143">
        <v>101.964</v>
      </c>
      <c r="JX143">
        <v>91.3789</v>
      </c>
    </row>
    <row r="144" spans="1:284">
      <c r="A144">
        <v>126</v>
      </c>
      <c r="B144">
        <v>1758413719.5</v>
      </c>
      <c r="C144">
        <v>1016.5</v>
      </c>
      <c r="D144" t="s">
        <v>682</v>
      </c>
      <c r="E144" t="s">
        <v>683</v>
      </c>
      <c r="F144">
        <v>5</v>
      </c>
      <c r="G144" t="s">
        <v>613</v>
      </c>
      <c r="H144" t="s">
        <v>421</v>
      </c>
      <c r="I144">
        <v>1758413711.4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(DN144+(U144+2*0.95*5.67E-8*(((DN144+$B$9)+273)^4-(DN144+273)^4)-44100*J144)/(1.84*29.3*R144+8*0.95*5.67E-8*(DN144+273)^3))</f>
        <v>0</v>
      </c>
      <c r="W144">
        <f>($C$9*DO144+$D$9*DP144+$E$9*V144)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2*0.95*5.67E-8*(((DN144+$B$9)+273)^4-(W144+273)^4)</f>
        <v>0</v>
      </c>
      <c r="AF144">
        <f>U144+AE144+AC144+AD144</f>
        <v>0</v>
      </c>
      <c r="AG144">
        <v>0</v>
      </c>
      <c r="AH144">
        <v>0</v>
      </c>
      <c r="AI144">
        <f>IF(AG144*$H$15&gt;=AK144,1.0,(AK144/(AK144-AG144*$H$15)))</f>
        <v>0</v>
      </c>
      <c r="AJ144">
        <f>(AI144-1)*100</f>
        <v>0</v>
      </c>
      <c r="AK144">
        <f>MAX(0,($B$15+$C$15*DS144)/(1+$D$15*DS144)*DL144/(DN144+273)*$E$15)</f>
        <v>0</v>
      </c>
      <c r="AL144" t="s">
        <v>422</v>
      </c>
      <c r="AM144" t="s">
        <v>422</v>
      </c>
      <c r="AN144">
        <v>0</v>
      </c>
      <c r="AO144">
        <v>0</v>
      </c>
      <c r="AP144">
        <f>1-AN144/AO144</f>
        <v>0</v>
      </c>
      <c r="AQ144">
        <v>0</v>
      </c>
      <c r="AR144" t="s">
        <v>422</v>
      </c>
      <c r="AS144" t="s">
        <v>422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422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$B$13*DT144+$C$13*DU144+$F$13*EF144*(1-EI144)</f>
        <v>0</v>
      </c>
      <c r="CW144">
        <f>CV144*CX144</f>
        <v>0</v>
      </c>
      <c r="CX144">
        <f>($B$13*$D$11+$C$13*$D$11+$F$13*((ES144+EK144)/MAX(ES144+EK144+ET144, 0.1)*$I$11+ET144/MAX(ES144+EK144+ET144, 0.1)*$J$11))/($B$13+$C$13+$F$13)</f>
        <v>0</v>
      </c>
      <c r="CY144">
        <f>($B$13*$K$11+$C$13*$K$11+$F$13*((ES144+EK144)/MAX(ES144+EK144+ET144, 0.1)*$P$11+ET144/MAX(ES144+EK144+ET144, 0.1)*$Q$11))/($B$13+$C$13+$F$13)</f>
        <v>0</v>
      </c>
      <c r="CZ144">
        <v>6</v>
      </c>
      <c r="DA144">
        <v>0.5</v>
      </c>
      <c r="DB144" t="s">
        <v>423</v>
      </c>
      <c r="DC144">
        <v>2</v>
      </c>
      <c r="DD144">
        <v>1758413711.4</v>
      </c>
      <c r="DE144">
        <v>422.16632</v>
      </c>
      <c r="DF144">
        <v>419.9905199999999</v>
      </c>
      <c r="DG144">
        <v>24.172332</v>
      </c>
      <c r="DH144">
        <v>23.979752</v>
      </c>
      <c r="DI144">
        <v>422.82752</v>
      </c>
      <c r="DJ144">
        <v>23.850524</v>
      </c>
      <c r="DK144">
        <v>499.97536</v>
      </c>
      <c r="DL144">
        <v>90.16429600000001</v>
      </c>
      <c r="DM144">
        <v>0.070082664</v>
      </c>
      <c r="DN144">
        <v>30.33268</v>
      </c>
      <c r="DO144">
        <v>30.009696</v>
      </c>
      <c r="DP144">
        <v>999.9</v>
      </c>
      <c r="DQ144">
        <v>0</v>
      </c>
      <c r="DR144">
        <v>0</v>
      </c>
      <c r="DS144">
        <v>9997.027599999999</v>
      </c>
      <c r="DT144">
        <v>0</v>
      </c>
      <c r="DU144">
        <v>3.94641</v>
      </c>
      <c r="DV144">
        <v>2.1757112</v>
      </c>
      <c r="DW144">
        <v>432.6238</v>
      </c>
      <c r="DX144">
        <v>430.3093200000001</v>
      </c>
      <c r="DY144">
        <v>0.19259072</v>
      </c>
      <c r="DZ144">
        <v>419.9905199999999</v>
      </c>
      <c r="EA144">
        <v>23.979752</v>
      </c>
      <c r="EB144">
        <v>2.1794828</v>
      </c>
      <c r="EC144">
        <v>2.1621176</v>
      </c>
      <c r="ED144">
        <v>18.812288</v>
      </c>
      <c r="EE144">
        <v>18.684352</v>
      </c>
      <c r="EF144">
        <v>0.00500078</v>
      </c>
      <c r="EG144">
        <v>0</v>
      </c>
      <c r="EH144">
        <v>0</v>
      </c>
      <c r="EI144">
        <v>0</v>
      </c>
      <c r="EJ144">
        <v>765.936</v>
      </c>
      <c r="EK144">
        <v>0.00500078</v>
      </c>
      <c r="EL144">
        <v>-16.62</v>
      </c>
      <c r="EM144">
        <v>-1.104</v>
      </c>
      <c r="EN144">
        <v>35.27228</v>
      </c>
      <c r="EO144">
        <v>38.83976</v>
      </c>
      <c r="EP144">
        <v>37.25488</v>
      </c>
      <c r="EQ144">
        <v>38.90976</v>
      </c>
      <c r="ER144">
        <v>37.74728</v>
      </c>
      <c r="ES144">
        <v>0</v>
      </c>
      <c r="ET144">
        <v>0</v>
      </c>
      <c r="EU144">
        <v>0</v>
      </c>
      <c r="EV144">
        <v>1758413719.2</v>
      </c>
      <c r="EW144">
        <v>0</v>
      </c>
      <c r="EX144">
        <v>765.1384615384615</v>
      </c>
      <c r="EY144">
        <v>-5.258119905655433</v>
      </c>
      <c r="EZ144">
        <v>-16.84102561215561</v>
      </c>
      <c r="FA144">
        <v>-16.32307692307692</v>
      </c>
      <c r="FB144">
        <v>15</v>
      </c>
      <c r="FC144">
        <v>0</v>
      </c>
      <c r="FD144" t="s">
        <v>424</v>
      </c>
      <c r="FE144">
        <v>1746989605.5</v>
      </c>
      <c r="FF144">
        <v>1746989593.5</v>
      </c>
      <c r="FG144">
        <v>0</v>
      </c>
      <c r="FH144">
        <v>-0.274</v>
      </c>
      <c r="FI144">
        <v>-0.002</v>
      </c>
      <c r="FJ144">
        <v>2.549</v>
      </c>
      <c r="FK144">
        <v>0.129</v>
      </c>
      <c r="FL144">
        <v>420</v>
      </c>
      <c r="FM144">
        <v>17</v>
      </c>
      <c r="FN144">
        <v>0.02</v>
      </c>
      <c r="FO144">
        <v>0.04</v>
      </c>
      <c r="FP144">
        <v>2.17090675</v>
      </c>
      <c r="FQ144">
        <v>-0.05044108818011701</v>
      </c>
      <c r="FR144">
        <v>0.05964765717894961</v>
      </c>
      <c r="FS144">
        <v>1</v>
      </c>
      <c r="FT144">
        <v>765.4764705882353</v>
      </c>
      <c r="FU144">
        <v>-0.2383498934405296</v>
      </c>
      <c r="FV144">
        <v>6.094358955022615</v>
      </c>
      <c r="FW144">
        <v>1</v>
      </c>
      <c r="FX144">
        <v>0.192035</v>
      </c>
      <c r="FY144">
        <v>0.01193076923076912</v>
      </c>
      <c r="FZ144">
        <v>0.00151696705633313</v>
      </c>
      <c r="GA144">
        <v>1</v>
      </c>
      <c r="GB144">
        <v>3</v>
      </c>
      <c r="GC144">
        <v>3</v>
      </c>
      <c r="GD144" t="s">
        <v>462</v>
      </c>
      <c r="GE144">
        <v>3.1034</v>
      </c>
      <c r="GF144">
        <v>2.72813</v>
      </c>
      <c r="GG144">
        <v>0.0881</v>
      </c>
      <c r="GH144">
        <v>0.0876961</v>
      </c>
      <c r="GI144">
        <v>0.107908</v>
      </c>
      <c r="GJ144">
        <v>0.10874</v>
      </c>
      <c r="GK144">
        <v>23837.4</v>
      </c>
      <c r="GL144">
        <v>21646.9</v>
      </c>
      <c r="GM144">
        <v>26705.1</v>
      </c>
      <c r="GN144">
        <v>23949.9</v>
      </c>
      <c r="GO144">
        <v>38120.4</v>
      </c>
      <c r="GP144">
        <v>31552.3</v>
      </c>
      <c r="GQ144">
        <v>46636.5</v>
      </c>
      <c r="GR144">
        <v>37890.3</v>
      </c>
      <c r="GS144">
        <v>1.86725</v>
      </c>
      <c r="GT144">
        <v>1.8614</v>
      </c>
      <c r="GU144">
        <v>0.0784174</v>
      </c>
      <c r="GV144">
        <v>0</v>
      </c>
      <c r="GW144">
        <v>28.7419</v>
      </c>
      <c r="GX144">
        <v>999.9</v>
      </c>
      <c r="GY144">
        <v>54.2</v>
      </c>
      <c r="GZ144">
        <v>31.5</v>
      </c>
      <c r="HA144">
        <v>27.9019</v>
      </c>
      <c r="HB144">
        <v>61.36</v>
      </c>
      <c r="HC144">
        <v>26.3061</v>
      </c>
      <c r="HD144">
        <v>1</v>
      </c>
      <c r="HE144">
        <v>0.140727</v>
      </c>
      <c r="HF144">
        <v>-1.18142</v>
      </c>
      <c r="HG144">
        <v>20.2947</v>
      </c>
      <c r="HH144">
        <v>5.22058</v>
      </c>
      <c r="HI144">
        <v>11.9796</v>
      </c>
      <c r="HJ144">
        <v>4.9651</v>
      </c>
      <c r="HK144">
        <v>3.27598</v>
      </c>
      <c r="HL144">
        <v>9999</v>
      </c>
      <c r="HM144">
        <v>9999</v>
      </c>
      <c r="HN144">
        <v>9999</v>
      </c>
      <c r="HO144">
        <v>999.9</v>
      </c>
      <c r="HP144">
        <v>1.86386</v>
      </c>
      <c r="HQ144">
        <v>1.86005</v>
      </c>
      <c r="HR144">
        <v>1.85837</v>
      </c>
      <c r="HS144">
        <v>1.85974</v>
      </c>
      <c r="HT144">
        <v>1.85984</v>
      </c>
      <c r="HU144">
        <v>1.85837</v>
      </c>
      <c r="HV144">
        <v>1.85745</v>
      </c>
      <c r="HW144">
        <v>1.85237</v>
      </c>
      <c r="HX144">
        <v>0</v>
      </c>
      <c r="HY144">
        <v>0</v>
      </c>
      <c r="HZ144">
        <v>0</v>
      </c>
      <c r="IA144">
        <v>0</v>
      </c>
      <c r="IB144" t="s">
        <v>426</v>
      </c>
      <c r="IC144" t="s">
        <v>427</v>
      </c>
      <c r="ID144" t="s">
        <v>428</v>
      </c>
      <c r="IE144" t="s">
        <v>428</v>
      </c>
      <c r="IF144" t="s">
        <v>428</v>
      </c>
      <c r="IG144" t="s">
        <v>428</v>
      </c>
      <c r="IH144">
        <v>0</v>
      </c>
      <c r="II144">
        <v>100</v>
      </c>
      <c r="IJ144">
        <v>100</v>
      </c>
      <c r="IK144">
        <v>-0.661</v>
      </c>
      <c r="IL144">
        <v>0.3218</v>
      </c>
      <c r="IM144">
        <v>-0.6605319167387009</v>
      </c>
      <c r="IN144">
        <v>-0.0004737513092168879</v>
      </c>
      <c r="IO144">
        <v>1.233974951706583E-06</v>
      </c>
      <c r="IP144">
        <v>-2.791035861235605E-10</v>
      </c>
      <c r="IQ144">
        <v>0.04306461537617447</v>
      </c>
      <c r="IR144">
        <v>-0.002560808816659483</v>
      </c>
      <c r="IS144">
        <v>0.0007441110143227328</v>
      </c>
      <c r="IT144">
        <v>-6.151772081818622E-06</v>
      </c>
      <c r="IU144">
        <v>2</v>
      </c>
      <c r="IV144">
        <v>1988</v>
      </c>
      <c r="IW144">
        <v>1</v>
      </c>
      <c r="IX144">
        <v>28</v>
      </c>
      <c r="IY144">
        <v>190401.9</v>
      </c>
      <c r="IZ144">
        <v>190402.1</v>
      </c>
      <c r="JA144">
        <v>1.14868</v>
      </c>
      <c r="JB144">
        <v>2.60498</v>
      </c>
      <c r="JC144">
        <v>1.49658</v>
      </c>
      <c r="JD144">
        <v>2.34741</v>
      </c>
      <c r="JE144">
        <v>1.54907</v>
      </c>
      <c r="JF144">
        <v>2.44141</v>
      </c>
      <c r="JG144">
        <v>36.2224</v>
      </c>
      <c r="JH144">
        <v>24.0963</v>
      </c>
      <c r="JI144">
        <v>18</v>
      </c>
      <c r="JJ144">
        <v>482.417</v>
      </c>
      <c r="JK144">
        <v>493.355</v>
      </c>
      <c r="JL144">
        <v>30.5647</v>
      </c>
      <c r="JM144">
        <v>29.0612</v>
      </c>
      <c r="JN144">
        <v>30</v>
      </c>
      <c r="JO144">
        <v>29.2741</v>
      </c>
      <c r="JP144">
        <v>29.2684</v>
      </c>
      <c r="JQ144">
        <v>23.0851</v>
      </c>
      <c r="JR144">
        <v>18.2037</v>
      </c>
      <c r="JS144">
        <v>100</v>
      </c>
      <c r="JT144">
        <v>30.5575</v>
      </c>
      <c r="JU144">
        <v>420</v>
      </c>
      <c r="JV144">
        <v>23.9277</v>
      </c>
      <c r="JW144">
        <v>101.964</v>
      </c>
      <c r="JX144">
        <v>91.3783</v>
      </c>
    </row>
    <row r="145" spans="1:284">
      <c r="A145">
        <v>127</v>
      </c>
      <c r="B145">
        <v>1758413721.5</v>
      </c>
      <c r="C145">
        <v>1018.5</v>
      </c>
      <c r="D145" t="s">
        <v>684</v>
      </c>
      <c r="E145" t="s">
        <v>685</v>
      </c>
      <c r="F145">
        <v>5</v>
      </c>
      <c r="G145" t="s">
        <v>613</v>
      </c>
      <c r="H145" t="s">
        <v>421</v>
      </c>
      <c r="I145">
        <v>1758413713.5625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(DN145+(U145+2*0.95*5.67E-8*(((DN145+$B$9)+273)^4-(DN145+273)^4)-44100*J145)/(1.84*29.3*R145+8*0.95*5.67E-8*(DN145+273)^3))</f>
        <v>0</v>
      </c>
      <c r="W145">
        <f>($C$9*DO145+$D$9*DP145+$E$9*V145)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2*0.95*5.67E-8*(((DN145+$B$9)+273)^4-(W145+273)^4)</f>
        <v>0</v>
      </c>
      <c r="AF145">
        <f>U145+AE145+AC145+AD145</f>
        <v>0</v>
      </c>
      <c r="AG145">
        <v>0</v>
      </c>
      <c r="AH145">
        <v>0</v>
      </c>
      <c r="AI145">
        <f>IF(AG145*$H$15&gt;=AK145,1.0,(AK145/(AK145-AG145*$H$15)))</f>
        <v>0</v>
      </c>
      <c r="AJ145">
        <f>(AI145-1)*100</f>
        <v>0</v>
      </c>
      <c r="AK145">
        <f>MAX(0,($B$15+$C$15*DS145)/(1+$D$15*DS145)*DL145/(DN145+273)*$E$15)</f>
        <v>0</v>
      </c>
      <c r="AL145" t="s">
        <v>422</v>
      </c>
      <c r="AM145" t="s">
        <v>422</v>
      </c>
      <c r="AN145">
        <v>0</v>
      </c>
      <c r="AO145">
        <v>0</v>
      </c>
      <c r="AP145">
        <f>1-AN145/AO145</f>
        <v>0</v>
      </c>
      <c r="AQ145">
        <v>0</v>
      </c>
      <c r="AR145" t="s">
        <v>422</v>
      </c>
      <c r="AS145" t="s">
        <v>422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422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$B$13*DT145+$C$13*DU145+$F$13*EF145*(1-EI145)</f>
        <v>0</v>
      </c>
      <c r="CW145">
        <f>CV145*CX145</f>
        <v>0</v>
      </c>
      <c r="CX145">
        <f>($B$13*$D$11+$C$13*$D$11+$F$13*((ES145+EK145)/MAX(ES145+EK145+ET145, 0.1)*$I$11+ET145/MAX(ES145+EK145+ET145, 0.1)*$J$11))/($B$13+$C$13+$F$13)</f>
        <v>0</v>
      </c>
      <c r="CY145">
        <f>($B$13*$K$11+$C$13*$K$11+$F$13*((ES145+EK145)/MAX(ES145+EK145+ET145, 0.1)*$P$11+ET145/MAX(ES145+EK145+ET145, 0.1)*$Q$11))/($B$13+$C$13+$F$13)</f>
        <v>0</v>
      </c>
      <c r="CZ145">
        <v>6</v>
      </c>
      <c r="DA145">
        <v>0.5</v>
      </c>
      <c r="DB145" t="s">
        <v>423</v>
      </c>
      <c r="DC145">
        <v>2</v>
      </c>
      <c r="DD145">
        <v>1758413713.5625</v>
      </c>
      <c r="DE145">
        <v>422.1727083333333</v>
      </c>
      <c r="DF145">
        <v>419.9869583333334</v>
      </c>
      <c r="DG145">
        <v>24.171675</v>
      </c>
      <c r="DH145">
        <v>23.978975</v>
      </c>
      <c r="DI145">
        <v>422.8339583333333</v>
      </c>
      <c r="DJ145">
        <v>23.84987916666667</v>
      </c>
      <c r="DK145">
        <v>499.9536666666667</v>
      </c>
      <c r="DL145">
        <v>90.16430833333332</v>
      </c>
      <c r="DM145">
        <v>0.07013698750000001</v>
      </c>
      <c r="DN145">
        <v>30.33145416666666</v>
      </c>
      <c r="DO145">
        <v>30.01178333333333</v>
      </c>
      <c r="DP145">
        <v>999.9</v>
      </c>
      <c r="DQ145">
        <v>0</v>
      </c>
      <c r="DR145">
        <v>0</v>
      </c>
      <c r="DS145">
        <v>9995.627916666666</v>
      </c>
      <c r="DT145">
        <v>0</v>
      </c>
      <c r="DU145">
        <v>3.94641</v>
      </c>
      <c r="DV145">
        <v>2.185688333333333</v>
      </c>
      <c r="DW145">
        <v>432.6300833333333</v>
      </c>
      <c r="DX145">
        <v>430.3052916666667</v>
      </c>
      <c r="DY145">
        <v>0.192706</v>
      </c>
      <c r="DZ145">
        <v>419.9869583333334</v>
      </c>
      <c r="EA145">
        <v>23.978975</v>
      </c>
      <c r="EB145">
        <v>2.17942375</v>
      </c>
      <c r="EC145">
        <v>2.162047916666667</v>
      </c>
      <c r="ED145">
        <v>18.81185416666667</v>
      </c>
      <c r="EE145">
        <v>18.6838375</v>
      </c>
      <c r="EF145">
        <v>0.00500078</v>
      </c>
      <c r="EG145">
        <v>0</v>
      </c>
      <c r="EH145">
        <v>0</v>
      </c>
      <c r="EI145">
        <v>0</v>
      </c>
      <c r="EJ145">
        <v>766.2750000000001</v>
      </c>
      <c r="EK145">
        <v>0.00500078</v>
      </c>
      <c r="EL145">
        <v>-17.1</v>
      </c>
      <c r="EM145">
        <v>-1.116666666666667</v>
      </c>
      <c r="EN145">
        <v>35.27054166666667</v>
      </c>
      <c r="EO145">
        <v>38.8175</v>
      </c>
      <c r="EP145">
        <v>37.255125</v>
      </c>
      <c r="EQ145">
        <v>38.89554166666667</v>
      </c>
      <c r="ER145">
        <v>37.747125</v>
      </c>
      <c r="ES145">
        <v>0</v>
      </c>
      <c r="ET145">
        <v>0</v>
      </c>
      <c r="EU145">
        <v>0</v>
      </c>
      <c r="EV145">
        <v>1758413721.6</v>
      </c>
      <c r="EW145">
        <v>0</v>
      </c>
      <c r="EX145">
        <v>765.7076923076924</v>
      </c>
      <c r="EY145">
        <v>-18.52991457276098</v>
      </c>
      <c r="EZ145">
        <v>-12.82735067999154</v>
      </c>
      <c r="FA145">
        <v>-16.84615384615385</v>
      </c>
      <c r="FB145">
        <v>15</v>
      </c>
      <c r="FC145">
        <v>0</v>
      </c>
      <c r="FD145" t="s">
        <v>424</v>
      </c>
      <c r="FE145">
        <v>1746989605.5</v>
      </c>
      <c r="FF145">
        <v>1746989593.5</v>
      </c>
      <c r="FG145">
        <v>0</v>
      </c>
      <c r="FH145">
        <v>-0.274</v>
      </c>
      <c r="FI145">
        <v>-0.002</v>
      </c>
      <c r="FJ145">
        <v>2.549</v>
      </c>
      <c r="FK145">
        <v>0.129</v>
      </c>
      <c r="FL145">
        <v>420</v>
      </c>
      <c r="FM145">
        <v>17</v>
      </c>
      <c r="FN145">
        <v>0.02</v>
      </c>
      <c r="FO145">
        <v>0.04</v>
      </c>
      <c r="FP145">
        <v>2.174071219512195</v>
      </c>
      <c r="FQ145">
        <v>-0.02139386759582264</v>
      </c>
      <c r="FR145">
        <v>0.05944745510133285</v>
      </c>
      <c r="FS145">
        <v>1</v>
      </c>
      <c r="FT145">
        <v>765.3441176470587</v>
      </c>
      <c r="FU145">
        <v>-1.55996944792581</v>
      </c>
      <c r="FV145">
        <v>6.271091056983836</v>
      </c>
      <c r="FW145">
        <v>0</v>
      </c>
      <c r="FX145">
        <v>0.1922988780487805</v>
      </c>
      <c r="FY145">
        <v>0.008601846689895522</v>
      </c>
      <c r="FZ145">
        <v>0.001197679630503508</v>
      </c>
      <c r="GA145">
        <v>1</v>
      </c>
      <c r="GB145">
        <v>2</v>
      </c>
      <c r="GC145">
        <v>3</v>
      </c>
      <c r="GD145" t="s">
        <v>425</v>
      </c>
      <c r="GE145">
        <v>3.10338</v>
      </c>
      <c r="GF145">
        <v>2.72817</v>
      </c>
      <c r="GG145">
        <v>0.08810179999999999</v>
      </c>
      <c r="GH145">
        <v>0.08768869999999999</v>
      </c>
      <c r="GI145">
        <v>0.107906</v>
      </c>
      <c r="GJ145">
        <v>0.108738</v>
      </c>
      <c r="GK145">
        <v>23837.3</v>
      </c>
      <c r="GL145">
        <v>21646.9</v>
      </c>
      <c r="GM145">
        <v>26705</v>
      </c>
      <c r="GN145">
        <v>23949.8</v>
      </c>
      <c r="GO145">
        <v>38120.5</v>
      </c>
      <c r="GP145">
        <v>31552.2</v>
      </c>
      <c r="GQ145">
        <v>46636.4</v>
      </c>
      <c r="GR145">
        <v>37890.2</v>
      </c>
      <c r="GS145">
        <v>1.86723</v>
      </c>
      <c r="GT145">
        <v>1.86157</v>
      </c>
      <c r="GU145">
        <v>0.0782683</v>
      </c>
      <c r="GV145">
        <v>0</v>
      </c>
      <c r="GW145">
        <v>28.7419</v>
      </c>
      <c r="GX145">
        <v>999.9</v>
      </c>
      <c r="GY145">
        <v>54.2</v>
      </c>
      <c r="GZ145">
        <v>31.5</v>
      </c>
      <c r="HA145">
        <v>27.9033</v>
      </c>
      <c r="HB145">
        <v>61.01</v>
      </c>
      <c r="HC145">
        <v>26.1979</v>
      </c>
      <c r="HD145">
        <v>1</v>
      </c>
      <c r="HE145">
        <v>0.140488</v>
      </c>
      <c r="HF145">
        <v>-1.18442</v>
      </c>
      <c r="HG145">
        <v>20.2947</v>
      </c>
      <c r="HH145">
        <v>5.22088</v>
      </c>
      <c r="HI145">
        <v>11.9798</v>
      </c>
      <c r="HJ145">
        <v>4.9652</v>
      </c>
      <c r="HK145">
        <v>3.27598</v>
      </c>
      <c r="HL145">
        <v>9999</v>
      </c>
      <c r="HM145">
        <v>9999</v>
      </c>
      <c r="HN145">
        <v>9999</v>
      </c>
      <c r="HO145">
        <v>999.9</v>
      </c>
      <c r="HP145">
        <v>1.86386</v>
      </c>
      <c r="HQ145">
        <v>1.86006</v>
      </c>
      <c r="HR145">
        <v>1.85837</v>
      </c>
      <c r="HS145">
        <v>1.85974</v>
      </c>
      <c r="HT145">
        <v>1.85981</v>
      </c>
      <c r="HU145">
        <v>1.85837</v>
      </c>
      <c r="HV145">
        <v>1.85745</v>
      </c>
      <c r="HW145">
        <v>1.85237</v>
      </c>
      <c r="HX145">
        <v>0</v>
      </c>
      <c r="HY145">
        <v>0</v>
      </c>
      <c r="HZ145">
        <v>0</v>
      </c>
      <c r="IA145">
        <v>0</v>
      </c>
      <c r="IB145" t="s">
        <v>426</v>
      </c>
      <c r="IC145" t="s">
        <v>427</v>
      </c>
      <c r="ID145" t="s">
        <v>428</v>
      </c>
      <c r="IE145" t="s">
        <v>428</v>
      </c>
      <c r="IF145" t="s">
        <v>428</v>
      </c>
      <c r="IG145" t="s">
        <v>428</v>
      </c>
      <c r="IH145">
        <v>0</v>
      </c>
      <c r="II145">
        <v>100</v>
      </c>
      <c r="IJ145">
        <v>100</v>
      </c>
      <c r="IK145">
        <v>-0.661</v>
      </c>
      <c r="IL145">
        <v>0.3217</v>
      </c>
      <c r="IM145">
        <v>-0.6605319167387009</v>
      </c>
      <c r="IN145">
        <v>-0.0004737513092168879</v>
      </c>
      <c r="IO145">
        <v>1.233974951706583E-06</v>
      </c>
      <c r="IP145">
        <v>-2.791035861235605E-10</v>
      </c>
      <c r="IQ145">
        <v>0.04306461537617447</v>
      </c>
      <c r="IR145">
        <v>-0.002560808816659483</v>
      </c>
      <c r="IS145">
        <v>0.0007441110143227328</v>
      </c>
      <c r="IT145">
        <v>-6.151772081818622E-06</v>
      </c>
      <c r="IU145">
        <v>2</v>
      </c>
      <c r="IV145">
        <v>1988</v>
      </c>
      <c r="IW145">
        <v>1</v>
      </c>
      <c r="IX145">
        <v>28</v>
      </c>
      <c r="IY145">
        <v>190401.9</v>
      </c>
      <c r="IZ145">
        <v>190402.1</v>
      </c>
      <c r="JA145">
        <v>1.14868</v>
      </c>
      <c r="JB145">
        <v>2.6001</v>
      </c>
      <c r="JC145">
        <v>1.49658</v>
      </c>
      <c r="JD145">
        <v>2.34741</v>
      </c>
      <c r="JE145">
        <v>1.54907</v>
      </c>
      <c r="JF145">
        <v>2.46826</v>
      </c>
      <c r="JG145">
        <v>36.2224</v>
      </c>
      <c r="JH145">
        <v>24.105</v>
      </c>
      <c r="JI145">
        <v>18</v>
      </c>
      <c r="JJ145">
        <v>482.403</v>
      </c>
      <c r="JK145">
        <v>493.47</v>
      </c>
      <c r="JL145">
        <v>30.5587</v>
      </c>
      <c r="JM145">
        <v>29.0612</v>
      </c>
      <c r="JN145">
        <v>30.0001</v>
      </c>
      <c r="JO145">
        <v>29.2741</v>
      </c>
      <c r="JP145">
        <v>29.2684</v>
      </c>
      <c r="JQ145">
        <v>23.0852</v>
      </c>
      <c r="JR145">
        <v>18.2037</v>
      </c>
      <c r="JS145">
        <v>100</v>
      </c>
      <c r="JT145">
        <v>30.5412</v>
      </c>
      <c r="JU145">
        <v>420</v>
      </c>
      <c r="JV145">
        <v>23.9236</v>
      </c>
      <c r="JW145">
        <v>101.964</v>
      </c>
      <c r="JX145">
        <v>91.3779</v>
      </c>
    </row>
    <row r="146" spans="1:284">
      <c r="A146">
        <v>128</v>
      </c>
      <c r="B146">
        <v>1758413723.5</v>
      </c>
      <c r="C146">
        <v>1020.5</v>
      </c>
      <c r="D146" t="s">
        <v>686</v>
      </c>
      <c r="E146" t="s">
        <v>687</v>
      </c>
      <c r="F146">
        <v>5</v>
      </c>
      <c r="G146" t="s">
        <v>613</v>
      </c>
      <c r="H146" t="s">
        <v>421</v>
      </c>
      <c r="I146">
        <v>1758413715.826087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(DN146+(U146+2*0.95*5.67E-8*(((DN146+$B$9)+273)^4-(DN146+273)^4)-44100*J146)/(1.84*29.3*R146+8*0.95*5.67E-8*(DN146+273)^3))</f>
        <v>0</v>
      </c>
      <c r="W146">
        <f>($C$9*DO146+$D$9*DP146+$E$9*V146)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2*0.95*5.67E-8*(((DN146+$B$9)+273)^4-(W146+273)^4)</f>
        <v>0</v>
      </c>
      <c r="AF146">
        <f>U146+AE146+AC146+AD146</f>
        <v>0</v>
      </c>
      <c r="AG146">
        <v>0</v>
      </c>
      <c r="AH146">
        <v>0</v>
      </c>
      <c r="AI146">
        <f>IF(AG146*$H$15&gt;=AK146,1.0,(AK146/(AK146-AG146*$H$15)))</f>
        <v>0</v>
      </c>
      <c r="AJ146">
        <f>(AI146-1)*100</f>
        <v>0</v>
      </c>
      <c r="AK146">
        <f>MAX(0,($B$15+$C$15*DS146)/(1+$D$15*DS146)*DL146/(DN146+273)*$E$15)</f>
        <v>0</v>
      </c>
      <c r="AL146" t="s">
        <v>422</v>
      </c>
      <c r="AM146" t="s">
        <v>422</v>
      </c>
      <c r="AN146">
        <v>0</v>
      </c>
      <c r="AO146">
        <v>0</v>
      </c>
      <c r="AP146">
        <f>1-AN146/AO146</f>
        <v>0</v>
      </c>
      <c r="AQ146">
        <v>0</v>
      </c>
      <c r="AR146" t="s">
        <v>422</v>
      </c>
      <c r="AS146" t="s">
        <v>422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422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$B$13*DT146+$C$13*DU146+$F$13*EF146*(1-EI146)</f>
        <v>0</v>
      </c>
      <c r="CW146">
        <f>CV146*CX146</f>
        <v>0</v>
      </c>
      <c r="CX146">
        <f>($B$13*$D$11+$C$13*$D$11+$F$13*((ES146+EK146)/MAX(ES146+EK146+ET146, 0.1)*$I$11+ET146/MAX(ES146+EK146+ET146, 0.1)*$J$11))/($B$13+$C$13+$F$13)</f>
        <v>0</v>
      </c>
      <c r="CY146">
        <f>($B$13*$K$11+$C$13*$K$11+$F$13*((ES146+EK146)/MAX(ES146+EK146+ET146, 0.1)*$P$11+ET146/MAX(ES146+EK146+ET146, 0.1)*$Q$11))/($B$13+$C$13+$F$13)</f>
        <v>0</v>
      </c>
      <c r="CZ146">
        <v>6</v>
      </c>
      <c r="DA146">
        <v>0.5</v>
      </c>
      <c r="DB146" t="s">
        <v>423</v>
      </c>
      <c r="DC146">
        <v>2</v>
      </c>
      <c r="DD146">
        <v>1758413715.826087</v>
      </c>
      <c r="DE146">
        <v>422.1722173913044</v>
      </c>
      <c r="DF146">
        <v>419.9775217391305</v>
      </c>
      <c r="DG146">
        <v>24.1709347826087</v>
      </c>
      <c r="DH146">
        <v>23.97798695652174</v>
      </c>
      <c r="DI146">
        <v>422.8334782608696</v>
      </c>
      <c r="DJ146">
        <v>23.84915217391304</v>
      </c>
      <c r="DK146">
        <v>499.9812608695652</v>
      </c>
      <c r="DL146">
        <v>90.16433478260869</v>
      </c>
      <c r="DM146">
        <v>0.07010832173913042</v>
      </c>
      <c r="DN146">
        <v>30.33022608695651</v>
      </c>
      <c r="DO146">
        <v>30.01370000000001</v>
      </c>
      <c r="DP146">
        <v>999.9000000000003</v>
      </c>
      <c r="DQ146">
        <v>0</v>
      </c>
      <c r="DR146">
        <v>0</v>
      </c>
      <c r="DS146">
        <v>9998.319565217391</v>
      </c>
      <c r="DT146">
        <v>0</v>
      </c>
      <c r="DU146">
        <v>3.94641</v>
      </c>
      <c r="DV146">
        <v>2.194585652173914</v>
      </c>
      <c r="DW146">
        <v>432.6291739130435</v>
      </c>
      <c r="DX146">
        <v>430.2951739130435</v>
      </c>
      <c r="DY146">
        <v>0.1929550434782609</v>
      </c>
      <c r="DZ146">
        <v>419.9775217391305</v>
      </c>
      <c r="EA146">
        <v>23.97798695652174</v>
      </c>
      <c r="EB146">
        <v>2.179356956521739</v>
      </c>
      <c r="EC146">
        <v>2.161959130434783</v>
      </c>
      <c r="ED146">
        <v>18.81136086956521</v>
      </c>
      <c r="EE146">
        <v>18.68317826086957</v>
      </c>
      <c r="EF146">
        <v>0.005000779999999999</v>
      </c>
      <c r="EG146">
        <v>0</v>
      </c>
      <c r="EH146">
        <v>0</v>
      </c>
      <c r="EI146">
        <v>0</v>
      </c>
      <c r="EJ146">
        <v>766.0826086956522</v>
      </c>
      <c r="EK146">
        <v>0.005000779999999999</v>
      </c>
      <c r="EL146">
        <v>-19.11739130434783</v>
      </c>
      <c r="EM146">
        <v>-1.260869565217391</v>
      </c>
      <c r="EN146">
        <v>35.247</v>
      </c>
      <c r="EO146">
        <v>38.79869565217391</v>
      </c>
      <c r="EP146">
        <v>37.22817391304348</v>
      </c>
      <c r="EQ146">
        <v>38.86382608695652</v>
      </c>
      <c r="ER146">
        <v>37.72526086956522</v>
      </c>
      <c r="ES146">
        <v>0</v>
      </c>
      <c r="ET146">
        <v>0</v>
      </c>
      <c r="EU146">
        <v>0</v>
      </c>
      <c r="EV146">
        <v>1758413723.4</v>
      </c>
      <c r="EW146">
        <v>0</v>
      </c>
      <c r="EX146">
        <v>764.928</v>
      </c>
      <c r="EY146">
        <v>-41.46153852309497</v>
      </c>
      <c r="EZ146">
        <v>1.461538455848338</v>
      </c>
      <c r="FA146">
        <v>-17.648</v>
      </c>
      <c r="FB146">
        <v>15</v>
      </c>
      <c r="FC146">
        <v>0</v>
      </c>
      <c r="FD146" t="s">
        <v>424</v>
      </c>
      <c r="FE146">
        <v>1746989605.5</v>
      </c>
      <c r="FF146">
        <v>1746989593.5</v>
      </c>
      <c r="FG146">
        <v>0</v>
      </c>
      <c r="FH146">
        <v>-0.274</v>
      </c>
      <c r="FI146">
        <v>-0.002</v>
      </c>
      <c r="FJ146">
        <v>2.549</v>
      </c>
      <c r="FK146">
        <v>0.129</v>
      </c>
      <c r="FL146">
        <v>420</v>
      </c>
      <c r="FM146">
        <v>17</v>
      </c>
      <c r="FN146">
        <v>0.02</v>
      </c>
      <c r="FO146">
        <v>0.04</v>
      </c>
      <c r="FP146">
        <v>2.1859195</v>
      </c>
      <c r="FQ146">
        <v>-0.01173073170731649</v>
      </c>
      <c r="FR146">
        <v>0.06087802509732063</v>
      </c>
      <c r="FS146">
        <v>1</v>
      </c>
      <c r="FT146">
        <v>764.9529411764705</v>
      </c>
      <c r="FU146">
        <v>-4.702826678663486</v>
      </c>
      <c r="FV146">
        <v>6.485333466600645</v>
      </c>
      <c r="FW146">
        <v>0</v>
      </c>
      <c r="FX146">
        <v>0.192715175</v>
      </c>
      <c r="FY146">
        <v>0.003357106941838014</v>
      </c>
      <c r="FZ146">
        <v>0.0006499265299824279</v>
      </c>
      <c r="GA146">
        <v>1</v>
      </c>
      <c r="GB146">
        <v>2</v>
      </c>
      <c r="GC146">
        <v>3</v>
      </c>
      <c r="GD146" t="s">
        <v>425</v>
      </c>
      <c r="GE146">
        <v>3.10339</v>
      </c>
      <c r="GF146">
        <v>2.72795</v>
      </c>
      <c r="GG146">
        <v>0.08809839999999999</v>
      </c>
      <c r="GH146">
        <v>0.0876943</v>
      </c>
      <c r="GI146">
        <v>0.107906</v>
      </c>
      <c r="GJ146">
        <v>0.108737</v>
      </c>
      <c r="GK146">
        <v>23837.5</v>
      </c>
      <c r="GL146">
        <v>21646.8</v>
      </c>
      <c r="GM146">
        <v>26705</v>
      </c>
      <c r="GN146">
        <v>23949.8</v>
      </c>
      <c r="GO146">
        <v>38120.6</v>
      </c>
      <c r="GP146">
        <v>31552.2</v>
      </c>
      <c r="GQ146">
        <v>46636.5</v>
      </c>
      <c r="GR146">
        <v>37890.1</v>
      </c>
      <c r="GS146">
        <v>1.86717</v>
      </c>
      <c r="GT146">
        <v>1.86145</v>
      </c>
      <c r="GU146">
        <v>0.07819379999999999</v>
      </c>
      <c r="GV146">
        <v>0</v>
      </c>
      <c r="GW146">
        <v>28.7419</v>
      </c>
      <c r="GX146">
        <v>999.9</v>
      </c>
      <c r="GY146">
        <v>54.2</v>
      </c>
      <c r="GZ146">
        <v>31.5</v>
      </c>
      <c r="HA146">
        <v>27.8994</v>
      </c>
      <c r="HB146">
        <v>61.35</v>
      </c>
      <c r="HC146">
        <v>26.2821</v>
      </c>
      <c r="HD146">
        <v>1</v>
      </c>
      <c r="HE146">
        <v>0.140658</v>
      </c>
      <c r="HF146">
        <v>-1.16339</v>
      </c>
      <c r="HG146">
        <v>20.2947</v>
      </c>
      <c r="HH146">
        <v>5.22088</v>
      </c>
      <c r="HI146">
        <v>11.9797</v>
      </c>
      <c r="HJ146">
        <v>4.9652</v>
      </c>
      <c r="HK146">
        <v>3.276</v>
      </c>
      <c r="HL146">
        <v>9999</v>
      </c>
      <c r="HM146">
        <v>9999</v>
      </c>
      <c r="HN146">
        <v>9999</v>
      </c>
      <c r="HO146">
        <v>999.9</v>
      </c>
      <c r="HP146">
        <v>1.86386</v>
      </c>
      <c r="HQ146">
        <v>1.86005</v>
      </c>
      <c r="HR146">
        <v>1.85837</v>
      </c>
      <c r="HS146">
        <v>1.85974</v>
      </c>
      <c r="HT146">
        <v>1.85983</v>
      </c>
      <c r="HU146">
        <v>1.85837</v>
      </c>
      <c r="HV146">
        <v>1.85745</v>
      </c>
      <c r="HW146">
        <v>1.85237</v>
      </c>
      <c r="HX146">
        <v>0</v>
      </c>
      <c r="HY146">
        <v>0</v>
      </c>
      <c r="HZ146">
        <v>0</v>
      </c>
      <c r="IA146">
        <v>0</v>
      </c>
      <c r="IB146" t="s">
        <v>426</v>
      </c>
      <c r="IC146" t="s">
        <v>427</v>
      </c>
      <c r="ID146" t="s">
        <v>428</v>
      </c>
      <c r="IE146" t="s">
        <v>428</v>
      </c>
      <c r="IF146" t="s">
        <v>428</v>
      </c>
      <c r="IG146" t="s">
        <v>428</v>
      </c>
      <c r="IH146">
        <v>0</v>
      </c>
      <c r="II146">
        <v>100</v>
      </c>
      <c r="IJ146">
        <v>100</v>
      </c>
      <c r="IK146">
        <v>-0.661</v>
      </c>
      <c r="IL146">
        <v>0.3217</v>
      </c>
      <c r="IM146">
        <v>-0.6605319167387009</v>
      </c>
      <c r="IN146">
        <v>-0.0004737513092168879</v>
      </c>
      <c r="IO146">
        <v>1.233974951706583E-06</v>
      </c>
      <c r="IP146">
        <v>-2.791035861235605E-10</v>
      </c>
      <c r="IQ146">
        <v>0.04306461537617447</v>
      </c>
      <c r="IR146">
        <v>-0.002560808816659483</v>
      </c>
      <c r="IS146">
        <v>0.0007441110143227328</v>
      </c>
      <c r="IT146">
        <v>-6.151772081818622E-06</v>
      </c>
      <c r="IU146">
        <v>2</v>
      </c>
      <c r="IV146">
        <v>1988</v>
      </c>
      <c r="IW146">
        <v>1</v>
      </c>
      <c r="IX146">
        <v>28</v>
      </c>
      <c r="IY146">
        <v>190402</v>
      </c>
      <c r="IZ146">
        <v>190402.2</v>
      </c>
      <c r="JA146">
        <v>1.14868</v>
      </c>
      <c r="JB146">
        <v>2.60742</v>
      </c>
      <c r="JC146">
        <v>1.49658</v>
      </c>
      <c r="JD146">
        <v>2.34741</v>
      </c>
      <c r="JE146">
        <v>1.54907</v>
      </c>
      <c r="JF146">
        <v>2.38525</v>
      </c>
      <c r="JG146">
        <v>36.2224</v>
      </c>
      <c r="JH146">
        <v>24.0963</v>
      </c>
      <c r="JI146">
        <v>18</v>
      </c>
      <c r="JJ146">
        <v>482.374</v>
      </c>
      <c r="JK146">
        <v>493.384</v>
      </c>
      <c r="JL146">
        <v>30.5533</v>
      </c>
      <c r="JM146">
        <v>29.0612</v>
      </c>
      <c r="JN146">
        <v>30.0001</v>
      </c>
      <c r="JO146">
        <v>29.2741</v>
      </c>
      <c r="JP146">
        <v>29.2679</v>
      </c>
      <c r="JQ146">
        <v>23.085</v>
      </c>
      <c r="JR146">
        <v>18.2037</v>
      </c>
      <c r="JS146">
        <v>100</v>
      </c>
      <c r="JT146">
        <v>30.5412</v>
      </c>
      <c r="JU146">
        <v>420</v>
      </c>
      <c r="JV146">
        <v>23.9245</v>
      </c>
      <c r="JW146">
        <v>101.964</v>
      </c>
      <c r="JX146">
        <v>91.37779999999999</v>
      </c>
    </row>
    <row r="147" spans="1:284">
      <c r="A147">
        <v>129</v>
      </c>
      <c r="B147">
        <v>1758413725.5</v>
      </c>
      <c r="C147">
        <v>1022.5</v>
      </c>
      <c r="D147" t="s">
        <v>688</v>
      </c>
      <c r="E147" t="s">
        <v>689</v>
      </c>
      <c r="F147">
        <v>5</v>
      </c>
      <c r="G147" t="s">
        <v>613</v>
      </c>
      <c r="H147" t="s">
        <v>421</v>
      </c>
      <c r="I147">
        <v>1758413717.5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(DN147+(U147+2*0.95*5.67E-8*(((DN147+$B$9)+273)^4-(DN147+273)^4)-44100*J147)/(1.84*29.3*R147+8*0.95*5.67E-8*(DN147+273)^3))</f>
        <v>0</v>
      </c>
      <c r="W147">
        <f>($C$9*DO147+$D$9*DP147+$E$9*V147)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2*0.95*5.67E-8*(((DN147+$B$9)+273)^4-(W147+273)^4)</f>
        <v>0</v>
      </c>
      <c r="AF147">
        <f>U147+AE147+AC147+AD147</f>
        <v>0</v>
      </c>
      <c r="AG147">
        <v>0</v>
      </c>
      <c r="AH147">
        <v>0</v>
      </c>
      <c r="AI147">
        <f>IF(AG147*$H$15&gt;=AK147,1.0,(AK147/(AK147-AG147*$H$15)))</f>
        <v>0</v>
      </c>
      <c r="AJ147">
        <f>(AI147-1)*100</f>
        <v>0</v>
      </c>
      <c r="AK147">
        <f>MAX(0,($B$15+$C$15*DS147)/(1+$D$15*DS147)*DL147/(DN147+273)*$E$15)</f>
        <v>0</v>
      </c>
      <c r="AL147" t="s">
        <v>422</v>
      </c>
      <c r="AM147" t="s">
        <v>422</v>
      </c>
      <c r="AN147">
        <v>0</v>
      </c>
      <c r="AO147">
        <v>0</v>
      </c>
      <c r="AP147">
        <f>1-AN147/AO147</f>
        <v>0</v>
      </c>
      <c r="AQ147">
        <v>0</v>
      </c>
      <c r="AR147" t="s">
        <v>422</v>
      </c>
      <c r="AS147" t="s">
        <v>422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422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$B$13*DT147+$C$13*DU147+$F$13*EF147*(1-EI147)</f>
        <v>0</v>
      </c>
      <c r="CW147">
        <f>CV147*CX147</f>
        <v>0</v>
      </c>
      <c r="CX147">
        <f>($B$13*$D$11+$C$13*$D$11+$F$13*((ES147+EK147)/MAX(ES147+EK147+ET147, 0.1)*$I$11+ET147/MAX(ES147+EK147+ET147, 0.1)*$J$11))/($B$13+$C$13+$F$13)</f>
        <v>0</v>
      </c>
      <c r="CY147">
        <f>($B$13*$K$11+$C$13*$K$11+$F$13*((ES147+EK147)/MAX(ES147+EK147+ET147, 0.1)*$P$11+ET147/MAX(ES147+EK147+ET147, 0.1)*$Q$11))/($B$13+$C$13+$F$13)</f>
        <v>0</v>
      </c>
      <c r="CZ147">
        <v>6</v>
      </c>
      <c r="DA147">
        <v>0.5</v>
      </c>
      <c r="DB147" t="s">
        <v>423</v>
      </c>
      <c r="DC147">
        <v>2</v>
      </c>
      <c r="DD147">
        <v>1758413717.5</v>
      </c>
      <c r="DE147">
        <v>422.170375</v>
      </c>
      <c r="DF147">
        <v>419.9791666666667</v>
      </c>
      <c r="DG147">
        <v>24.17033333333333</v>
      </c>
      <c r="DH147">
        <v>23.977275</v>
      </c>
      <c r="DI147">
        <v>422.8317083333333</v>
      </c>
      <c r="DJ147">
        <v>23.84855833333333</v>
      </c>
      <c r="DK147">
        <v>499.993375</v>
      </c>
      <c r="DL147">
        <v>90.16451666666666</v>
      </c>
      <c r="DM147">
        <v>0.07007494583333333</v>
      </c>
      <c r="DN147">
        <v>30.32944166666667</v>
      </c>
      <c r="DO147">
        <v>30.01502916666666</v>
      </c>
      <c r="DP147">
        <v>999.9</v>
      </c>
      <c r="DQ147">
        <v>0</v>
      </c>
      <c r="DR147">
        <v>0</v>
      </c>
      <c r="DS147">
        <v>9998.520416666666</v>
      </c>
      <c r="DT147">
        <v>0</v>
      </c>
      <c r="DU147">
        <v>3.94641</v>
      </c>
      <c r="DV147">
        <v>2.191132083333333</v>
      </c>
      <c r="DW147">
        <v>432.6270416666667</v>
      </c>
      <c r="DX147">
        <v>430.2965416666667</v>
      </c>
      <c r="DY147">
        <v>0.1930642083333333</v>
      </c>
      <c r="DZ147">
        <v>419.9791666666667</v>
      </c>
      <c r="EA147">
        <v>23.977275</v>
      </c>
      <c r="EB147">
        <v>2.17930625</v>
      </c>
      <c r="EC147">
        <v>2.161899166666667</v>
      </c>
      <c r="ED147">
        <v>18.81099166666667</v>
      </c>
      <c r="EE147">
        <v>18.68273333333333</v>
      </c>
      <c r="EF147">
        <v>0.00500078</v>
      </c>
      <c r="EG147">
        <v>0</v>
      </c>
      <c r="EH147">
        <v>0</v>
      </c>
      <c r="EI147">
        <v>0</v>
      </c>
      <c r="EJ147">
        <v>765.2458333333334</v>
      </c>
      <c r="EK147">
        <v>0.00500078</v>
      </c>
      <c r="EL147">
        <v>-18.74583333333333</v>
      </c>
      <c r="EM147">
        <v>-1.2625</v>
      </c>
      <c r="EN147">
        <v>35.22112499999999</v>
      </c>
      <c r="EO147">
        <v>38.778375</v>
      </c>
      <c r="EP147">
        <v>37.21345833333334</v>
      </c>
      <c r="EQ147">
        <v>38.84345833333333</v>
      </c>
      <c r="ER147">
        <v>37.71845833333333</v>
      </c>
      <c r="ES147">
        <v>0</v>
      </c>
      <c r="ET147">
        <v>0</v>
      </c>
      <c r="EU147">
        <v>0</v>
      </c>
      <c r="EV147">
        <v>1758413725.2</v>
      </c>
      <c r="EW147">
        <v>0</v>
      </c>
      <c r="EX147">
        <v>764.0692307692309</v>
      </c>
      <c r="EY147">
        <v>-40.56068410579618</v>
      </c>
      <c r="EZ147">
        <v>-9.128205084175425</v>
      </c>
      <c r="FA147">
        <v>-17.98461538461538</v>
      </c>
      <c r="FB147">
        <v>15</v>
      </c>
      <c r="FC147">
        <v>0</v>
      </c>
      <c r="FD147" t="s">
        <v>424</v>
      </c>
      <c r="FE147">
        <v>1746989605.5</v>
      </c>
      <c r="FF147">
        <v>1746989593.5</v>
      </c>
      <c r="FG147">
        <v>0</v>
      </c>
      <c r="FH147">
        <v>-0.274</v>
      </c>
      <c r="FI147">
        <v>-0.002</v>
      </c>
      <c r="FJ147">
        <v>2.549</v>
      </c>
      <c r="FK147">
        <v>0.129</v>
      </c>
      <c r="FL147">
        <v>420</v>
      </c>
      <c r="FM147">
        <v>17</v>
      </c>
      <c r="FN147">
        <v>0.02</v>
      </c>
      <c r="FO147">
        <v>0.04</v>
      </c>
      <c r="FP147">
        <v>2.187994390243902</v>
      </c>
      <c r="FQ147">
        <v>0.0022875261323977</v>
      </c>
      <c r="FR147">
        <v>0.06049993445063091</v>
      </c>
      <c r="FS147">
        <v>1</v>
      </c>
      <c r="FT147">
        <v>764.7882352941177</v>
      </c>
      <c r="FU147">
        <v>-22.17876255144924</v>
      </c>
      <c r="FV147">
        <v>6.484813240808562</v>
      </c>
      <c r="FW147">
        <v>0</v>
      </c>
      <c r="FX147">
        <v>0.1927661707317073</v>
      </c>
      <c r="FY147">
        <v>0.00394128919860648</v>
      </c>
      <c r="FZ147">
        <v>0.0006610460263094125</v>
      </c>
      <c r="GA147">
        <v>1</v>
      </c>
      <c r="GB147">
        <v>2</v>
      </c>
      <c r="GC147">
        <v>3</v>
      </c>
      <c r="GD147" t="s">
        <v>425</v>
      </c>
      <c r="GE147">
        <v>3.10315</v>
      </c>
      <c r="GF147">
        <v>2.72791</v>
      </c>
      <c r="GG147">
        <v>0.0881029</v>
      </c>
      <c r="GH147">
        <v>0.08769449999999999</v>
      </c>
      <c r="GI147">
        <v>0.107904</v>
      </c>
      <c r="GJ147">
        <v>0.108733</v>
      </c>
      <c r="GK147">
        <v>23837.5</v>
      </c>
      <c r="GL147">
        <v>21646.8</v>
      </c>
      <c r="GM147">
        <v>26705.2</v>
      </c>
      <c r="GN147">
        <v>23949.8</v>
      </c>
      <c r="GO147">
        <v>38120.9</v>
      </c>
      <c r="GP147">
        <v>31552.2</v>
      </c>
      <c r="GQ147">
        <v>46636.8</v>
      </c>
      <c r="GR147">
        <v>37889.9</v>
      </c>
      <c r="GS147">
        <v>1.86668</v>
      </c>
      <c r="GT147">
        <v>1.86178</v>
      </c>
      <c r="GU147">
        <v>0.0787154</v>
      </c>
      <c r="GV147">
        <v>0</v>
      </c>
      <c r="GW147">
        <v>28.7419</v>
      </c>
      <c r="GX147">
        <v>999.9</v>
      </c>
      <c r="GY147">
        <v>54.2</v>
      </c>
      <c r="GZ147">
        <v>31.5</v>
      </c>
      <c r="HA147">
        <v>27.9011</v>
      </c>
      <c r="HB147">
        <v>60.97</v>
      </c>
      <c r="HC147">
        <v>26.4824</v>
      </c>
      <c r="HD147">
        <v>1</v>
      </c>
      <c r="HE147">
        <v>0.140922</v>
      </c>
      <c r="HF147">
        <v>-1.15871</v>
      </c>
      <c r="HG147">
        <v>20.2948</v>
      </c>
      <c r="HH147">
        <v>5.22073</v>
      </c>
      <c r="HI147">
        <v>11.9798</v>
      </c>
      <c r="HJ147">
        <v>4.9652</v>
      </c>
      <c r="HK147">
        <v>3.27595</v>
      </c>
      <c r="HL147">
        <v>9999</v>
      </c>
      <c r="HM147">
        <v>9999</v>
      </c>
      <c r="HN147">
        <v>9999</v>
      </c>
      <c r="HO147">
        <v>999.9</v>
      </c>
      <c r="HP147">
        <v>1.86386</v>
      </c>
      <c r="HQ147">
        <v>1.86005</v>
      </c>
      <c r="HR147">
        <v>1.85837</v>
      </c>
      <c r="HS147">
        <v>1.85974</v>
      </c>
      <c r="HT147">
        <v>1.85986</v>
      </c>
      <c r="HU147">
        <v>1.85837</v>
      </c>
      <c r="HV147">
        <v>1.85745</v>
      </c>
      <c r="HW147">
        <v>1.85236</v>
      </c>
      <c r="HX147">
        <v>0</v>
      </c>
      <c r="HY147">
        <v>0</v>
      </c>
      <c r="HZ147">
        <v>0</v>
      </c>
      <c r="IA147">
        <v>0</v>
      </c>
      <c r="IB147" t="s">
        <v>426</v>
      </c>
      <c r="IC147" t="s">
        <v>427</v>
      </c>
      <c r="ID147" t="s">
        <v>428</v>
      </c>
      <c r="IE147" t="s">
        <v>428</v>
      </c>
      <c r="IF147" t="s">
        <v>428</v>
      </c>
      <c r="IG147" t="s">
        <v>428</v>
      </c>
      <c r="IH147">
        <v>0</v>
      </c>
      <c r="II147">
        <v>100</v>
      </c>
      <c r="IJ147">
        <v>100</v>
      </c>
      <c r="IK147">
        <v>-0.661</v>
      </c>
      <c r="IL147">
        <v>0.3217</v>
      </c>
      <c r="IM147">
        <v>-0.6605319167387009</v>
      </c>
      <c r="IN147">
        <v>-0.0004737513092168879</v>
      </c>
      <c r="IO147">
        <v>1.233974951706583E-06</v>
      </c>
      <c r="IP147">
        <v>-2.791035861235605E-10</v>
      </c>
      <c r="IQ147">
        <v>0.04306461537617447</v>
      </c>
      <c r="IR147">
        <v>-0.002560808816659483</v>
      </c>
      <c r="IS147">
        <v>0.0007441110143227328</v>
      </c>
      <c r="IT147">
        <v>-6.151772081818622E-06</v>
      </c>
      <c r="IU147">
        <v>2</v>
      </c>
      <c r="IV147">
        <v>1988</v>
      </c>
      <c r="IW147">
        <v>1</v>
      </c>
      <c r="IX147">
        <v>28</v>
      </c>
      <c r="IY147">
        <v>190402</v>
      </c>
      <c r="IZ147">
        <v>190402.2</v>
      </c>
      <c r="JA147">
        <v>1.14868</v>
      </c>
      <c r="JB147">
        <v>2.61108</v>
      </c>
      <c r="JC147">
        <v>1.49658</v>
      </c>
      <c r="JD147">
        <v>2.34741</v>
      </c>
      <c r="JE147">
        <v>1.54907</v>
      </c>
      <c r="JF147">
        <v>2.37671</v>
      </c>
      <c r="JG147">
        <v>36.2224</v>
      </c>
      <c r="JH147">
        <v>24.0875</v>
      </c>
      <c r="JI147">
        <v>18</v>
      </c>
      <c r="JJ147">
        <v>482.082</v>
      </c>
      <c r="JK147">
        <v>493.589</v>
      </c>
      <c r="JL147">
        <v>30.5457</v>
      </c>
      <c r="JM147">
        <v>29.0612</v>
      </c>
      <c r="JN147">
        <v>30.0001</v>
      </c>
      <c r="JO147">
        <v>29.2741</v>
      </c>
      <c r="JP147">
        <v>29.2667</v>
      </c>
      <c r="JQ147">
        <v>23.0861</v>
      </c>
      <c r="JR147">
        <v>18.2037</v>
      </c>
      <c r="JS147">
        <v>100</v>
      </c>
      <c r="JT147">
        <v>30.5412</v>
      </c>
      <c r="JU147">
        <v>420</v>
      </c>
      <c r="JV147">
        <v>23.9242</v>
      </c>
      <c r="JW147">
        <v>101.965</v>
      </c>
      <c r="JX147">
        <v>91.3775</v>
      </c>
    </row>
    <row r="148" spans="1:284">
      <c r="A148">
        <v>130</v>
      </c>
      <c r="B148">
        <v>1758413727.5</v>
      </c>
      <c r="C148">
        <v>1024.5</v>
      </c>
      <c r="D148" t="s">
        <v>690</v>
      </c>
      <c r="E148" t="s">
        <v>691</v>
      </c>
      <c r="F148">
        <v>5</v>
      </c>
      <c r="G148" t="s">
        <v>613</v>
      </c>
      <c r="H148" t="s">
        <v>421</v>
      </c>
      <c r="I148">
        <v>1758413719.5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(DN148+(U148+2*0.95*5.67E-8*(((DN148+$B$9)+273)^4-(DN148+273)^4)-44100*J148)/(1.84*29.3*R148+8*0.95*5.67E-8*(DN148+273)^3))</f>
        <v>0</v>
      </c>
      <c r="W148">
        <f>($C$9*DO148+$D$9*DP148+$E$9*V148)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2*0.95*5.67E-8*(((DN148+$B$9)+273)^4-(W148+273)^4)</f>
        <v>0</v>
      </c>
      <c r="AF148">
        <f>U148+AE148+AC148+AD148</f>
        <v>0</v>
      </c>
      <c r="AG148">
        <v>0</v>
      </c>
      <c r="AH148">
        <v>0</v>
      </c>
      <c r="AI148">
        <f>IF(AG148*$H$15&gt;=AK148,1.0,(AK148/(AK148-AG148*$H$15)))</f>
        <v>0</v>
      </c>
      <c r="AJ148">
        <f>(AI148-1)*100</f>
        <v>0</v>
      </c>
      <c r="AK148">
        <f>MAX(0,($B$15+$C$15*DS148)/(1+$D$15*DS148)*DL148/(DN148+273)*$E$15)</f>
        <v>0</v>
      </c>
      <c r="AL148" t="s">
        <v>422</v>
      </c>
      <c r="AM148" t="s">
        <v>422</v>
      </c>
      <c r="AN148">
        <v>0</v>
      </c>
      <c r="AO148">
        <v>0</v>
      </c>
      <c r="AP148">
        <f>1-AN148/AO148</f>
        <v>0</v>
      </c>
      <c r="AQ148">
        <v>0</v>
      </c>
      <c r="AR148" t="s">
        <v>422</v>
      </c>
      <c r="AS148" t="s">
        <v>422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422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$B$13*DT148+$C$13*DU148+$F$13*EF148*(1-EI148)</f>
        <v>0</v>
      </c>
      <c r="CW148">
        <f>CV148*CX148</f>
        <v>0</v>
      </c>
      <c r="CX148">
        <f>($B$13*$D$11+$C$13*$D$11+$F$13*((ES148+EK148)/MAX(ES148+EK148+ET148, 0.1)*$I$11+ET148/MAX(ES148+EK148+ET148, 0.1)*$J$11))/($B$13+$C$13+$F$13)</f>
        <v>0</v>
      </c>
      <c r="CY148">
        <f>($B$13*$K$11+$C$13*$K$11+$F$13*((ES148+EK148)/MAX(ES148+EK148+ET148, 0.1)*$P$11+ET148/MAX(ES148+EK148+ET148, 0.1)*$Q$11))/($B$13+$C$13+$F$13)</f>
        <v>0</v>
      </c>
      <c r="CZ148">
        <v>6</v>
      </c>
      <c r="DA148">
        <v>0.5</v>
      </c>
      <c r="DB148" t="s">
        <v>423</v>
      </c>
      <c r="DC148">
        <v>2</v>
      </c>
      <c r="DD148">
        <v>1758413719.5</v>
      </c>
      <c r="DE148">
        <v>422.171375</v>
      </c>
      <c r="DF148">
        <v>419.9922916666667</v>
      </c>
      <c r="DG148">
        <v>24.1696</v>
      </c>
      <c r="DH148">
        <v>23.97624583333334</v>
      </c>
      <c r="DI148">
        <v>422.8326666666667</v>
      </c>
      <c r="DJ148">
        <v>23.8478375</v>
      </c>
      <c r="DK148">
        <v>499.9900416666667</v>
      </c>
      <c r="DL148">
        <v>90.16465000000001</v>
      </c>
      <c r="DM148">
        <v>0.07004731666666668</v>
      </c>
      <c r="DN148">
        <v>30.32854166666667</v>
      </c>
      <c r="DO148">
        <v>30.01670833333334</v>
      </c>
      <c r="DP148">
        <v>999.9</v>
      </c>
      <c r="DQ148">
        <v>0</v>
      </c>
      <c r="DR148">
        <v>0</v>
      </c>
      <c r="DS148">
        <v>9997.977083333333</v>
      </c>
      <c r="DT148">
        <v>0</v>
      </c>
      <c r="DU148">
        <v>3.94641</v>
      </c>
      <c r="DV148">
        <v>2.178974583333333</v>
      </c>
      <c r="DW148">
        <v>432.6277499999999</v>
      </c>
      <c r="DX148">
        <v>430.3095</v>
      </c>
      <c r="DY148">
        <v>0.1933600416666666</v>
      </c>
      <c r="DZ148">
        <v>419.9922916666667</v>
      </c>
      <c r="EA148">
        <v>23.97624583333334</v>
      </c>
      <c r="EB148">
        <v>2.179243333333333</v>
      </c>
      <c r="EC148">
        <v>2.161809166666667</v>
      </c>
      <c r="ED148">
        <v>18.81052916666667</v>
      </c>
      <c r="EE148">
        <v>18.68207083333333</v>
      </c>
      <c r="EF148">
        <v>0.00500078</v>
      </c>
      <c r="EG148">
        <v>0</v>
      </c>
      <c r="EH148">
        <v>0</v>
      </c>
      <c r="EI148">
        <v>0</v>
      </c>
      <c r="EJ148">
        <v>765.2583333333333</v>
      </c>
      <c r="EK148">
        <v>0.00500078</v>
      </c>
      <c r="EL148">
        <v>-20.2125</v>
      </c>
      <c r="EM148">
        <v>-1.566666666666667</v>
      </c>
      <c r="EN148">
        <v>35.20804166666667</v>
      </c>
      <c r="EO148">
        <v>38.76275</v>
      </c>
      <c r="EP148">
        <v>37.20041666666666</v>
      </c>
      <c r="EQ148">
        <v>38.82008333333334</v>
      </c>
      <c r="ER148">
        <v>37.72108333333333</v>
      </c>
      <c r="ES148">
        <v>0</v>
      </c>
      <c r="ET148">
        <v>0</v>
      </c>
      <c r="EU148">
        <v>0</v>
      </c>
      <c r="EV148">
        <v>1758413727.6</v>
      </c>
      <c r="EW148">
        <v>0</v>
      </c>
      <c r="EX148">
        <v>763.2153846153846</v>
      </c>
      <c r="EY148">
        <v>-15.9521371334402</v>
      </c>
      <c r="EZ148">
        <v>-9.377777864346177</v>
      </c>
      <c r="FA148">
        <v>-18.46538461538461</v>
      </c>
      <c r="FB148">
        <v>15</v>
      </c>
      <c r="FC148">
        <v>0</v>
      </c>
      <c r="FD148" t="s">
        <v>424</v>
      </c>
      <c r="FE148">
        <v>1746989605.5</v>
      </c>
      <c r="FF148">
        <v>1746989593.5</v>
      </c>
      <c r="FG148">
        <v>0</v>
      </c>
      <c r="FH148">
        <v>-0.274</v>
      </c>
      <c r="FI148">
        <v>-0.002</v>
      </c>
      <c r="FJ148">
        <v>2.549</v>
      </c>
      <c r="FK148">
        <v>0.129</v>
      </c>
      <c r="FL148">
        <v>420</v>
      </c>
      <c r="FM148">
        <v>17</v>
      </c>
      <c r="FN148">
        <v>0.02</v>
      </c>
      <c r="FO148">
        <v>0.04</v>
      </c>
      <c r="FP148">
        <v>2.19634375</v>
      </c>
      <c r="FQ148">
        <v>-0.09833166979361727</v>
      </c>
      <c r="FR148">
        <v>0.05860265449139229</v>
      </c>
      <c r="FS148">
        <v>1</v>
      </c>
      <c r="FT148">
        <v>764.6794117647058</v>
      </c>
      <c r="FU148">
        <v>-19.58288781676041</v>
      </c>
      <c r="FV148">
        <v>6.753377342954569</v>
      </c>
      <c r="FW148">
        <v>0</v>
      </c>
      <c r="FX148">
        <v>0.193135925</v>
      </c>
      <c r="FY148">
        <v>0.005451861163226892</v>
      </c>
      <c r="FZ148">
        <v>0.0008215869213753353</v>
      </c>
      <c r="GA148">
        <v>1</v>
      </c>
      <c r="GB148">
        <v>2</v>
      </c>
      <c r="GC148">
        <v>3</v>
      </c>
      <c r="GD148" t="s">
        <v>425</v>
      </c>
      <c r="GE148">
        <v>3.10318</v>
      </c>
      <c r="GF148">
        <v>2.72793</v>
      </c>
      <c r="GG148">
        <v>0.0880995</v>
      </c>
      <c r="GH148">
        <v>0.0876963</v>
      </c>
      <c r="GI148">
        <v>0.1079</v>
      </c>
      <c r="GJ148">
        <v>0.108728</v>
      </c>
      <c r="GK148">
        <v>23837.5</v>
      </c>
      <c r="GL148">
        <v>21646.6</v>
      </c>
      <c r="GM148">
        <v>26705.1</v>
      </c>
      <c r="GN148">
        <v>23949.7</v>
      </c>
      <c r="GO148">
        <v>38121</v>
      </c>
      <c r="GP148">
        <v>31552.2</v>
      </c>
      <c r="GQ148">
        <v>46636.7</v>
      </c>
      <c r="GR148">
        <v>37889.8</v>
      </c>
      <c r="GS148">
        <v>1.86685</v>
      </c>
      <c r="GT148">
        <v>1.86175</v>
      </c>
      <c r="GU148">
        <v>0.0786036</v>
      </c>
      <c r="GV148">
        <v>0</v>
      </c>
      <c r="GW148">
        <v>28.7419</v>
      </c>
      <c r="GX148">
        <v>999.9</v>
      </c>
      <c r="GY148">
        <v>54.2</v>
      </c>
      <c r="GZ148">
        <v>31.5</v>
      </c>
      <c r="HA148">
        <v>27.9021</v>
      </c>
      <c r="HB148">
        <v>61.1</v>
      </c>
      <c r="HC148">
        <v>26.4062</v>
      </c>
      <c r="HD148">
        <v>1</v>
      </c>
      <c r="HE148">
        <v>0.140772</v>
      </c>
      <c r="HF148">
        <v>-1.1475</v>
      </c>
      <c r="HG148">
        <v>20.295</v>
      </c>
      <c r="HH148">
        <v>5.22088</v>
      </c>
      <c r="HI148">
        <v>11.98</v>
      </c>
      <c r="HJ148">
        <v>4.9652</v>
      </c>
      <c r="HK148">
        <v>3.2759</v>
      </c>
      <c r="HL148">
        <v>9999</v>
      </c>
      <c r="HM148">
        <v>9999</v>
      </c>
      <c r="HN148">
        <v>9999</v>
      </c>
      <c r="HO148">
        <v>999.9</v>
      </c>
      <c r="HP148">
        <v>1.86386</v>
      </c>
      <c r="HQ148">
        <v>1.86005</v>
      </c>
      <c r="HR148">
        <v>1.85837</v>
      </c>
      <c r="HS148">
        <v>1.85974</v>
      </c>
      <c r="HT148">
        <v>1.85986</v>
      </c>
      <c r="HU148">
        <v>1.85837</v>
      </c>
      <c r="HV148">
        <v>1.85745</v>
      </c>
      <c r="HW148">
        <v>1.85236</v>
      </c>
      <c r="HX148">
        <v>0</v>
      </c>
      <c r="HY148">
        <v>0</v>
      </c>
      <c r="HZ148">
        <v>0</v>
      </c>
      <c r="IA148">
        <v>0</v>
      </c>
      <c r="IB148" t="s">
        <v>426</v>
      </c>
      <c r="IC148" t="s">
        <v>427</v>
      </c>
      <c r="ID148" t="s">
        <v>428</v>
      </c>
      <c r="IE148" t="s">
        <v>428</v>
      </c>
      <c r="IF148" t="s">
        <v>428</v>
      </c>
      <c r="IG148" t="s">
        <v>428</v>
      </c>
      <c r="IH148">
        <v>0</v>
      </c>
      <c r="II148">
        <v>100</v>
      </c>
      <c r="IJ148">
        <v>100</v>
      </c>
      <c r="IK148">
        <v>-0.662</v>
      </c>
      <c r="IL148">
        <v>0.3217</v>
      </c>
      <c r="IM148">
        <v>-0.6605319167387009</v>
      </c>
      <c r="IN148">
        <v>-0.0004737513092168879</v>
      </c>
      <c r="IO148">
        <v>1.233974951706583E-06</v>
      </c>
      <c r="IP148">
        <v>-2.791035861235605E-10</v>
      </c>
      <c r="IQ148">
        <v>0.04306461537617447</v>
      </c>
      <c r="IR148">
        <v>-0.002560808816659483</v>
      </c>
      <c r="IS148">
        <v>0.0007441110143227328</v>
      </c>
      <c r="IT148">
        <v>-6.151772081818622E-06</v>
      </c>
      <c r="IU148">
        <v>2</v>
      </c>
      <c r="IV148">
        <v>1988</v>
      </c>
      <c r="IW148">
        <v>1</v>
      </c>
      <c r="IX148">
        <v>28</v>
      </c>
      <c r="IY148">
        <v>190402</v>
      </c>
      <c r="IZ148">
        <v>190402.2</v>
      </c>
      <c r="JA148">
        <v>1.14868</v>
      </c>
      <c r="JB148">
        <v>2.61475</v>
      </c>
      <c r="JC148">
        <v>1.49658</v>
      </c>
      <c r="JD148">
        <v>2.34985</v>
      </c>
      <c r="JE148">
        <v>1.54907</v>
      </c>
      <c r="JF148">
        <v>2.3938</v>
      </c>
      <c r="JG148">
        <v>36.2224</v>
      </c>
      <c r="JH148">
        <v>24.0875</v>
      </c>
      <c r="JI148">
        <v>18</v>
      </c>
      <c r="JJ148">
        <v>482.184</v>
      </c>
      <c r="JK148">
        <v>493.565</v>
      </c>
      <c r="JL148">
        <v>30.5398</v>
      </c>
      <c r="JM148">
        <v>29.0612</v>
      </c>
      <c r="JN148">
        <v>30</v>
      </c>
      <c r="JO148">
        <v>29.2741</v>
      </c>
      <c r="JP148">
        <v>29.2659</v>
      </c>
      <c r="JQ148">
        <v>23.0848</v>
      </c>
      <c r="JR148">
        <v>18.2037</v>
      </c>
      <c r="JS148">
        <v>100</v>
      </c>
      <c r="JT148">
        <v>30.5227</v>
      </c>
      <c r="JU148">
        <v>420</v>
      </c>
      <c r="JV148">
        <v>23.9268</v>
      </c>
      <c r="JW148">
        <v>101.965</v>
      </c>
      <c r="JX148">
        <v>91.3771</v>
      </c>
    </row>
    <row r="149" spans="1:284">
      <c r="A149">
        <v>131</v>
      </c>
      <c r="B149">
        <v>1758413729.5</v>
      </c>
      <c r="C149">
        <v>1026.5</v>
      </c>
      <c r="D149" t="s">
        <v>692</v>
      </c>
      <c r="E149" t="s">
        <v>693</v>
      </c>
      <c r="F149">
        <v>5</v>
      </c>
      <c r="G149" t="s">
        <v>613</v>
      </c>
      <c r="H149" t="s">
        <v>421</v>
      </c>
      <c r="I149">
        <v>1758413721.5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(DN149+(U149+2*0.95*5.67E-8*(((DN149+$B$9)+273)^4-(DN149+273)^4)-44100*J149)/(1.84*29.3*R149+8*0.95*5.67E-8*(DN149+273)^3))</f>
        <v>0</v>
      </c>
      <c r="W149">
        <f>($C$9*DO149+$D$9*DP149+$E$9*V149)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2*0.95*5.67E-8*(((DN149+$B$9)+273)^4-(W149+273)^4)</f>
        <v>0</v>
      </c>
      <c r="AF149">
        <f>U149+AE149+AC149+AD149</f>
        <v>0</v>
      </c>
      <c r="AG149">
        <v>0</v>
      </c>
      <c r="AH149">
        <v>0</v>
      </c>
      <c r="AI149">
        <f>IF(AG149*$H$15&gt;=AK149,1.0,(AK149/(AK149-AG149*$H$15)))</f>
        <v>0</v>
      </c>
      <c r="AJ149">
        <f>(AI149-1)*100</f>
        <v>0</v>
      </c>
      <c r="AK149">
        <f>MAX(0,($B$15+$C$15*DS149)/(1+$D$15*DS149)*DL149/(DN149+273)*$E$15)</f>
        <v>0</v>
      </c>
      <c r="AL149" t="s">
        <v>422</v>
      </c>
      <c r="AM149" t="s">
        <v>422</v>
      </c>
      <c r="AN149">
        <v>0</v>
      </c>
      <c r="AO149">
        <v>0</v>
      </c>
      <c r="AP149">
        <f>1-AN149/AO149</f>
        <v>0</v>
      </c>
      <c r="AQ149">
        <v>0</v>
      </c>
      <c r="AR149" t="s">
        <v>422</v>
      </c>
      <c r="AS149" t="s">
        <v>422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422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$B$13*DT149+$C$13*DU149+$F$13*EF149*(1-EI149)</f>
        <v>0</v>
      </c>
      <c r="CW149">
        <f>CV149*CX149</f>
        <v>0</v>
      </c>
      <c r="CX149">
        <f>($B$13*$D$11+$C$13*$D$11+$F$13*((ES149+EK149)/MAX(ES149+EK149+ET149, 0.1)*$I$11+ET149/MAX(ES149+EK149+ET149, 0.1)*$J$11))/($B$13+$C$13+$F$13)</f>
        <v>0</v>
      </c>
      <c r="CY149">
        <f>($B$13*$K$11+$C$13*$K$11+$F$13*((ES149+EK149)/MAX(ES149+EK149+ET149, 0.1)*$P$11+ET149/MAX(ES149+EK149+ET149, 0.1)*$Q$11))/($B$13+$C$13+$F$13)</f>
        <v>0</v>
      </c>
      <c r="CZ149">
        <v>6</v>
      </c>
      <c r="DA149">
        <v>0.5</v>
      </c>
      <c r="DB149" t="s">
        <v>423</v>
      </c>
      <c r="DC149">
        <v>2</v>
      </c>
      <c r="DD149">
        <v>1758413721.5</v>
      </c>
      <c r="DE149">
        <v>422.1731666666667</v>
      </c>
      <c r="DF149">
        <v>420.003</v>
      </c>
      <c r="DG149">
        <v>24.16873333333334</v>
      </c>
      <c r="DH149">
        <v>23.975075</v>
      </c>
      <c r="DI149">
        <v>422.8345</v>
      </c>
      <c r="DJ149">
        <v>23.84699166666667</v>
      </c>
      <c r="DK149">
        <v>500.0143333333334</v>
      </c>
      <c r="DL149">
        <v>90.16463750000001</v>
      </c>
      <c r="DM149">
        <v>0.06996030833333333</v>
      </c>
      <c r="DN149">
        <v>30.32770833333333</v>
      </c>
      <c r="DO149">
        <v>30.0171125</v>
      </c>
      <c r="DP149">
        <v>999.9</v>
      </c>
      <c r="DQ149">
        <v>0</v>
      </c>
      <c r="DR149">
        <v>0</v>
      </c>
      <c r="DS149">
        <v>10003.15291666667</v>
      </c>
      <c r="DT149">
        <v>0</v>
      </c>
      <c r="DU149">
        <v>3.94641</v>
      </c>
      <c r="DV149">
        <v>2.17004875</v>
      </c>
      <c r="DW149">
        <v>432.6292083333333</v>
      </c>
      <c r="DX149">
        <v>430.32</v>
      </c>
      <c r="DY149">
        <v>0.1936615416666667</v>
      </c>
      <c r="DZ149">
        <v>420.003</v>
      </c>
      <c r="EA149">
        <v>23.975075</v>
      </c>
      <c r="EB149">
        <v>2.179164583333333</v>
      </c>
      <c r="EC149">
        <v>2.161703333333333</v>
      </c>
      <c r="ED149">
        <v>18.80995416666667</v>
      </c>
      <c r="EE149">
        <v>18.68129166666667</v>
      </c>
      <c r="EF149">
        <v>0.00500078</v>
      </c>
      <c r="EG149">
        <v>0</v>
      </c>
      <c r="EH149">
        <v>0</v>
      </c>
      <c r="EI149">
        <v>0</v>
      </c>
      <c r="EJ149">
        <v>764.2333333333332</v>
      </c>
      <c r="EK149">
        <v>0.00500078</v>
      </c>
      <c r="EL149">
        <v>-19.25</v>
      </c>
      <c r="EM149">
        <v>-1.3</v>
      </c>
      <c r="EN149">
        <v>35.20545833333333</v>
      </c>
      <c r="EO149">
        <v>38.7445</v>
      </c>
      <c r="EP149">
        <v>37.18995833333333</v>
      </c>
      <c r="EQ149">
        <v>38.79145833333333</v>
      </c>
      <c r="ER149">
        <v>37.70545833333333</v>
      </c>
      <c r="ES149">
        <v>0</v>
      </c>
      <c r="ET149">
        <v>0</v>
      </c>
      <c r="EU149">
        <v>0</v>
      </c>
      <c r="EV149">
        <v>1758413729.4</v>
      </c>
      <c r="EW149">
        <v>0</v>
      </c>
      <c r="EX149">
        <v>762.424</v>
      </c>
      <c r="EY149">
        <v>-11.6384618378943</v>
      </c>
      <c r="EZ149">
        <v>-9.238461783487217</v>
      </c>
      <c r="FA149">
        <v>-19.116</v>
      </c>
      <c r="FB149">
        <v>15</v>
      </c>
      <c r="FC149">
        <v>0</v>
      </c>
      <c r="FD149" t="s">
        <v>424</v>
      </c>
      <c r="FE149">
        <v>1746989605.5</v>
      </c>
      <c r="FF149">
        <v>1746989593.5</v>
      </c>
      <c r="FG149">
        <v>0</v>
      </c>
      <c r="FH149">
        <v>-0.274</v>
      </c>
      <c r="FI149">
        <v>-0.002</v>
      </c>
      <c r="FJ149">
        <v>2.549</v>
      </c>
      <c r="FK149">
        <v>0.129</v>
      </c>
      <c r="FL149">
        <v>420</v>
      </c>
      <c r="FM149">
        <v>17</v>
      </c>
      <c r="FN149">
        <v>0.02</v>
      </c>
      <c r="FO149">
        <v>0.04</v>
      </c>
      <c r="FP149">
        <v>2.193756097560976</v>
      </c>
      <c r="FQ149">
        <v>-0.147746132404181</v>
      </c>
      <c r="FR149">
        <v>0.05922440206034263</v>
      </c>
      <c r="FS149">
        <v>1</v>
      </c>
      <c r="FT149">
        <v>764.1794117647058</v>
      </c>
      <c r="FU149">
        <v>-21.04965634742125</v>
      </c>
      <c r="FV149">
        <v>6.745271956832149</v>
      </c>
      <c r="FW149">
        <v>0</v>
      </c>
      <c r="FX149">
        <v>0.1933582682926829</v>
      </c>
      <c r="FY149">
        <v>0.006008174216027709</v>
      </c>
      <c r="FZ149">
        <v>0.0008791629617908689</v>
      </c>
      <c r="GA149">
        <v>1</v>
      </c>
      <c r="GB149">
        <v>2</v>
      </c>
      <c r="GC149">
        <v>3</v>
      </c>
      <c r="GD149" t="s">
        <v>425</v>
      </c>
      <c r="GE149">
        <v>3.10353</v>
      </c>
      <c r="GF149">
        <v>2.72765</v>
      </c>
      <c r="GG149">
        <v>0.0880971</v>
      </c>
      <c r="GH149">
        <v>0.0877015</v>
      </c>
      <c r="GI149">
        <v>0.107896</v>
      </c>
      <c r="GJ149">
        <v>0.108723</v>
      </c>
      <c r="GK149">
        <v>23837.5</v>
      </c>
      <c r="GL149">
        <v>21646.4</v>
      </c>
      <c r="GM149">
        <v>26705.1</v>
      </c>
      <c r="GN149">
        <v>23949.6</v>
      </c>
      <c r="GO149">
        <v>38121</v>
      </c>
      <c r="GP149">
        <v>31552.3</v>
      </c>
      <c r="GQ149">
        <v>46636.5</v>
      </c>
      <c r="GR149">
        <v>37889.6</v>
      </c>
      <c r="GS149">
        <v>1.86727</v>
      </c>
      <c r="GT149">
        <v>1.86125</v>
      </c>
      <c r="GU149">
        <v>0.0780821</v>
      </c>
      <c r="GV149">
        <v>0</v>
      </c>
      <c r="GW149">
        <v>28.7419</v>
      </c>
      <c r="GX149">
        <v>999.9</v>
      </c>
      <c r="GY149">
        <v>54.2</v>
      </c>
      <c r="GZ149">
        <v>31.5</v>
      </c>
      <c r="HA149">
        <v>27.9014</v>
      </c>
      <c r="HB149">
        <v>61.08</v>
      </c>
      <c r="HC149">
        <v>26.3902</v>
      </c>
      <c r="HD149">
        <v>1</v>
      </c>
      <c r="HE149">
        <v>0.140445</v>
      </c>
      <c r="HF149">
        <v>-1.12584</v>
      </c>
      <c r="HG149">
        <v>20.2953</v>
      </c>
      <c r="HH149">
        <v>5.22103</v>
      </c>
      <c r="HI149">
        <v>11.98</v>
      </c>
      <c r="HJ149">
        <v>4.9652</v>
      </c>
      <c r="HK149">
        <v>3.2759</v>
      </c>
      <c r="HL149">
        <v>9999</v>
      </c>
      <c r="HM149">
        <v>9999</v>
      </c>
      <c r="HN149">
        <v>9999</v>
      </c>
      <c r="HO149">
        <v>999.9</v>
      </c>
      <c r="HP149">
        <v>1.86386</v>
      </c>
      <c r="HQ149">
        <v>1.86005</v>
      </c>
      <c r="HR149">
        <v>1.85837</v>
      </c>
      <c r="HS149">
        <v>1.85974</v>
      </c>
      <c r="HT149">
        <v>1.85984</v>
      </c>
      <c r="HU149">
        <v>1.85837</v>
      </c>
      <c r="HV149">
        <v>1.85745</v>
      </c>
      <c r="HW149">
        <v>1.85238</v>
      </c>
      <c r="HX149">
        <v>0</v>
      </c>
      <c r="HY149">
        <v>0</v>
      </c>
      <c r="HZ149">
        <v>0</v>
      </c>
      <c r="IA149">
        <v>0</v>
      </c>
      <c r="IB149" t="s">
        <v>426</v>
      </c>
      <c r="IC149" t="s">
        <v>427</v>
      </c>
      <c r="ID149" t="s">
        <v>428</v>
      </c>
      <c r="IE149" t="s">
        <v>428</v>
      </c>
      <c r="IF149" t="s">
        <v>428</v>
      </c>
      <c r="IG149" t="s">
        <v>428</v>
      </c>
      <c r="IH149">
        <v>0</v>
      </c>
      <c r="II149">
        <v>100</v>
      </c>
      <c r="IJ149">
        <v>100</v>
      </c>
      <c r="IK149">
        <v>-0.662</v>
      </c>
      <c r="IL149">
        <v>0.3217</v>
      </c>
      <c r="IM149">
        <v>-0.6605319167387009</v>
      </c>
      <c r="IN149">
        <v>-0.0004737513092168879</v>
      </c>
      <c r="IO149">
        <v>1.233974951706583E-06</v>
      </c>
      <c r="IP149">
        <v>-2.791035861235605E-10</v>
      </c>
      <c r="IQ149">
        <v>0.04306461537617447</v>
      </c>
      <c r="IR149">
        <v>-0.002560808816659483</v>
      </c>
      <c r="IS149">
        <v>0.0007441110143227328</v>
      </c>
      <c r="IT149">
        <v>-6.151772081818622E-06</v>
      </c>
      <c r="IU149">
        <v>2</v>
      </c>
      <c r="IV149">
        <v>1988</v>
      </c>
      <c r="IW149">
        <v>1</v>
      </c>
      <c r="IX149">
        <v>28</v>
      </c>
      <c r="IY149">
        <v>190402.1</v>
      </c>
      <c r="IZ149">
        <v>190402.3</v>
      </c>
      <c r="JA149">
        <v>1.14868</v>
      </c>
      <c r="JB149">
        <v>2.60864</v>
      </c>
      <c r="JC149">
        <v>1.49658</v>
      </c>
      <c r="JD149">
        <v>2.34985</v>
      </c>
      <c r="JE149">
        <v>1.54907</v>
      </c>
      <c r="JF149">
        <v>2.40234</v>
      </c>
      <c r="JG149">
        <v>36.2224</v>
      </c>
      <c r="JH149">
        <v>24.0963</v>
      </c>
      <c r="JI149">
        <v>18</v>
      </c>
      <c r="JJ149">
        <v>482.432</v>
      </c>
      <c r="JK149">
        <v>493.234</v>
      </c>
      <c r="JL149">
        <v>30.5327</v>
      </c>
      <c r="JM149">
        <v>29.0612</v>
      </c>
      <c r="JN149">
        <v>30</v>
      </c>
      <c r="JO149">
        <v>29.2741</v>
      </c>
      <c r="JP149">
        <v>29.2659</v>
      </c>
      <c r="JQ149">
        <v>23.0847</v>
      </c>
      <c r="JR149">
        <v>18.2037</v>
      </c>
      <c r="JS149">
        <v>100</v>
      </c>
      <c r="JT149">
        <v>30.5227</v>
      </c>
      <c r="JU149">
        <v>420</v>
      </c>
      <c r="JV149">
        <v>23.9232</v>
      </c>
      <c r="JW149">
        <v>101.964</v>
      </c>
      <c r="JX149">
        <v>91.3768</v>
      </c>
    </row>
    <row r="150" spans="1:284">
      <c r="A150">
        <v>132</v>
      </c>
      <c r="B150">
        <v>1758413731.5</v>
      </c>
      <c r="C150">
        <v>1028.5</v>
      </c>
      <c r="D150" t="s">
        <v>694</v>
      </c>
      <c r="E150" t="s">
        <v>695</v>
      </c>
      <c r="F150">
        <v>5</v>
      </c>
      <c r="G150" t="s">
        <v>613</v>
      </c>
      <c r="H150" t="s">
        <v>421</v>
      </c>
      <c r="I150">
        <v>1758413723.5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(DN150+(U150+2*0.95*5.67E-8*(((DN150+$B$9)+273)^4-(DN150+273)^4)-44100*J150)/(1.84*29.3*R150+8*0.95*5.67E-8*(DN150+273)^3))</f>
        <v>0</v>
      </c>
      <c r="W150">
        <f>($C$9*DO150+$D$9*DP150+$E$9*V150)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2*0.95*5.67E-8*(((DN150+$B$9)+273)^4-(W150+273)^4)</f>
        <v>0</v>
      </c>
      <c r="AF150">
        <f>U150+AE150+AC150+AD150</f>
        <v>0</v>
      </c>
      <c r="AG150">
        <v>0</v>
      </c>
      <c r="AH150">
        <v>0</v>
      </c>
      <c r="AI150">
        <f>IF(AG150*$H$15&gt;=AK150,1.0,(AK150/(AK150-AG150*$H$15)))</f>
        <v>0</v>
      </c>
      <c r="AJ150">
        <f>(AI150-1)*100</f>
        <v>0</v>
      </c>
      <c r="AK150">
        <f>MAX(0,($B$15+$C$15*DS150)/(1+$D$15*DS150)*DL150/(DN150+273)*$E$15)</f>
        <v>0</v>
      </c>
      <c r="AL150" t="s">
        <v>422</v>
      </c>
      <c r="AM150" t="s">
        <v>422</v>
      </c>
      <c r="AN150">
        <v>0</v>
      </c>
      <c r="AO150">
        <v>0</v>
      </c>
      <c r="AP150">
        <f>1-AN150/AO150</f>
        <v>0</v>
      </c>
      <c r="AQ150">
        <v>0</v>
      </c>
      <c r="AR150" t="s">
        <v>422</v>
      </c>
      <c r="AS150" t="s">
        <v>422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422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$B$13*DT150+$C$13*DU150+$F$13*EF150*(1-EI150)</f>
        <v>0</v>
      </c>
      <c r="CW150">
        <f>CV150*CX150</f>
        <v>0</v>
      </c>
      <c r="CX150">
        <f>($B$13*$D$11+$C$13*$D$11+$F$13*((ES150+EK150)/MAX(ES150+EK150+ET150, 0.1)*$I$11+ET150/MAX(ES150+EK150+ET150, 0.1)*$J$11))/($B$13+$C$13+$F$13)</f>
        <v>0</v>
      </c>
      <c r="CY150">
        <f>($B$13*$K$11+$C$13*$K$11+$F$13*((ES150+EK150)/MAX(ES150+EK150+ET150, 0.1)*$P$11+ET150/MAX(ES150+EK150+ET150, 0.1)*$Q$11))/($B$13+$C$13+$F$13)</f>
        <v>0</v>
      </c>
      <c r="CZ150">
        <v>6</v>
      </c>
      <c r="DA150">
        <v>0.5</v>
      </c>
      <c r="DB150" t="s">
        <v>423</v>
      </c>
      <c r="DC150">
        <v>2</v>
      </c>
      <c r="DD150">
        <v>1758413723.5</v>
      </c>
      <c r="DE150">
        <v>422.177875</v>
      </c>
      <c r="DF150">
        <v>420.003</v>
      </c>
      <c r="DG150">
        <v>24.1678875</v>
      </c>
      <c r="DH150">
        <v>23.9740875</v>
      </c>
      <c r="DI150">
        <v>422.8392083333333</v>
      </c>
      <c r="DJ150">
        <v>23.84615833333334</v>
      </c>
      <c r="DK150">
        <v>500.0222083333333</v>
      </c>
      <c r="DL150">
        <v>90.16464583333334</v>
      </c>
      <c r="DM150">
        <v>0.06990668333333333</v>
      </c>
      <c r="DN150">
        <v>30.3268625</v>
      </c>
      <c r="DO150">
        <v>30.01719166666667</v>
      </c>
      <c r="DP150">
        <v>999.9</v>
      </c>
      <c r="DQ150">
        <v>0</v>
      </c>
      <c r="DR150">
        <v>0</v>
      </c>
      <c r="DS150">
        <v>10001.74625</v>
      </c>
      <c r="DT150">
        <v>0</v>
      </c>
      <c r="DU150">
        <v>3.94641</v>
      </c>
      <c r="DV150">
        <v>2.174805833333334</v>
      </c>
      <c r="DW150">
        <v>432.63375</v>
      </c>
      <c r="DX150">
        <v>430.3195416666666</v>
      </c>
      <c r="DY150">
        <v>0.19379825</v>
      </c>
      <c r="DZ150">
        <v>420.003</v>
      </c>
      <c r="EA150">
        <v>23.9740875</v>
      </c>
      <c r="EB150">
        <v>2.179087916666667</v>
      </c>
      <c r="EC150">
        <v>2.161614166666667</v>
      </c>
      <c r="ED150">
        <v>18.80939583333333</v>
      </c>
      <c r="EE150">
        <v>18.68063333333333</v>
      </c>
      <c r="EF150">
        <v>0.00500078</v>
      </c>
      <c r="EG150">
        <v>0</v>
      </c>
      <c r="EH150">
        <v>0</v>
      </c>
      <c r="EI150">
        <v>0</v>
      </c>
      <c r="EJ150">
        <v>763.6458333333334</v>
      </c>
      <c r="EK150">
        <v>0.00500078</v>
      </c>
      <c r="EL150">
        <v>-19.05416666666666</v>
      </c>
      <c r="EM150">
        <v>-1.425</v>
      </c>
      <c r="EN150">
        <v>35.20025</v>
      </c>
      <c r="EO150">
        <v>38.728875</v>
      </c>
      <c r="EP150">
        <v>37.18470833333333</v>
      </c>
      <c r="EQ150">
        <v>38.768</v>
      </c>
      <c r="ER150">
        <v>37.68725</v>
      </c>
      <c r="ES150">
        <v>0</v>
      </c>
      <c r="ET150">
        <v>0</v>
      </c>
      <c r="EU150">
        <v>0</v>
      </c>
      <c r="EV150">
        <v>1758413731.2</v>
      </c>
      <c r="EW150">
        <v>0</v>
      </c>
      <c r="EX150">
        <v>761.9346153846155</v>
      </c>
      <c r="EY150">
        <v>-14.19145335598284</v>
      </c>
      <c r="EZ150">
        <v>7.070085317964792</v>
      </c>
      <c r="FA150">
        <v>-17.93846153846154</v>
      </c>
      <c r="FB150">
        <v>15</v>
      </c>
      <c r="FC150">
        <v>0</v>
      </c>
      <c r="FD150" t="s">
        <v>424</v>
      </c>
      <c r="FE150">
        <v>1746989605.5</v>
      </c>
      <c r="FF150">
        <v>1746989593.5</v>
      </c>
      <c r="FG150">
        <v>0</v>
      </c>
      <c r="FH150">
        <v>-0.274</v>
      </c>
      <c r="FI150">
        <v>-0.002</v>
      </c>
      <c r="FJ150">
        <v>2.549</v>
      </c>
      <c r="FK150">
        <v>0.129</v>
      </c>
      <c r="FL150">
        <v>420</v>
      </c>
      <c r="FM150">
        <v>17</v>
      </c>
      <c r="FN150">
        <v>0.02</v>
      </c>
      <c r="FO150">
        <v>0.04</v>
      </c>
      <c r="FP150">
        <v>2.17688475</v>
      </c>
      <c r="FQ150">
        <v>0.04060964352720185</v>
      </c>
      <c r="FR150">
        <v>0.04781695410560464</v>
      </c>
      <c r="FS150">
        <v>1</v>
      </c>
      <c r="FT150">
        <v>763.3029411764707</v>
      </c>
      <c r="FU150">
        <v>-22.36363656526285</v>
      </c>
      <c r="FV150">
        <v>6.082254095225933</v>
      </c>
      <c r="FW150">
        <v>0</v>
      </c>
      <c r="FX150">
        <v>0.193677825</v>
      </c>
      <c r="FY150">
        <v>0.007183125703564307</v>
      </c>
      <c r="FZ150">
        <v>0.0009589628743465516</v>
      </c>
      <c r="GA150">
        <v>1</v>
      </c>
      <c r="GB150">
        <v>2</v>
      </c>
      <c r="GC150">
        <v>3</v>
      </c>
      <c r="GD150" t="s">
        <v>425</v>
      </c>
      <c r="GE150">
        <v>3.10329</v>
      </c>
      <c r="GF150">
        <v>2.72789</v>
      </c>
      <c r="GG150">
        <v>0.08810220000000001</v>
      </c>
      <c r="GH150">
        <v>0.0876987</v>
      </c>
      <c r="GI150">
        <v>0.107894</v>
      </c>
      <c r="GJ150">
        <v>0.10872</v>
      </c>
      <c r="GK150">
        <v>23837.4</v>
      </c>
      <c r="GL150">
        <v>21646.4</v>
      </c>
      <c r="GM150">
        <v>26705.1</v>
      </c>
      <c r="GN150">
        <v>23949.5</v>
      </c>
      <c r="GO150">
        <v>38121</v>
      </c>
      <c r="GP150">
        <v>31552.2</v>
      </c>
      <c r="GQ150">
        <v>46636.4</v>
      </c>
      <c r="GR150">
        <v>37889.4</v>
      </c>
      <c r="GS150">
        <v>1.86677</v>
      </c>
      <c r="GT150">
        <v>1.86162</v>
      </c>
      <c r="GU150">
        <v>0.0780076</v>
      </c>
      <c r="GV150">
        <v>0</v>
      </c>
      <c r="GW150">
        <v>28.7408</v>
      </c>
      <c r="GX150">
        <v>999.9</v>
      </c>
      <c r="GY150">
        <v>54.2</v>
      </c>
      <c r="GZ150">
        <v>31.5</v>
      </c>
      <c r="HA150">
        <v>27.9004</v>
      </c>
      <c r="HB150">
        <v>61.36</v>
      </c>
      <c r="HC150">
        <v>26.274</v>
      </c>
      <c r="HD150">
        <v>1</v>
      </c>
      <c r="HE150">
        <v>0.140488</v>
      </c>
      <c r="HF150">
        <v>-1.13659</v>
      </c>
      <c r="HG150">
        <v>20.2952</v>
      </c>
      <c r="HH150">
        <v>5.22103</v>
      </c>
      <c r="HI150">
        <v>11.98</v>
      </c>
      <c r="HJ150">
        <v>4.96515</v>
      </c>
      <c r="HK150">
        <v>3.27595</v>
      </c>
      <c r="HL150">
        <v>9999</v>
      </c>
      <c r="HM150">
        <v>9999</v>
      </c>
      <c r="HN150">
        <v>9999</v>
      </c>
      <c r="HO150">
        <v>999.9</v>
      </c>
      <c r="HP150">
        <v>1.86386</v>
      </c>
      <c r="HQ150">
        <v>1.86005</v>
      </c>
      <c r="HR150">
        <v>1.85837</v>
      </c>
      <c r="HS150">
        <v>1.85974</v>
      </c>
      <c r="HT150">
        <v>1.85984</v>
      </c>
      <c r="HU150">
        <v>1.85837</v>
      </c>
      <c r="HV150">
        <v>1.85745</v>
      </c>
      <c r="HW150">
        <v>1.85237</v>
      </c>
      <c r="HX150">
        <v>0</v>
      </c>
      <c r="HY150">
        <v>0</v>
      </c>
      <c r="HZ150">
        <v>0</v>
      </c>
      <c r="IA150">
        <v>0</v>
      </c>
      <c r="IB150" t="s">
        <v>426</v>
      </c>
      <c r="IC150" t="s">
        <v>427</v>
      </c>
      <c r="ID150" t="s">
        <v>428</v>
      </c>
      <c r="IE150" t="s">
        <v>428</v>
      </c>
      <c r="IF150" t="s">
        <v>428</v>
      </c>
      <c r="IG150" t="s">
        <v>428</v>
      </c>
      <c r="IH150">
        <v>0</v>
      </c>
      <c r="II150">
        <v>100</v>
      </c>
      <c r="IJ150">
        <v>100</v>
      </c>
      <c r="IK150">
        <v>-0.662</v>
      </c>
      <c r="IL150">
        <v>0.3217</v>
      </c>
      <c r="IM150">
        <v>-0.6605319167387009</v>
      </c>
      <c r="IN150">
        <v>-0.0004737513092168879</v>
      </c>
      <c r="IO150">
        <v>1.233974951706583E-06</v>
      </c>
      <c r="IP150">
        <v>-2.791035861235605E-10</v>
      </c>
      <c r="IQ150">
        <v>0.04306461537617447</v>
      </c>
      <c r="IR150">
        <v>-0.002560808816659483</v>
      </c>
      <c r="IS150">
        <v>0.0007441110143227328</v>
      </c>
      <c r="IT150">
        <v>-6.151772081818622E-06</v>
      </c>
      <c r="IU150">
        <v>2</v>
      </c>
      <c r="IV150">
        <v>1988</v>
      </c>
      <c r="IW150">
        <v>1</v>
      </c>
      <c r="IX150">
        <v>28</v>
      </c>
      <c r="IY150">
        <v>190402.1</v>
      </c>
      <c r="IZ150">
        <v>190402.3</v>
      </c>
      <c r="JA150">
        <v>1.14868</v>
      </c>
      <c r="JB150">
        <v>2.6062</v>
      </c>
      <c r="JC150">
        <v>1.49658</v>
      </c>
      <c r="JD150">
        <v>2.34741</v>
      </c>
      <c r="JE150">
        <v>1.54907</v>
      </c>
      <c r="JF150">
        <v>2.45972</v>
      </c>
      <c r="JG150">
        <v>36.2224</v>
      </c>
      <c r="JH150">
        <v>24.105</v>
      </c>
      <c r="JI150">
        <v>18</v>
      </c>
      <c r="JJ150">
        <v>482.14</v>
      </c>
      <c r="JK150">
        <v>493.482</v>
      </c>
      <c r="JL150">
        <v>30.5235</v>
      </c>
      <c r="JM150">
        <v>29.0612</v>
      </c>
      <c r="JN150">
        <v>30.0001</v>
      </c>
      <c r="JO150">
        <v>29.2741</v>
      </c>
      <c r="JP150">
        <v>29.2659</v>
      </c>
      <c r="JQ150">
        <v>23.0849</v>
      </c>
      <c r="JR150">
        <v>18.2037</v>
      </c>
      <c r="JS150">
        <v>100</v>
      </c>
      <c r="JT150">
        <v>30.5044</v>
      </c>
      <c r="JU150">
        <v>420</v>
      </c>
      <c r="JV150">
        <v>23.9258</v>
      </c>
      <c r="JW150">
        <v>101.964</v>
      </c>
      <c r="JX150">
        <v>91.3763</v>
      </c>
    </row>
    <row r="151" spans="1:284">
      <c r="A151">
        <v>133</v>
      </c>
      <c r="B151">
        <v>1758413733.5</v>
      </c>
      <c r="C151">
        <v>1030.5</v>
      </c>
      <c r="D151" t="s">
        <v>696</v>
      </c>
      <c r="E151" t="s">
        <v>697</v>
      </c>
      <c r="F151">
        <v>5</v>
      </c>
      <c r="G151" t="s">
        <v>613</v>
      </c>
      <c r="H151" t="s">
        <v>421</v>
      </c>
      <c r="I151">
        <v>1758413725.5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(DN151+(U151+2*0.95*5.67E-8*(((DN151+$B$9)+273)^4-(DN151+273)^4)-44100*J151)/(1.84*29.3*R151+8*0.95*5.67E-8*(DN151+273)^3))</f>
        <v>0</v>
      </c>
      <c r="W151">
        <f>($C$9*DO151+$D$9*DP151+$E$9*V151)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2*0.95*5.67E-8*(((DN151+$B$9)+273)^4-(W151+273)^4)</f>
        <v>0</v>
      </c>
      <c r="AF151">
        <f>U151+AE151+AC151+AD151</f>
        <v>0</v>
      </c>
      <c r="AG151">
        <v>0</v>
      </c>
      <c r="AH151">
        <v>0</v>
      </c>
      <c r="AI151">
        <f>IF(AG151*$H$15&gt;=AK151,1.0,(AK151/(AK151-AG151*$H$15)))</f>
        <v>0</v>
      </c>
      <c r="AJ151">
        <f>(AI151-1)*100</f>
        <v>0</v>
      </c>
      <c r="AK151">
        <f>MAX(0,($B$15+$C$15*DS151)/(1+$D$15*DS151)*DL151/(DN151+273)*$E$15)</f>
        <v>0</v>
      </c>
      <c r="AL151" t="s">
        <v>422</v>
      </c>
      <c r="AM151" t="s">
        <v>422</v>
      </c>
      <c r="AN151">
        <v>0</v>
      </c>
      <c r="AO151">
        <v>0</v>
      </c>
      <c r="AP151">
        <f>1-AN151/AO151</f>
        <v>0</v>
      </c>
      <c r="AQ151">
        <v>0</v>
      </c>
      <c r="AR151" t="s">
        <v>422</v>
      </c>
      <c r="AS151" t="s">
        <v>422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422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$B$13*DT151+$C$13*DU151+$F$13*EF151*(1-EI151)</f>
        <v>0</v>
      </c>
      <c r="CW151">
        <f>CV151*CX151</f>
        <v>0</v>
      </c>
      <c r="CX151">
        <f>($B$13*$D$11+$C$13*$D$11+$F$13*((ES151+EK151)/MAX(ES151+EK151+ET151, 0.1)*$I$11+ET151/MAX(ES151+EK151+ET151, 0.1)*$J$11))/($B$13+$C$13+$F$13)</f>
        <v>0</v>
      </c>
      <c r="CY151">
        <f>($B$13*$K$11+$C$13*$K$11+$F$13*((ES151+EK151)/MAX(ES151+EK151+ET151, 0.1)*$P$11+ET151/MAX(ES151+EK151+ET151, 0.1)*$Q$11))/($B$13+$C$13+$F$13)</f>
        <v>0</v>
      </c>
      <c r="CZ151">
        <v>6</v>
      </c>
      <c r="DA151">
        <v>0.5</v>
      </c>
      <c r="DB151" t="s">
        <v>423</v>
      </c>
      <c r="DC151">
        <v>2</v>
      </c>
      <c r="DD151">
        <v>1758413725.5</v>
      </c>
      <c r="DE151">
        <v>422.1862916666667</v>
      </c>
      <c r="DF151">
        <v>419.9954583333333</v>
      </c>
      <c r="DG151">
        <v>24.16699166666666</v>
      </c>
      <c r="DH151">
        <v>23.97310833333333</v>
      </c>
      <c r="DI151">
        <v>422.8476666666667</v>
      </c>
      <c r="DJ151">
        <v>23.8452875</v>
      </c>
      <c r="DK151">
        <v>500.0151250000001</v>
      </c>
      <c r="DL151">
        <v>90.16478333333333</v>
      </c>
      <c r="DM151">
        <v>0.069884075</v>
      </c>
      <c r="DN151">
        <v>30.3258</v>
      </c>
      <c r="DO151">
        <v>30.01714583333333</v>
      </c>
      <c r="DP151">
        <v>999.9</v>
      </c>
      <c r="DQ151">
        <v>0</v>
      </c>
      <c r="DR151">
        <v>0</v>
      </c>
      <c r="DS151">
        <v>9997.811250000001</v>
      </c>
      <c r="DT151">
        <v>0</v>
      </c>
      <c r="DU151">
        <v>3.94641</v>
      </c>
      <c r="DV151">
        <v>2.1908275</v>
      </c>
      <c r="DW151">
        <v>432.6419583333333</v>
      </c>
      <c r="DX151">
        <v>430.3113333333334</v>
      </c>
      <c r="DY151">
        <v>0.193882</v>
      </c>
      <c r="DZ151">
        <v>419.9954583333333</v>
      </c>
      <c r="EA151">
        <v>23.97310833333333</v>
      </c>
      <c r="EB151">
        <v>2.179010833333333</v>
      </c>
      <c r="EC151">
        <v>2.161529166666667</v>
      </c>
      <c r="ED151">
        <v>18.80882916666667</v>
      </c>
      <c r="EE151">
        <v>18.68000833333333</v>
      </c>
      <c r="EF151">
        <v>0.00500078</v>
      </c>
      <c r="EG151">
        <v>0</v>
      </c>
      <c r="EH151">
        <v>0</v>
      </c>
      <c r="EI151">
        <v>0</v>
      </c>
      <c r="EJ151">
        <v>763.7583333333332</v>
      </c>
      <c r="EK151">
        <v>0.00500078</v>
      </c>
      <c r="EL151">
        <v>-18.78333333333333</v>
      </c>
      <c r="EM151">
        <v>-1.220833333333333</v>
      </c>
      <c r="EN151">
        <v>35.19241666666667</v>
      </c>
      <c r="EO151">
        <v>38.70808333333333</v>
      </c>
      <c r="EP151">
        <v>37.17166666666666</v>
      </c>
      <c r="EQ151">
        <v>38.742</v>
      </c>
      <c r="ER151">
        <v>37.68725</v>
      </c>
      <c r="ES151">
        <v>0</v>
      </c>
      <c r="ET151">
        <v>0</v>
      </c>
      <c r="EU151">
        <v>0</v>
      </c>
      <c r="EV151">
        <v>1758413733.6</v>
      </c>
      <c r="EW151">
        <v>0</v>
      </c>
      <c r="EX151">
        <v>762.4730769230769</v>
      </c>
      <c r="EY151">
        <v>-1.049573100349227</v>
      </c>
      <c r="EZ151">
        <v>5.073504043518931</v>
      </c>
      <c r="FA151">
        <v>-17.66153846153846</v>
      </c>
      <c r="FB151">
        <v>15</v>
      </c>
      <c r="FC151">
        <v>0</v>
      </c>
      <c r="FD151" t="s">
        <v>424</v>
      </c>
      <c r="FE151">
        <v>1746989605.5</v>
      </c>
      <c r="FF151">
        <v>1746989593.5</v>
      </c>
      <c r="FG151">
        <v>0</v>
      </c>
      <c r="FH151">
        <v>-0.274</v>
      </c>
      <c r="FI151">
        <v>-0.002</v>
      </c>
      <c r="FJ151">
        <v>2.549</v>
      </c>
      <c r="FK151">
        <v>0.129</v>
      </c>
      <c r="FL151">
        <v>420</v>
      </c>
      <c r="FM151">
        <v>17</v>
      </c>
      <c r="FN151">
        <v>0.02</v>
      </c>
      <c r="FO151">
        <v>0.04</v>
      </c>
      <c r="FP151">
        <v>2.176345609756098</v>
      </c>
      <c r="FQ151">
        <v>0.156249825783982</v>
      </c>
      <c r="FR151">
        <v>0.04595149319736221</v>
      </c>
      <c r="FS151">
        <v>1</v>
      </c>
      <c r="FT151">
        <v>762.7588235294119</v>
      </c>
      <c r="FU151">
        <v>-12.60504222972659</v>
      </c>
      <c r="FV151">
        <v>5.595382426453965</v>
      </c>
      <c r="FW151">
        <v>0</v>
      </c>
      <c r="FX151">
        <v>0.1937670975609756</v>
      </c>
      <c r="FY151">
        <v>0.006585219512195148</v>
      </c>
      <c r="FZ151">
        <v>0.0009510820232094075</v>
      </c>
      <c r="GA151">
        <v>1</v>
      </c>
      <c r="GB151">
        <v>2</v>
      </c>
      <c r="GC151">
        <v>3</v>
      </c>
      <c r="GD151" t="s">
        <v>425</v>
      </c>
      <c r="GE151">
        <v>3.10319</v>
      </c>
      <c r="GF151">
        <v>2.72806</v>
      </c>
      <c r="GG151">
        <v>0.08810519999999999</v>
      </c>
      <c r="GH151">
        <v>0.0876953</v>
      </c>
      <c r="GI151">
        <v>0.10789</v>
      </c>
      <c r="GJ151">
        <v>0.108723</v>
      </c>
      <c r="GK151">
        <v>23837.4</v>
      </c>
      <c r="GL151">
        <v>21646.4</v>
      </c>
      <c r="GM151">
        <v>26705.2</v>
      </c>
      <c r="GN151">
        <v>23949.3</v>
      </c>
      <c r="GO151">
        <v>38121.1</v>
      </c>
      <c r="GP151">
        <v>31552.1</v>
      </c>
      <c r="GQ151">
        <v>46636.4</v>
      </c>
      <c r="GR151">
        <v>37889.4</v>
      </c>
      <c r="GS151">
        <v>1.86647</v>
      </c>
      <c r="GT151">
        <v>1.86192</v>
      </c>
      <c r="GU151">
        <v>0.0780448</v>
      </c>
      <c r="GV151">
        <v>0</v>
      </c>
      <c r="GW151">
        <v>28.7396</v>
      </c>
      <c r="GX151">
        <v>999.9</v>
      </c>
      <c r="GY151">
        <v>54.2</v>
      </c>
      <c r="GZ151">
        <v>31.5</v>
      </c>
      <c r="HA151">
        <v>27.9032</v>
      </c>
      <c r="HB151">
        <v>60.95</v>
      </c>
      <c r="HC151">
        <v>26.1659</v>
      </c>
      <c r="HD151">
        <v>1</v>
      </c>
      <c r="HE151">
        <v>0.14065</v>
      </c>
      <c r="HF151">
        <v>-1.1206</v>
      </c>
      <c r="HG151">
        <v>20.2953</v>
      </c>
      <c r="HH151">
        <v>5.22088</v>
      </c>
      <c r="HI151">
        <v>11.98</v>
      </c>
      <c r="HJ151">
        <v>4.96505</v>
      </c>
      <c r="HK151">
        <v>3.27598</v>
      </c>
      <c r="HL151">
        <v>9999</v>
      </c>
      <c r="HM151">
        <v>9999</v>
      </c>
      <c r="HN151">
        <v>9999</v>
      </c>
      <c r="HO151">
        <v>999.9</v>
      </c>
      <c r="HP151">
        <v>1.86387</v>
      </c>
      <c r="HQ151">
        <v>1.86005</v>
      </c>
      <c r="HR151">
        <v>1.85837</v>
      </c>
      <c r="HS151">
        <v>1.85974</v>
      </c>
      <c r="HT151">
        <v>1.85986</v>
      </c>
      <c r="HU151">
        <v>1.85837</v>
      </c>
      <c r="HV151">
        <v>1.85745</v>
      </c>
      <c r="HW151">
        <v>1.85236</v>
      </c>
      <c r="HX151">
        <v>0</v>
      </c>
      <c r="HY151">
        <v>0</v>
      </c>
      <c r="HZ151">
        <v>0</v>
      </c>
      <c r="IA151">
        <v>0</v>
      </c>
      <c r="IB151" t="s">
        <v>426</v>
      </c>
      <c r="IC151" t="s">
        <v>427</v>
      </c>
      <c r="ID151" t="s">
        <v>428</v>
      </c>
      <c r="IE151" t="s">
        <v>428</v>
      </c>
      <c r="IF151" t="s">
        <v>428</v>
      </c>
      <c r="IG151" t="s">
        <v>428</v>
      </c>
      <c r="IH151">
        <v>0</v>
      </c>
      <c r="II151">
        <v>100</v>
      </c>
      <c r="IJ151">
        <v>100</v>
      </c>
      <c r="IK151">
        <v>-0.662</v>
      </c>
      <c r="IL151">
        <v>0.3216</v>
      </c>
      <c r="IM151">
        <v>-0.6605319167387009</v>
      </c>
      <c r="IN151">
        <v>-0.0004737513092168879</v>
      </c>
      <c r="IO151">
        <v>1.233974951706583E-06</v>
      </c>
      <c r="IP151">
        <v>-2.791035861235605E-10</v>
      </c>
      <c r="IQ151">
        <v>0.04306461537617447</v>
      </c>
      <c r="IR151">
        <v>-0.002560808816659483</v>
      </c>
      <c r="IS151">
        <v>0.0007441110143227328</v>
      </c>
      <c r="IT151">
        <v>-6.151772081818622E-06</v>
      </c>
      <c r="IU151">
        <v>2</v>
      </c>
      <c r="IV151">
        <v>1988</v>
      </c>
      <c r="IW151">
        <v>1</v>
      </c>
      <c r="IX151">
        <v>28</v>
      </c>
      <c r="IY151">
        <v>190402.1</v>
      </c>
      <c r="IZ151">
        <v>190402.3</v>
      </c>
      <c r="JA151">
        <v>1.14746</v>
      </c>
      <c r="JB151">
        <v>2.59766</v>
      </c>
      <c r="JC151">
        <v>1.49658</v>
      </c>
      <c r="JD151">
        <v>2.34741</v>
      </c>
      <c r="JE151">
        <v>1.54907</v>
      </c>
      <c r="JF151">
        <v>2.44995</v>
      </c>
      <c r="JG151">
        <v>36.2224</v>
      </c>
      <c r="JH151">
        <v>24.105</v>
      </c>
      <c r="JI151">
        <v>18</v>
      </c>
      <c r="JJ151">
        <v>481.965</v>
      </c>
      <c r="JK151">
        <v>493.681</v>
      </c>
      <c r="JL151">
        <v>30.5163</v>
      </c>
      <c r="JM151">
        <v>29.0612</v>
      </c>
      <c r="JN151">
        <v>30.0002</v>
      </c>
      <c r="JO151">
        <v>29.2741</v>
      </c>
      <c r="JP151">
        <v>29.2659</v>
      </c>
      <c r="JQ151">
        <v>23.086</v>
      </c>
      <c r="JR151">
        <v>18.2037</v>
      </c>
      <c r="JS151">
        <v>100</v>
      </c>
      <c r="JT151">
        <v>30.5044</v>
      </c>
      <c r="JU151">
        <v>420</v>
      </c>
      <c r="JV151">
        <v>23.9254</v>
      </c>
      <c r="JW151">
        <v>101.964</v>
      </c>
      <c r="JX151">
        <v>91.376</v>
      </c>
    </row>
    <row r="152" spans="1:284">
      <c r="A152">
        <v>134</v>
      </c>
      <c r="B152">
        <v>1758413735.1</v>
      </c>
      <c r="C152">
        <v>1032.099999904633</v>
      </c>
      <c r="D152" t="s">
        <v>698</v>
      </c>
      <c r="E152" t="s">
        <v>699</v>
      </c>
      <c r="F152">
        <v>5</v>
      </c>
      <c r="G152" t="s">
        <v>613</v>
      </c>
      <c r="H152" t="s">
        <v>421</v>
      </c>
      <c r="I152">
        <v>1758413727.5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(DN152+(U152+2*0.95*5.67E-8*(((DN152+$B$9)+273)^4-(DN152+273)^4)-44100*J152)/(1.84*29.3*R152+8*0.95*5.67E-8*(DN152+273)^3))</f>
        <v>0</v>
      </c>
      <c r="W152">
        <f>($C$9*DO152+$D$9*DP152+$E$9*V152)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2*0.95*5.67E-8*(((DN152+$B$9)+273)^4-(W152+273)^4)</f>
        <v>0</v>
      </c>
      <c r="AF152">
        <f>U152+AE152+AC152+AD152</f>
        <v>0</v>
      </c>
      <c r="AG152">
        <v>0</v>
      </c>
      <c r="AH152">
        <v>0</v>
      </c>
      <c r="AI152">
        <f>IF(AG152*$H$15&gt;=AK152,1.0,(AK152/(AK152-AG152*$H$15)))</f>
        <v>0</v>
      </c>
      <c r="AJ152">
        <f>(AI152-1)*100</f>
        <v>0</v>
      </c>
      <c r="AK152">
        <f>MAX(0,($B$15+$C$15*DS152)/(1+$D$15*DS152)*DL152/(DN152+273)*$E$15)</f>
        <v>0</v>
      </c>
      <c r="AL152" t="s">
        <v>422</v>
      </c>
      <c r="AM152" t="s">
        <v>422</v>
      </c>
      <c r="AN152">
        <v>0</v>
      </c>
      <c r="AO152">
        <v>0</v>
      </c>
      <c r="AP152">
        <f>1-AN152/AO152</f>
        <v>0</v>
      </c>
      <c r="AQ152">
        <v>0</v>
      </c>
      <c r="AR152" t="s">
        <v>422</v>
      </c>
      <c r="AS152" t="s">
        <v>422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422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$B$13*DT152+$C$13*DU152+$F$13*EF152*(1-EI152)</f>
        <v>0</v>
      </c>
      <c r="CW152">
        <f>CV152*CX152</f>
        <v>0</v>
      </c>
      <c r="CX152">
        <f>($B$13*$D$11+$C$13*$D$11+$F$13*((ES152+EK152)/MAX(ES152+EK152+ET152, 0.1)*$I$11+ET152/MAX(ES152+EK152+ET152, 0.1)*$J$11))/($B$13+$C$13+$F$13)</f>
        <v>0</v>
      </c>
      <c r="CY152">
        <f>($B$13*$K$11+$C$13*$K$11+$F$13*((ES152+EK152)/MAX(ES152+EK152+ET152, 0.1)*$P$11+ET152/MAX(ES152+EK152+ET152, 0.1)*$Q$11))/($B$13+$C$13+$F$13)</f>
        <v>0</v>
      </c>
      <c r="CZ152">
        <v>6</v>
      </c>
      <c r="DA152">
        <v>0.5</v>
      </c>
      <c r="DB152" t="s">
        <v>423</v>
      </c>
      <c r="DC152">
        <v>2</v>
      </c>
      <c r="DD152">
        <v>1758413727.5</v>
      </c>
      <c r="DE152">
        <v>422.192125</v>
      </c>
      <c r="DF152">
        <v>419.9893333333333</v>
      </c>
      <c r="DG152">
        <v>24.16600833333333</v>
      </c>
      <c r="DH152">
        <v>23.97221666666667</v>
      </c>
      <c r="DI152">
        <v>422.8535</v>
      </c>
      <c r="DJ152">
        <v>23.84433333333333</v>
      </c>
      <c r="DK152">
        <v>500.0158333333334</v>
      </c>
      <c r="DL152">
        <v>90.16509166666667</v>
      </c>
      <c r="DM152">
        <v>0.06983843333333334</v>
      </c>
      <c r="DN152">
        <v>30.32465</v>
      </c>
      <c r="DO152">
        <v>30.01673333333333</v>
      </c>
      <c r="DP152">
        <v>999.9</v>
      </c>
      <c r="DQ152">
        <v>0</v>
      </c>
      <c r="DR152">
        <v>0</v>
      </c>
      <c r="DS152">
        <v>9999.896666666666</v>
      </c>
      <c r="DT152">
        <v>0</v>
      </c>
      <c r="DU152">
        <v>3.94641</v>
      </c>
      <c r="DV152">
        <v>2.20283</v>
      </c>
      <c r="DW152">
        <v>432.6475416666667</v>
      </c>
      <c r="DX152">
        <v>430.3045833333334</v>
      </c>
      <c r="DY152">
        <v>0.193790625</v>
      </c>
      <c r="DZ152">
        <v>419.9893333333333</v>
      </c>
      <c r="EA152">
        <v>23.97221666666667</v>
      </c>
      <c r="EB152">
        <v>2.17893</v>
      </c>
      <c r="EC152">
        <v>2.16145625</v>
      </c>
      <c r="ED152">
        <v>18.8082375</v>
      </c>
      <c r="EE152">
        <v>18.67947083333333</v>
      </c>
      <c r="EF152">
        <v>0.00500078</v>
      </c>
      <c r="EG152">
        <v>0</v>
      </c>
      <c r="EH152">
        <v>0</v>
      </c>
      <c r="EI152">
        <v>0</v>
      </c>
      <c r="EJ152">
        <v>763.7958333333332</v>
      </c>
      <c r="EK152">
        <v>0.00500078</v>
      </c>
      <c r="EL152">
        <v>-18.75</v>
      </c>
      <c r="EM152">
        <v>-1.279166666666667</v>
      </c>
      <c r="EN152">
        <v>35.18454166666667</v>
      </c>
      <c r="EO152">
        <v>38.69504166666666</v>
      </c>
      <c r="EP152">
        <v>37.16125</v>
      </c>
      <c r="EQ152">
        <v>38.71858333333333</v>
      </c>
      <c r="ER152">
        <v>37.68725</v>
      </c>
      <c r="ES152">
        <v>0</v>
      </c>
      <c r="ET152">
        <v>0</v>
      </c>
      <c r="EU152">
        <v>0</v>
      </c>
      <c r="EV152">
        <v>1758413734.8</v>
      </c>
      <c r="EW152">
        <v>0</v>
      </c>
      <c r="EX152">
        <v>762.5115384615384</v>
      </c>
      <c r="EY152">
        <v>5.0564099036067</v>
      </c>
      <c r="EZ152">
        <v>13.47350409281779</v>
      </c>
      <c r="FA152">
        <v>-18.11923076923077</v>
      </c>
      <c r="FB152">
        <v>15</v>
      </c>
      <c r="FC152">
        <v>0</v>
      </c>
      <c r="FD152" t="s">
        <v>424</v>
      </c>
      <c r="FE152">
        <v>1746989605.5</v>
      </c>
      <c r="FF152">
        <v>1746989593.5</v>
      </c>
      <c r="FG152">
        <v>0</v>
      </c>
      <c r="FH152">
        <v>-0.274</v>
      </c>
      <c r="FI152">
        <v>-0.002</v>
      </c>
      <c r="FJ152">
        <v>2.549</v>
      </c>
      <c r="FK152">
        <v>0.129</v>
      </c>
      <c r="FL152">
        <v>420</v>
      </c>
      <c r="FM152">
        <v>17</v>
      </c>
      <c r="FN152">
        <v>0.02</v>
      </c>
      <c r="FO152">
        <v>0.04</v>
      </c>
      <c r="FP152">
        <v>2.18409275</v>
      </c>
      <c r="FQ152">
        <v>0.2499567354596565</v>
      </c>
      <c r="FR152">
        <v>0.04756285388764538</v>
      </c>
      <c r="FS152">
        <v>1</v>
      </c>
      <c r="FT152">
        <v>762.6500000000001</v>
      </c>
      <c r="FU152">
        <v>0.08097763852990274</v>
      </c>
      <c r="FV152">
        <v>5.33188246196737</v>
      </c>
      <c r="FW152">
        <v>1</v>
      </c>
      <c r="FX152">
        <v>0.193642075</v>
      </c>
      <c r="FY152">
        <v>0.003123095684802259</v>
      </c>
      <c r="FZ152">
        <v>0.001101038450452571</v>
      </c>
      <c r="GA152">
        <v>1</v>
      </c>
      <c r="GB152">
        <v>3</v>
      </c>
      <c r="GC152">
        <v>3</v>
      </c>
      <c r="GD152" t="s">
        <v>462</v>
      </c>
      <c r="GE152">
        <v>3.10335</v>
      </c>
      <c r="GF152">
        <v>2.72801</v>
      </c>
      <c r="GG152">
        <v>0.0881087</v>
      </c>
      <c r="GH152">
        <v>0.0876967</v>
      </c>
      <c r="GI152">
        <v>0.107888</v>
      </c>
      <c r="GJ152">
        <v>0.108726</v>
      </c>
      <c r="GK152">
        <v>23837.4</v>
      </c>
      <c r="GL152">
        <v>21646.4</v>
      </c>
      <c r="GM152">
        <v>26705.2</v>
      </c>
      <c r="GN152">
        <v>23949.4</v>
      </c>
      <c r="GO152">
        <v>38121.1</v>
      </c>
      <c r="GP152">
        <v>31552.2</v>
      </c>
      <c r="GQ152">
        <v>46636.3</v>
      </c>
      <c r="GR152">
        <v>37889.6</v>
      </c>
      <c r="GS152">
        <v>1.86677</v>
      </c>
      <c r="GT152">
        <v>1.86157</v>
      </c>
      <c r="GU152">
        <v>0.0779927</v>
      </c>
      <c r="GV152">
        <v>0</v>
      </c>
      <c r="GW152">
        <v>28.7395</v>
      </c>
      <c r="GX152">
        <v>999.9</v>
      </c>
      <c r="GY152">
        <v>54.2</v>
      </c>
      <c r="GZ152">
        <v>31.5</v>
      </c>
      <c r="HA152">
        <v>27.8984</v>
      </c>
      <c r="HB152">
        <v>61.1373</v>
      </c>
      <c r="HC152">
        <v>26.1659</v>
      </c>
      <c r="HD152">
        <v>1</v>
      </c>
      <c r="HE152">
        <v>0.140574</v>
      </c>
      <c r="HF152">
        <v>-1.11301</v>
      </c>
      <c r="HG152">
        <v>20.2953</v>
      </c>
      <c r="HH152">
        <v>5.22088</v>
      </c>
      <c r="HI152">
        <v>11.98</v>
      </c>
      <c r="HJ152">
        <v>4.9651</v>
      </c>
      <c r="HK152">
        <v>3.2759</v>
      </c>
      <c r="HL152">
        <v>9999</v>
      </c>
      <c r="HM152">
        <v>9999</v>
      </c>
      <c r="HN152">
        <v>9999</v>
      </c>
      <c r="HO152">
        <v>999.9</v>
      </c>
      <c r="HP152">
        <v>1.86387</v>
      </c>
      <c r="HQ152">
        <v>1.86005</v>
      </c>
      <c r="HR152">
        <v>1.85838</v>
      </c>
      <c r="HS152">
        <v>1.85974</v>
      </c>
      <c r="HT152">
        <v>1.85985</v>
      </c>
      <c r="HU152">
        <v>1.85837</v>
      </c>
      <c r="HV152">
        <v>1.85745</v>
      </c>
      <c r="HW152">
        <v>1.85236</v>
      </c>
      <c r="HX152">
        <v>0</v>
      </c>
      <c r="HY152">
        <v>0</v>
      </c>
      <c r="HZ152">
        <v>0</v>
      </c>
      <c r="IA152">
        <v>0</v>
      </c>
      <c r="IB152" t="s">
        <v>426</v>
      </c>
      <c r="IC152" t="s">
        <v>427</v>
      </c>
      <c r="ID152" t="s">
        <v>428</v>
      </c>
      <c r="IE152" t="s">
        <v>428</v>
      </c>
      <c r="IF152" t="s">
        <v>428</v>
      </c>
      <c r="IG152" t="s">
        <v>428</v>
      </c>
      <c r="IH152">
        <v>0</v>
      </c>
      <c r="II152">
        <v>100</v>
      </c>
      <c r="IJ152">
        <v>100</v>
      </c>
      <c r="IK152">
        <v>-0.661</v>
      </c>
      <c r="IL152">
        <v>0.3216</v>
      </c>
      <c r="IM152">
        <v>-0.6605319167387009</v>
      </c>
      <c r="IN152">
        <v>-0.0004737513092168879</v>
      </c>
      <c r="IO152">
        <v>1.233974951706583E-06</v>
      </c>
      <c r="IP152">
        <v>-2.791035861235605E-10</v>
      </c>
      <c r="IQ152">
        <v>0.04306461537617447</v>
      </c>
      <c r="IR152">
        <v>-0.002560808816659483</v>
      </c>
      <c r="IS152">
        <v>0.0007441110143227328</v>
      </c>
      <c r="IT152">
        <v>-6.151772081818622E-06</v>
      </c>
      <c r="IU152">
        <v>2</v>
      </c>
      <c r="IV152">
        <v>1988</v>
      </c>
      <c r="IW152">
        <v>1</v>
      </c>
      <c r="IX152">
        <v>28</v>
      </c>
      <c r="IY152">
        <v>190402.2</v>
      </c>
      <c r="IZ152">
        <v>190402.4</v>
      </c>
      <c r="JA152">
        <v>1.14868</v>
      </c>
      <c r="JB152">
        <v>2.6062</v>
      </c>
      <c r="JC152">
        <v>1.49658</v>
      </c>
      <c r="JD152">
        <v>2.34741</v>
      </c>
      <c r="JE152">
        <v>1.54907</v>
      </c>
      <c r="JF152">
        <v>2.45483</v>
      </c>
      <c r="JG152">
        <v>36.2224</v>
      </c>
      <c r="JH152">
        <v>24.105</v>
      </c>
      <c r="JI152">
        <v>18</v>
      </c>
      <c r="JJ152">
        <v>482.14</v>
      </c>
      <c r="JK152">
        <v>493.449</v>
      </c>
      <c r="JL152">
        <v>30.5093</v>
      </c>
      <c r="JM152">
        <v>29.0612</v>
      </c>
      <c r="JN152">
        <v>30.0001</v>
      </c>
      <c r="JO152">
        <v>29.2741</v>
      </c>
      <c r="JP152">
        <v>29.2659</v>
      </c>
      <c r="JQ152">
        <v>23.0846</v>
      </c>
      <c r="JR152">
        <v>18.2037</v>
      </c>
      <c r="JS152">
        <v>100</v>
      </c>
      <c r="JT152">
        <v>30.5044</v>
      </c>
      <c r="JU152">
        <v>420</v>
      </c>
      <c r="JV152">
        <v>23.9263</v>
      </c>
      <c r="JW152">
        <v>101.964</v>
      </c>
      <c r="JX152">
        <v>91.37649999999999</v>
      </c>
    </row>
    <row r="153" spans="1:284">
      <c r="A153">
        <v>135</v>
      </c>
      <c r="B153">
        <v>1758413737.6</v>
      </c>
      <c r="C153">
        <v>1034.599999904633</v>
      </c>
      <c r="D153" t="s">
        <v>700</v>
      </c>
      <c r="E153" t="s">
        <v>701</v>
      </c>
      <c r="F153">
        <v>5</v>
      </c>
      <c r="G153" t="s">
        <v>613</v>
      </c>
      <c r="H153" t="s">
        <v>421</v>
      </c>
      <c r="I153">
        <v>1758413730.079167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(DN153+(U153+2*0.95*5.67E-8*(((DN153+$B$9)+273)^4-(DN153+273)^4)-44100*J153)/(1.84*29.3*R153+8*0.95*5.67E-8*(DN153+273)^3))</f>
        <v>0</v>
      </c>
      <c r="W153">
        <f>($C$9*DO153+$D$9*DP153+$E$9*V153)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2*0.95*5.67E-8*(((DN153+$B$9)+273)^4-(W153+273)^4)</f>
        <v>0</v>
      </c>
      <c r="AF153">
        <f>U153+AE153+AC153+AD153</f>
        <v>0</v>
      </c>
      <c r="AG153">
        <v>0</v>
      </c>
      <c r="AH153">
        <v>0</v>
      </c>
      <c r="AI153">
        <f>IF(AG153*$H$15&gt;=AK153,1.0,(AK153/(AK153-AG153*$H$15)))</f>
        <v>0</v>
      </c>
      <c r="AJ153">
        <f>(AI153-1)*100</f>
        <v>0</v>
      </c>
      <c r="AK153">
        <f>MAX(0,($B$15+$C$15*DS153)/(1+$D$15*DS153)*DL153/(DN153+273)*$E$15)</f>
        <v>0</v>
      </c>
      <c r="AL153" t="s">
        <v>422</v>
      </c>
      <c r="AM153" t="s">
        <v>422</v>
      </c>
      <c r="AN153">
        <v>0</v>
      </c>
      <c r="AO153">
        <v>0</v>
      </c>
      <c r="AP153">
        <f>1-AN153/AO153</f>
        <v>0</v>
      </c>
      <c r="AQ153">
        <v>0</v>
      </c>
      <c r="AR153" t="s">
        <v>422</v>
      </c>
      <c r="AS153" t="s">
        <v>422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422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$B$13*DT153+$C$13*DU153+$F$13*EF153*(1-EI153)</f>
        <v>0</v>
      </c>
      <c r="CW153">
        <f>CV153*CX153</f>
        <v>0</v>
      </c>
      <c r="CX153">
        <f>($B$13*$D$11+$C$13*$D$11+$F$13*((ES153+EK153)/MAX(ES153+EK153+ET153, 0.1)*$I$11+ET153/MAX(ES153+EK153+ET153, 0.1)*$J$11))/($B$13+$C$13+$F$13)</f>
        <v>0</v>
      </c>
      <c r="CY153">
        <f>($B$13*$K$11+$C$13*$K$11+$F$13*((ES153+EK153)/MAX(ES153+EK153+ET153, 0.1)*$P$11+ET153/MAX(ES153+EK153+ET153, 0.1)*$Q$11))/($B$13+$C$13+$F$13)</f>
        <v>0</v>
      </c>
      <c r="CZ153">
        <v>6</v>
      </c>
      <c r="DA153">
        <v>0.5</v>
      </c>
      <c r="DB153" t="s">
        <v>423</v>
      </c>
      <c r="DC153">
        <v>2</v>
      </c>
      <c r="DD153">
        <v>1758413730.079167</v>
      </c>
      <c r="DE153">
        <v>422.1935</v>
      </c>
      <c r="DF153">
        <v>419.9897083333333</v>
      </c>
      <c r="DG153">
        <v>24.1649375</v>
      </c>
      <c r="DH153">
        <v>23.97130833333334</v>
      </c>
      <c r="DI153">
        <v>422.8548333333333</v>
      </c>
      <c r="DJ153">
        <v>23.84329166666667</v>
      </c>
      <c r="DK153">
        <v>500.0311666666666</v>
      </c>
      <c r="DL153">
        <v>90.16550416666666</v>
      </c>
      <c r="DM153">
        <v>0.06977704583333334</v>
      </c>
      <c r="DN153">
        <v>30.32324166666666</v>
      </c>
      <c r="DO153">
        <v>30.01544583333333</v>
      </c>
      <c r="DP153">
        <v>999.9</v>
      </c>
      <c r="DQ153">
        <v>0</v>
      </c>
      <c r="DR153">
        <v>0</v>
      </c>
      <c r="DS153">
        <v>10003.7475</v>
      </c>
      <c r="DT153">
        <v>0</v>
      </c>
      <c r="DU153">
        <v>3.94641</v>
      </c>
      <c r="DV153">
        <v>2.203865</v>
      </c>
      <c r="DW153">
        <v>432.6485</v>
      </c>
      <c r="DX153">
        <v>430.3045</v>
      </c>
      <c r="DY153">
        <v>0.193632375</v>
      </c>
      <c r="DZ153">
        <v>419.9897083333333</v>
      </c>
      <c r="EA153">
        <v>23.97130833333334</v>
      </c>
      <c r="EB153">
        <v>2.17884375</v>
      </c>
      <c r="EC153">
        <v>2.161384166666667</v>
      </c>
      <c r="ED153">
        <v>18.80760416666667</v>
      </c>
      <c r="EE153">
        <v>18.6789375</v>
      </c>
      <c r="EF153">
        <v>0.00500078</v>
      </c>
      <c r="EG153">
        <v>0</v>
      </c>
      <c r="EH153">
        <v>0</v>
      </c>
      <c r="EI153">
        <v>0</v>
      </c>
      <c r="EJ153">
        <v>764.0416666666666</v>
      </c>
      <c r="EK153">
        <v>0.00500078</v>
      </c>
      <c r="EL153">
        <v>-19.64166666666667</v>
      </c>
      <c r="EM153">
        <v>-1.3875</v>
      </c>
      <c r="EN153">
        <v>35.17158333333333</v>
      </c>
      <c r="EO153">
        <v>38.67420833333333</v>
      </c>
      <c r="EP153">
        <v>37.15075</v>
      </c>
      <c r="EQ153">
        <v>38.68733333333333</v>
      </c>
      <c r="ER153">
        <v>37.669</v>
      </c>
      <c r="ES153">
        <v>0</v>
      </c>
      <c r="ET153">
        <v>0</v>
      </c>
      <c r="EU153">
        <v>0</v>
      </c>
      <c r="EV153">
        <v>1758413737.2</v>
      </c>
      <c r="EW153">
        <v>0</v>
      </c>
      <c r="EX153">
        <v>762.7384615384616</v>
      </c>
      <c r="EY153">
        <v>30.93333319962932</v>
      </c>
      <c r="EZ153">
        <v>-2.095726714618555</v>
      </c>
      <c r="FA153">
        <v>-18.94230769230769</v>
      </c>
      <c r="FB153">
        <v>15</v>
      </c>
      <c r="FC153">
        <v>0</v>
      </c>
      <c r="FD153" t="s">
        <v>424</v>
      </c>
      <c r="FE153">
        <v>1746989605.5</v>
      </c>
      <c r="FF153">
        <v>1746989593.5</v>
      </c>
      <c r="FG153">
        <v>0</v>
      </c>
      <c r="FH153">
        <v>-0.274</v>
      </c>
      <c r="FI153">
        <v>-0.002</v>
      </c>
      <c r="FJ153">
        <v>2.549</v>
      </c>
      <c r="FK153">
        <v>0.129</v>
      </c>
      <c r="FL153">
        <v>420</v>
      </c>
      <c r="FM153">
        <v>17</v>
      </c>
      <c r="FN153">
        <v>0.02</v>
      </c>
      <c r="FO153">
        <v>0.04</v>
      </c>
      <c r="FP153">
        <v>2.19808512195122</v>
      </c>
      <c r="FQ153">
        <v>0.1832290263258715</v>
      </c>
      <c r="FR153">
        <v>0.0423685531751541</v>
      </c>
      <c r="FS153">
        <v>1</v>
      </c>
      <c r="FT153">
        <v>763.0705882352942</v>
      </c>
      <c r="FU153">
        <v>10.1879296039203</v>
      </c>
      <c r="FV153">
        <v>6.084383549990167</v>
      </c>
      <c r="FW153">
        <v>0</v>
      </c>
      <c r="FX153">
        <v>0.1934523414634146</v>
      </c>
      <c r="FY153">
        <v>-0.0009074835839190438</v>
      </c>
      <c r="FZ153">
        <v>0.001238544732391383</v>
      </c>
      <c r="GA153">
        <v>1</v>
      </c>
      <c r="GB153">
        <v>2</v>
      </c>
      <c r="GC153">
        <v>3</v>
      </c>
      <c r="GD153" t="s">
        <v>425</v>
      </c>
      <c r="GE153">
        <v>3.10343</v>
      </c>
      <c r="GF153">
        <v>2.72796</v>
      </c>
      <c r="GG153">
        <v>0.0880996</v>
      </c>
      <c r="GH153">
        <v>0.08770120000000001</v>
      </c>
      <c r="GI153">
        <v>0.107888</v>
      </c>
      <c r="GJ153">
        <v>0.108721</v>
      </c>
      <c r="GK153">
        <v>23837.4</v>
      </c>
      <c r="GL153">
        <v>21646.4</v>
      </c>
      <c r="GM153">
        <v>26704.9</v>
      </c>
      <c r="GN153">
        <v>23949.6</v>
      </c>
      <c r="GO153">
        <v>38121.1</v>
      </c>
      <c r="GP153">
        <v>31552.4</v>
      </c>
      <c r="GQ153">
        <v>46636.2</v>
      </c>
      <c r="GR153">
        <v>37889.6</v>
      </c>
      <c r="GS153">
        <v>1.86718</v>
      </c>
      <c r="GT153">
        <v>1.8613</v>
      </c>
      <c r="GU153">
        <v>0.07813050000000001</v>
      </c>
      <c r="GV153">
        <v>0</v>
      </c>
      <c r="GW153">
        <v>28.7395</v>
      </c>
      <c r="GX153">
        <v>999.9</v>
      </c>
      <c r="GY153">
        <v>54.2</v>
      </c>
      <c r="GZ153">
        <v>31.5</v>
      </c>
      <c r="HA153">
        <v>27.9025</v>
      </c>
      <c r="HB153">
        <v>61.2537</v>
      </c>
      <c r="HC153">
        <v>26.1819</v>
      </c>
      <c r="HD153">
        <v>1</v>
      </c>
      <c r="HE153">
        <v>0.14047</v>
      </c>
      <c r="HF153">
        <v>-1.13272</v>
      </c>
      <c r="HG153">
        <v>20.2952</v>
      </c>
      <c r="HH153">
        <v>5.22103</v>
      </c>
      <c r="HI153">
        <v>11.98</v>
      </c>
      <c r="HJ153">
        <v>4.96515</v>
      </c>
      <c r="HK153">
        <v>3.2759</v>
      </c>
      <c r="HL153">
        <v>9999</v>
      </c>
      <c r="HM153">
        <v>9999</v>
      </c>
      <c r="HN153">
        <v>9999</v>
      </c>
      <c r="HO153">
        <v>999.9</v>
      </c>
      <c r="HP153">
        <v>1.86386</v>
      </c>
      <c r="HQ153">
        <v>1.86005</v>
      </c>
      <c r="HR153">
        <v>1.85837</v>
      </c>
      <c r="HS153">
        <v>1.85974</v>
      </c>
      <c r="HT153">
        <v>1.85986</v>
      </c>
      <c r="HU153">
        <v>1.85837</v>
      </c>
      <c r="HV153">
        <v>1.85745</v>
      </c>
      <c r="HW153">
        <v>1.85236</v>
      </c>
      <c r="HX153">
        <v>0</v>
      </c>
      <c r="HY153">
        <v>0</v>
      </c>
      <c r="HZ153">
        <v>0</v>
      </c>
      <c r="IA153">
        <v>0</v>
      </c>
      <c r="IB153" t="s">
        <v>426</v>
      </c>
      <c r="IC153" t="s">
        <v>427</v>
      </c>
      <c r="ID153" t="s">
        <v>428</v>
      </c>
      <c r="IE153" t="s">
        <v>428</v>
      </c>
      <c r="IF153" t="s">
        <v>428</v>
      </c>
      <c r="IG153" t="s">
        <v>428</v>
      </c>
      <c r="IH153">
        <v>0</v>
      </c>
      <c r="II153">
        <v>100</v>
      </c>
      <c r="IJ153">
        <v>100</v>
      </c>
      <c r="IK153">
        <v>-0.661</v>
      </c>
      <c r="IL153">
        <v>0.3216</v>
      </c>
      <c r="IM153">
        <v>-0.6605319167387009</v>
      </c>
      <c r="IN153">
        <v>-0.0004737513092168879</v>
      </c>
      <c r="IO153">
        <v>1.233974951706583E-06</v>
      </c>
      <c r="IP153">
        <v>-2.791035861235605E-10</v>
      </c>
      <c r="IQ153">
        <v>0.04306461537617447</v>
      </c>
      <c r="IR153">
        <v>-0.002560808816659483</v>
      </c>
      <c r="IS153">
        <v>0.0007441110143227328</v>
      </c>
      <c r="IT153">
        <v>-6.151772081818622E-06</v>
      </c>
      <c r="IU153">
        <v>2</v>
      </c>
      <c r="IV153">
        <v>1988</v>
      </c>
      <c r="IW153">
        <v>1</v>
      </c>
      <c r="IX153">
        <v>28</v>
      </c>
      <c r="IY153">
        <v>190402.2</v>
      </c>
      <c r="IZ153">
        <v>190402.4</v>
      </c>
      <c r="JA153">
        <v>1.14868</v>
      </c>
      <c r="JB153">
        <v>2.61353</v>
      </c>
      <c r="JC153">
        <v>1.49658</v>
      </c>
      <c r="JD153">
        <v>2.34741</v>
      </c>
      <c r="JE153">
        <v>1.54907</v>
      </c>
      <c r="JF153">
        <v>2.3999</v>
      </c>
      <c r="JG153">
        <v>36.2224</v>
      </c>
      <c r="JH153">
        <v>24.0875</v>
      </c>
      <c r="JI153">
        <v>18</v>
      </c>
      <c r="JJ153">
        <v>482.369</v>
      </c>
      <c r="JK153">
        <v>493.267</v>
      </c>
      <c r="JL153">
        <v>30.5004</v>
      </c>
      <c r="JM153">
        <v>29.0612</v>
      </c>
      <c r="JN153">
        <v>30.0001</v>
      </c>
      <c r="JO153">
        <v>29.2734</v>
      </c>
      <c r="JP153">
        <v>29.2659</v>
      </c>
      <c r="JQ153">
        <v>23.0848</v>
      </c>
      <c r="JR153">
        <v>18.2037</v>
      </c>
      <c r="JS153">
        <v>100</v>
      </c>
      <c r="JT153">
        <v>30.4935</v>
      </c>
      <c r="JU153">
        <v>420</v>
      </c>
      <c r="JV153">
        <v>23.9249</v>
      </c>
      <c r="JW153">
        <v>101.964</v>
      </c>
      <c r="JX153">
        <v>91.3768</v>
      </c>
    </row>
    <row r="154" spans="1:284">
      <c r="A154">
        <v>136</v>
      </c>
      <c r="B154">
        <v>1758413739.6</v>
      </c>
      <c r="C154">
        <v>1036.599999904633</v>
      </c>
      <c r="D154" t="s">
        <v>702</v>
      </c>
      <c r="E154" t="s">
        <v>703</v>
      </c>
      <c r="F154">
        <v>5</v>
      </c>
      <c r="G154" t="s">
        <v>613</v>
      </c>
      <c r="H154" t="s">
        <v>421</v>
      </c>
      <c r="I154">
        <v>1758413732.008333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(DN154+(U154+2*0.95*5.67E-8*(((DN154+$B$9)+273)^4-(DN154+273)^4)-44100*J154)/(1.84*29.3*R154+8*0.95*5.67E-8*(DN154+273)^3))</f>
        <v>0</v>
      </c>
      <c r="W154">
        <f>($C$9*DO154+$D$9*DP154+$E$9*V154)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2*0.95*5.67E-8*(((DN154+$B$9)+273)^4-(W154+273)^4)</f>
        <v>0</v>
      </c>
      <c r="AF154">
        <f>U154+AE154+AC154+AD154</f>
        <v>0</v>
      </c>
      <c r="AG154">
        <v>0</v>
      </c>
      <c r="AH154">
        <v>0</v>
      </c>
      <c r="AI154">
        <f>IF(AG154*$H$15&gt;=AK154,1.0,(AK154/(AK154-AG154*$H$15)))</f>
        <v>0</v>
      </c>
      <c r="AJ154">
        <f>(AI154-1)*100</f>
        <v>0</v>
      </c>
      <c r="AK154">
        <f>MAX(0,($B$15+$C$15*DS154)/(1+$D$15*DS154)*DL154/(DN154+273)*$E$15)</f>
        <v>0</v>
      </c>
      <c r="AL154" t="s">
        <v>422</v>
      </c>
      <c r="AM154" t="s">
        <v>422</v>
      </c>
      <c r="AN154">
        <v>0</v>
      </c>
      <c r="AO154">
        <v>0</v>
      </c>
      <c r="AP154">
        <f>1-AN154/AO154</f>
        <v>0</v>
      </c>
      <c r="AQ154">
        <v>0</v>
      </c>
      <c r="AR154" t="s">
        <v>422</v>
      </c>
      <c r="AS154" t="s">
        <v>422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422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$B$13*DT154+$C$13*DU154+$F$13*EF154*(1-EI154)</f>
        <v>0</v>
      </c>
      <c r="CW154">
        <f>CV154*CX154</f>
        <v>0</v>
      </c>
      <c r="CX154">
        <f>($B$13*$D$11+$C$13*$D$11+$F$13*((ES154+EK154)/MAX(ES154+EK154+ET154, 0.1)*$I$11+ET154/MAX(ES154+EK154+ET154, 0.1)*$J$11))/($B$13+$C$13+$F$13)</f>
        <v>0</v>
      </c>
      <c r="CY154">
        <f>($B$13*$K$11+$C$13*$K$11+$F$13*((ES154+EK154)/MAX(ES154+EK154+ET154, 0.1)*$P$11+ET154/MAX(ES154+EK154+ET154, 0.1)*$Q$11))/($B$13+$C$13+$F$13)</f>
        <v>0</v>
      </c>
      <c r="CZ154">
        <v>6</v>
      </c>
      <c r="DA154">
        <v>0.5</v>
      </c>
      <c r="DB154" t="s">
        <v>423</v>
      </c>
      <c r="DC154">
        <v>2</v>
      </c>
      <c r="DD154">
        <v>1758413732.008333</v>
      </c>
      <c r="DE154">
        <v>422.1950833333333</v>
      </c>
      <c r="DF154">
        <v>419.9930416666666</v>
      </c>
      <c r="DG154">
        <v>24.16412916666667</v>
      </c>
      <c r="DH154">
        <v>23.97033333333333</v>
      </c>
      <c r="DI154">
        <v>422.856375</v>
      </c>
      <c r="DJ154">
        <v>23.8425</v>
      </c>
      <c r="DK154">
        <v>500.0105416666667</v>
      </c>
      <c r="DL154">
        <v>90.16572083333331</v>
      </c>
      <c r="DM154">
        <v>0.0697721125</v>
      </c>
      <c r="DN154">
        <v>30.32220416666667</v>
      </c>
      <c r="DO154">
        <v>30.014675</v>
      </c>
      <c r="DP154">
        <v>999.9</v>
      </c>
      <c r="DQ154">
        <v>0</v>
      </c>
      <c r="DR154">
        <v>0</v>
      </c>
      <c r="DS154">
        <v>10004.68666666667</v>
      </c>
      <c r="DT154">
        <v>0</v>
      </c>
      <c r="DU154">
        <v>3.94641</v>
      </c>
      <c r="DV154">
        <v>2.20210875</v>
      </c>
      <c r="DW154">
        <v>432.6497916666667</v>
      </c>
      <c r="DX154">
        <v>430.3075000000001</v>
      </c>
      <c r="DY154">
        <v>0.193797875</v>
      </c>
      <c r="DZ154">
        <v>419.9930416666666</v>
      </c>
      <c r="EA154">
        <v>23.97033333333333</v>
      </c>
      <c r="EB154">
        <v>2.17877625</v>
      </c>
      <c r="EC154">
        <v>2.161302083333334</v>
      </c>
      <c r="ED154">
        <v>18.80710416666667</v>
      </c>
      <c r="EE154">
        <v>18.678325</v>
      </c>
      <c r="EF154">
        <v>0.00500078</v>
      </c>
      <c r="EG154">
        <v>0</v>
      </c>
      <c r="EH154">
        <v>0</v>
      </c>
      <c r="EI154">
        <v>0</v>
      </c>
      <c r="EJ154">
        <v>764.4708333333333</v>
      </c>
      <c r="EK154">
        <v>0.00500078</v>
      </c>
      <c r="EL154">
        <v>-19.47916666666667</v>
      </c>
      <c r="EM154">
        <v>-1.279166666666667</v>
      </c>
      <c r="EN154">
        <v>35.171625</v>
      </c>
      <c r="EO154">
        <v>38.65595833333333</v>
      </c>
      <c r="EP154">
        <v>37.148125</v>
      </c>
      <c r="EQ154">
        <v>38.67175</v>
      </c>
      <c r="ER154">
        <v>37.67683333333333</v>
      </c>
      <c r="ES154">
        <v>0</v>
      </c>
      <c r="ET154">
        <v>0</v>
      </c>
      <c r="EU154">
        <v>0</v>
      </c>
      <c r="EV154">
        <v>1758413739.6</v>
      </c>
      <c r="EW154">
        <v>0</v>
      </c>
      <c r="EX154">
        <v>763.5730769230769</v>
      </c>
      <c r="EY154">
        <v>16.02393155136341</v>
      </c>
      <c r="EZ154">
        <v>-5.360683944437888</v>
      </c>
      <c r="FA154">
        <v>-18.90769230769231</v>
      </c>
      <c r="FB154">
        <v>15</v>
      </c>
      <c r="FC154">
        <v>0</v>
      </c>
      <c r="FD154" t="s">
        <v>424</v>
      </c>
      <c r="FE154">
        <v>1746989605.5</v>
      </c>
      <c r="FF154">
        <v>1746989593.5</v>
      </c>
      <c r="FG154">
        <v>0</v>
      </c>
      <c r="FH154">
        <v>-0.274</v>
      </c>
      <c r="FI154">
        <v>-0.002</v>
      </c>
      <c r="FJ154">
        <v>2.549</v>
      </c>
      <c r="FK154">
        <v>0.129</v>
      </c>
      <c r="FL154">
        <v>420</v>
      </c>
      <c r="FM154">
        <v>17</v>
      </c>
      <c r="FN154">
        <v>0.02</v>
      </c>
      <c r="FO154">
        <v>0.04</v>
      </c>
      <c r="FP154">
        <v>2.203698048780488</v>
      </c>
      <c r="FQ154">
        <v>0.03395611498414096</v>
      </c>
      <c r="FR154">
        <v>0.03348983101716994</v>
      </c>
      <c r="FS154">
        <v>1</v>
      </c>
      <c r="FT154">
        <v>763.1705882352942</v>
      </c>
      <c r="FU154">
        <v>9.121466635237972</v>
      </c>
      <c r="FV154">
        <v>6.074368977721768</v>
      </c>
      <c r="FW154">
        <v>0</v>
      </c>
      <c r="FX154">
        <v>0.1935574390243902</v>
      </c>
      <c r="FY154">
        <v>-0.001698146563345693</v>
      </c>
      <c r="FZ154">
        <v>0.001227808796761093</v>
      </c>
      <c r="GA154">
        <v>1</v>
      </c>
      <c r="GB154">
        <v>2</v>
      </c>
      <c r="GC154">
        <v>3</v>
      </c>
      <c r="GD154" t="s">
        <v>425</v>
      </c>
      <c r="GE154">
        <v>3.10331</v>
      </c>
      <c r="GF154">
        <v>2.72809</v>
      </c>
      <c r="GG154">
        <v>0.08810179999999999</v>
      </c>
      <c r="GH154">
        <v>0.0877034</v>
      </c>
      <c r="GI154">
        <v>0.107887</v>
      </c>
      <c r="GJ154">
        <v>0.108714</v>
      </c>
      <c r="GK154">
        <v>23837.4</v>
      </c>
      <c r="GL154">
        <v>21646.3</v>
      </c>
      <c r="GM154">
        <v>26705.1</v>
      </c>
      <c r="GN154">
        <v>23949.5</v>
      </c>
      <c r="GO154">
        <v>38121.3</v>
      </c>
      <c r="GP154">
        <v>31552.5</v>
      </c>
      <c r="GQ154">
        <v>46636.4</v>
      </c>
      <c r="GR154">
        <v>37889.5</v>
      </c>
      <c r="GS154">
        <v>1.867</v>
      </c>
      <c r="GT154">
        <v>1.86155</v>
      </c>
      <c r="GU154">
        <v>0.0781044</v>
      </c>
      <c r="GV154">
        <v>0</v>
      </c>
      <c r="GW154">
        <v>28.7395</v>
      </c>
      <c r="GX154">
        <v>999.9</v>
      </c>
      <c r="GY154">
        <v>54.2</v>
      </c>
      <c r="GZ154">
        <v>31.5</v>
      </c>
      <c r="HA154">
        <v>27.9008</v>
      </c>
      <c r="HB154">
        <v>60.9637</v>
      </c>
      <c r="HC154">
        <v>26.1579</v>
      </c>
      <c r="HD154">
        <v>1</v>
      </c>
      <c r="HE154">
        <v>0.140678</v>
      </c>
      <c r="HF154">
        <v>-1.12882</v>
      </c>
      <c r="HG154">
        <v>20.2952</v>
      </c>
      <c r="HH154">
        <v>5.22118</v>
      </c>
      <c r="HI154">
        <v>11.98</v>
      </c>
      <c r="HJ154">
        <v>4.96515</v>
      </c>
      <c r="HK154">
        <v>3.27593</v>
      </c>
      <c r="HL154">
        <v>9999</v>
      </c>
      <c r="HM154">
        <v>9999</v>
      </c>
      <c r="HN154">
        <v>9999</v>
      </c>
      <c r="HO154">
        <v>999.9</v>
      </c>
      <c r="HP154">
        <v>1.86386</v>
      </c>
      <c r="HQ154">
        <v>1.86005</v>
      </c>
      <c r="HR154">
        <v>1.85837</v>
      </c>
      <c r="HS154">
        <v>1.85974</v>
      </c>
      <c r="HT154">
        <v>1.85986</v>
      </c>
      <c r="HU154">
        <v>1.85837</v>
      </c>
      <c r="HV154">
        <v>1.85745</v>
      </c>
      <c r="HW154">
        <v>1.85236</v>
      </c>
      <c r="HX154">
        <v>0</v>
      </c>
      <c r="HY154">
        <v>0</v>
      </c>
      <c r="HZ154">
        <v>0</v>
      </c>
      <c r="IA154">
        <v>0</v>
      </c>
      <c r="IB154" t="s">
        <v>426</v>
      </c>
      <c r="IC154" t="s">
        <v>427</v>
      </c>
      <c r="ID154" t="s">
        <v>428</v>
      </c>
      <c r="IE154" t="s">
        <v>428</v>
      </c>
      <c r="IF154" t="s">
        <v>428</v>
      </c>
      <c r="IG154" t="s">
        <v>428</v>
      </c>
      <c r="IH154">
        <v>0</v>
      </c>
      <c r="II154">
        <v>100</v>
      </c>
      <c r="IJ154">
        <v>100</v>
      </c>
      <c r="IK154">
        <v>-0.661</v>
      </c>
      <c r="IL154">
        <v>0.3215</v>
      </c>
      <c r="IM154">
        <v>-0.6605319167387009</v>
      </c>
      <c r="IN154">
        <v>-0.0004737513092168879</v>
      </c>
      <c r="IO154">
        <v>1.233974951706583E-06</v>
      </c>
      <c r="IP154">
        <v>-2.791035861235605E-10</v>
      </c>
      <c r="IQ154">
        <v>0.04306461537617447</v>
      </c>
      <c r="IR154">
        <v>-0.002560808816659483</v>
      </c>
      <c r="IS154">
        <v>0.0007441110143227328</v>
      </c>
      <c r="IT154">
        <v>-6.151772081818622E-06</v>
      </c>
      <c r="IU154">
        <v>2</v>
      </c>
      <c r="IV154">
        <v>1988</v>
      </c>
      <c r="IW154">
        <v>1</v>
      </c>
      <c r="IX154">
        <v>28</v>
      </c>
      <c r="IY154">
        <v>190402.2</v>
      </c>
      <c r="IZ154">
        <v>190402.4</v>
      </c>
      <c r="JA154">
        <v>1.14868</v>
      </c>
      <c r="JB154">
        <v>2.60132</v>
      </c>
      <c r="JC154">
        <v>1.49658</v>
      </c>
      <c r="JD154">
        <v>2.34741</v>
      </c>
      <c r="JE154">
        <v>1.54907</v>
      </c>
      <c r="JF154">
        <v>2.4646</v>
      </c>
      <c r="JG154">
        <v>36.2224</v>
      </c>
      <c r="JH154">
        <v>24.0963</v>
      </c>
      <c r="JI154">
        <v>18</v>
      </c>
      <c r="JJ154">
        <v>482.257</v>
      </c>
      <c r="JK154">
        <v>493.433</v>
      </c>
      <c r="JL154">
        <v>30.4957</v>
      </c>
      <c r="JM154">
        <v>29.0612</v>
      </c>
      <c r="JN154">
        <v>30.0001</v>
      </c>
      <c r="JO154">
        <v>29.2721</v>
      </c>
      <c r="JP154">
        <v>29.2659</v>
      </c>
      <c r="JQ154">
        <v>23.0847</v>
      </c>
      <c r="JR154">
        <v>18.2037</v>
      </c>
      <c r="JS154">
        <v>100</v>
      </c>
      <c r="JT154">
        <v>30.4935</v>
      </c>
      <c r="JU154">
        <v>420</v>
      </c>
      <c r="JV154">
        <v>23.9227</v>
      </c>
      <c r="JW154">
        <v>101.964</v>
      </c>
      <c r="JX154">
        <v>91.3764</v>
      </c>
    </row>
    <row r="155" spans="1:284">
      <c r="A155">
        <v>137</v>
      </c>
      <c r="B155">
        <v>1758413741.6</v>
      </c>
      <c r="C155">
        <v>1038.599999904633</v>
      </c>
      <c r="D155" t="s">
        <v>704</v>
      </c>
      <c r="E155" t="s">
        <v>705</v>
      </c>
      <c r="F155">
        <v>5</v>
      </c>
      <c r="G155" t="s">
        <v>613</v>
      </c>
      <c r="H155" t="s">
        <v>421</v>
      </c>
      <c r="I155">
        <v>1758413733.9375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(DN155+(U155+2*0.95*5.67E-8*(((DN155+$B$9)+273)^4-(DN155+273)^4)-44100*J155)/(1.84*29.3*R155+8*0.95*5.67E-8*(DN155+273)^3))</f>
        <v>0</v>
      </c>
      <c r="W155">
        <f>($C$9*DO155+$D$9*DP155+$E$9*V155)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2*0.95*5.67E-8*(((DN155+$B$9)+273)^4-(W155+273)^4)</f>
        <v>0</v>
      </c>
      <c r="AF155">
        <f>U155+AE155+AC155+AD155</f>
        <v>0</v>
      </c>
      <c r="AG155">
        <v>0</v>
      </c>
      <c r="AH155">
        <v>0</v>
      </c>
      <c r="AI155">
        <f>IF(AG155*$H$15&gt;=AK155,1.0,(AK155/(AK155-AG155*$H$15)))</f>
        <v>0</v>
      </c>
      <c r="AJ155">
        <f>(AI155-1)*100</f>
        <v>0</v>
      </c>
      <c r="AK155">
        <f>MAX(0,($B$15+$C$15*DS155)/(1+$D$15*DS155)*DL155/(DN155+273)*$E$15)</f>
        <v>0</v>
      </c>
      <c r="AL155" t="s">
        <v>422</v>
      </c>
      <c r="AM155" t="s">
        <v>422</v>
      </c>
      <c r="AN155">
        <v>0</v>
      </c>
      <c r="AO155">
        <v>0</v>
      </c>
      <c r="AP155">
        <f>1-AN155/AO155</f>
        <v>0</v>
      </c>
      <c r="AQ155">
        <v>0</v>
      </c>
      <c r="AR155" t="s">
        <v>422</v>
      </c>
      <c r="AS155" t="s">
        <v>422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422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$B$13*DT155+$C$13*DU155+$F$13*EF155*(1-EI155)</f>
        <v>0</v>
      </c>
      <c r="CW155">
        <f>CV155*CX155</f>
        <v>0</v>
      </c>
      <c r="CX155">
        <f>($B$13*$D$11+$C$13*$D$11+$F$13*((ES155+EK155)/MAX(ES155+EK155+ET155, 0.1)*$I$11+ET155/MAX(ES155+EK155+ET155, 0.1)*$J$11))/($B$13+$C$13+$F$13)</f>
        <v>0</v>
      </c>
      <c r="CY155">
        <f>($B$13*$K$11+$C$13*$K$11+$F$13*((ES155+EK155)/MAX(ES155+EK155+ET155, 0.1)*$P$11+ET155/MAX(ES155+EK155+ET155, 0.1)*$Q$11))/($B$13+$C$13+$F$13)</f>
        <v>0</v>
      </c>
      <c r="CZ155">
        <v>6</v>
      </c>
      <c r="DA155">
        <v>0.5</v>
      </c>
      <c r="DB155" t="s">
        <v>423</v>
      </c>
      <c r="DC155">
        <v>2</v>
      </c>
      <c r="DD155">
        <v>1758413733.9375</v>
      </c>
      <c r="DE155">
        <v>422.197625</v>
      </c>
      <c r="DF155">
        <v>419.9985</v>
      </c>
      <c r="DG155">
        <v>24.163275</v>
      </c>
      <c r="DH155">
        <v>23.96927083333334</v>
      </c>
      <c r="DI155">
        <v>422.8589166666667</v>
      </c>
      <c r="DJ155">
        <v>23.84166666666667</v>
      </c>
      <c r="DK155">
        <v>500.0044166666667</v>
      </c>
      <c r="DL155">
        <v>90.1658125</v>
      </c>
      <c r="DM155">
        <v>0.06977944583333333</v>
      </c>
      <c r="DN155">
        <v>30.32104166666666</v>
      </c>
      <c r="DO155">
        <v>30.01312083333334</v>
      </c>
      <c r="DP155">
        <v>999.9</v>
      </c>
      <c r="DQ155">
        <v>0</v>
      </c>
      <c r="DR155">
        <v>0</v>
      </c>
      <c r="DS155">
        <v>10005.72833333333</v>
      </c>
      <c r="DT155">
        <v>0</v>
      </c>
      <c r="DU155">
        <v>3.94641</v>
      </c>
      <c r="DV155">
        <v>2.199139166666667</v>
      </c>
      <c r="DW155">
        <v>432.6520416666667</v>
      </c>
      <c r="DX155">
        <v>430.3127083333333</v>
      </c>
      <c r="DY155">
        <v>0.194008125</v>
      </c>
      <c r="DZ155">
        <v>419.9985</v>
      </c>
      <c r="EA155">
        <v>23.96927083333334</v>
      </c>
      <c r="EB155">
        <v>2.178701666666667</v>
      </c>
      <c r="EC155">
        <v>2.16120875</v>
      </c>
      <c r="ED155">
        <v>18.80655833333333</v>
      </c>
      <c r="EE155">
        <v>18.67762916666667</v>
      </c>
      <c r="EF155">
        <v>0.00500078</v>
      </c>
      <c r="EG155">
        <v>0</v>
      </c>
      <c r="EH155">
        <v>0</v>
      </c>
      <c r="EI155">
        <v>0</v>
      </c>
      <c r="EJ155">
        <v>763.85</v>
      </c>
      <c r="EK155">
        <v>0.00500078</v>
      </c>
      <c r="EL155">
        <v>-18.9375</v>
      </c>
      <c r="EM155">
        <v>-1.15</v>
      </c>
      <c r="EN155">
        <v>35.17945833333334</v>
      </c>
      <c r="EO155">
        <v>38.63770833333333</v>
      </c>
      <c r="EP155">
        <v>37.14291666666666</v>
      </c>
      <c r="EQ155">
        <v>38.65866666666667</v>
      </c>
      <c r="ER155">
        <v>37.669</v>
      </c>
      <c r="ES155">
        <v>0</v>
      </c>
      <c r="ET155">
        <v>0</v>
      </c>
      <c r="EU155">
        <v>0</v>
      </c>
      <c r="EV155">
        <v>1758413741.4</v>
      </c>
      <c r="EW155">
        <v>0</v>
      </c>
      <c r="EX155">
        <v>763.6439999999999</v>
      </c>
      <c r="EY155">
        <v>6.753846087354544</v>
      </c>
      <c r="EZ155">
        <v>-1.707692397840005</v>
      </c>
      <c r="FA155">
        <v>-18.22</v>
      </c>
      <c r="FB155">
        <v>15</v>
      </c>
      <c r="FC155">
        <v>0</v>
      </c>
      <c r="FD155" t="s">
        <v>424</v>
      </c>
      <c r="FE155">
        <v>1746989605.5</v>
      </c>
      <c r="FF155">
        <v>1746989593.5</v>
      </c>
      <c r="FG155">
        <v>0</v>
      </c>
      <c r="FH155">
        <v>-0.274</v>
      </c>
      <c r="FI155">
        <v>-0.002</v>
      </c>
      <c r="FJ155">
        <v>2.549</v>
      </c>
      <c r="FK155">
        <v>0.129</v>
      </c>
      <c r="FL155">
        <v>420</v>
      </c>
      <c r="FM155">
        <v>17</v>
      </c>
      <c r="FN155">
        <v>0.02</v>
      </c>
      <c r="FO155">
        <v>0.04</v>
      </c>
      <c r="FP155">
        <v>2.2008</v>
      </c>
      <c r="FQ155">
        <v>-0.02933047783526888</v>
      </c>
      <c r="FR155">
        <v>0.033363542392492</v>
      </c>
      <c r="FS155">
        <v>1</v>
      </c>
      <c r="FT155">
        <v>762.8411764705883</v>
      </c>
      <c r="FU155">
        <v>13.15508006183601</v>
      </c>
      <c r="FV155">
        <v>5.842446991733091</v>
      </c>
      <c r="FW155">
        <v>0</v>
      </c>
      <c r="FX155">
        <v>0.193846</v>
      </c>
      <c r="FY155">
        <v>-0.0001106040772150078</v>
      </c>
      <c r="FZ155">
        <v>0.001322860942491964</v>
      </c>
      <c r="GA155">
        <v>1</v>
      </c>
      <c r="GB155">
        <v>2</v>
      </c>
      <c r="GC155">
        <v>3</v>
      </c>
      <c r="GD155" t="s">
        <v>425</v>
      </c>
      <c r="GE155">
        <v>3.10315</v>
      </c>
      <c r="GF155">
        <v>2.72815</v>
      </c>
      <c r="GG155">
        <v>0.0881078</v>
      </c>
      <c r="GH155">
        <v>0.08769979999999999</v>
      </c>
      <c r="GI155">
        <v>0.107883</v>
      </c>
      <c r="GJ155">
        <v>0.108708</v>
      </c>
      <c r="GK155">
        <v>23837.4</v>
      </c>
      <c r="GL155">
        <v>21646.4</v>
      </c>
      <c r="GM155">
        <v>26705.3</v>
      </c>
      <c r="GN155">
        <v>23949.5</v>
      </c>
      <c r="GO155">
        <v>38121.7</v>
      </c>
      <c r="GP155">
        <v>31552.6</v>
      </c>
      <c r="GQ155">
        <v>46636.7</v>
      </c>
      <c r="GR155">
        <v>37889.3</v>
      </c>
      <c r="GS155">
        <v>1.86688</v>
      </c>
      <c r="GT155">
        <v>1.86178</v>
      </c>
      <c r="GU155">
        <v>0.0777245</v>
      </c>
      <c r="GV155">
        <v>0</v>
      </c>
      <c r="GW155">
        <v>28.7395</v>
      </c>
      <c r="GX155">
        <v>999.9</v>
      </c>
      <c r="GY155">
        <v>54.2</v>
      </c>
      <c r="GZ155">
        <v>31.5</v>
      </c>
      <c r="HA155">
        <v>27.9031</v>
      </c>
      <c r="HB155">
        <v>60.7037</v>
      </c>
      <c r="HC155">
        <v>26.3822</v>
      </c>
      <c r="HD155">
        <v>1</v>
      </c>
      <c r="HE155">
        <v>0.140645</v>
      </c>
      <c r="HF155">
        <v>-1.13716</v>
      </c>
      <c r="HG155">
        <v>20.2952</v>
      </c>
      <c r="HH155">
        <v>5.22103</v>
      </c>
      <c r="HI155">
        <v>11.98</v>
      </c>
      <c r="HJ155">
        <v>4.96505</v>
      </c>
      <c r="HK155">
        <v>3.27593</v>
      </c>
      <c r="HL155">
        <v>9999</v>
      </c>
      <c r="HM155">
        <v>9999</v>
      </c>
      <c r="HN155">
        <v>9999</v>
      </c>
      <c r="HO155">
        <v>999.9</v>
      </c>
      <c r="HP155">
        <v>1.86386</v>
      </c>
      <c r="HQ155">
        <v>1.86005</v>
      </c>
      <c r="HR155">
        <v>1.85837</v>
      </c>
      <c r="HS155">
        <v>1.85974</v>
      </c>
      <c r="HT155">
        <v>1.85986</v>
      </c>
      <c r="HU155">
        <v>1.85837</v>
      </c>
      <c r="HV155">
        <v>1.85745</v>
      </c>
      <c r="HW155">
        <v>1.85237</v>
      </c>
      <c r="HX155">
        <v>0</v>
      </c>
      <c r="HY155">
        <v>0</v>
      </c>
      <c r="HZ155">
        <v>0</v>
      </c>
      <c r="IA155">
        <v>0</v>
      </c>
      <c r="IB155" t="s">
        <v>426</v>
      </c>
      <c r="IC155" t="s">
        <v>427</v>
      </c>
      <c r="ID155" t="s">
        <v>428</v>
      </c>
      <c r="IE155" t="s">
        <v>428</v>
      </c>
      <c r="IF155" t="s">
        <v>428</v>
      </c>
      <c r="IG155" t="s">
        <v>428</v>
      </c>
      <c r="IH155">
        <v>0</v>
      </c>
      <c r="II155">
        <v>100</v>
      </c>
      <c r="IJ155">
        <v>100</v>
      </c>
      <c r="IK155">
        <v>-0.661</v>
      </c>
      <c r="IL155">
        <v>0.3215</v>
      </c>
      <c r="IM155">
        <v>-0.6605319167387009</v>
      </c>
      <c r="IN155">
        <v>-0.0004737513092168879</v>
      </c>
      <c r="IO155">
        <v>1.233974951706583E-06</v>
      </c>
      <c r="IP155">
        <v>-2.791035861235605E-10</v>
      </c>
      <c r="IQ155">
        <v>0.04306461537617447</v>
      </c>
      <c r="IR155">
        <v>-0.002560808816659483</v>
      </c>
      <c r="IS155">
        <v>0.0007441110143227328</v>
      </c>
      <c r="IT155">
        <v>-6.151772081818622E-06</v>
      </c>
      <c r="IU155">
        <v>2</v>
      </c>
      <c r="IV155">
        <v>1988</v>
      </c>
      <c r="IW155">
        <v>1</v>
      </c>
      <c r="IX155">
        <v>28</v>
      </c>
      <c r="IY155">
        <v>190402.3</v>
      </c>
      <c r="IZ155">
        <v>190402.5</v>
      </c>
      <c r="JA155">
        <v>1.14868</v>
      </c>
      <c r="JB155">
        <v>2.59644</v>
      </c>
      <c r="JC155">
        <v>1.49658</v>
      </c>
      <c r="JD155">
        <v>2.34741</v>
      </c>
      <c r="JE155">
        <v>1.54907</v>
      </c>
      <c r="JF155">
        <v>2.46704</v>
      </c>
      <c r="JG155">
        <v>36.2224</v>
      </c>
      <c r="JH155">
        <v>24.105</v>
      </c>
      <c r="JI155">
        <v>18</v>
      </c>
      <c r="JJ155">
        <v>482.18</v>
      </c>
      <c r="JK155">
        <v>493.582</v>
      </c>
      <c r="JL155">
        <v>30.4912</v>
      </c>
      <c r="JM155">
        <v>29.0612</v>
      </c>
      <c r="JN155">
        <v>30.0001</v>
      </c>
      <c r="JO155">
        <v>29.2715</v>
      </c>
      <c r="JP155">
        <v>29.2659</v>
      </c>
      <c r="JQ155">
        <v>23.0848</v>
      </c>
      <c r="JR155">
        <v>18.2037</v>
      </c>
      <c r="JS155">
        <v>100</v>
      </c>
      <c r="JT155">
        <v>30.483</v>
      </c>
      <c r="JU155">
        <v>420</v>
      </c>
      <c r="JV155">
        <v>23.9258</v>
      </c>
      <c r="JW155">
        <v>101.965</v>
      </c>
      <c r="JX155">
        <v>91.37609999999999</v>
      </c>
    </row>
    <row r="156" spans="1:284">
      <c r="A156">
        <v>138</v>
      </c>
      <c r="B156">
        <v>1758413743.6</v>
      </c>
      <c r="C156">
        <v>1040.599999904633</v>
      </c>
      <c r="D156" t="s">
        <v>706</v>
      </c>
      <c r="E156" t="s">
        <v>707</v>
      </c>
      <c r="F156">
        <v>5</v>
      </c>
      <c r="G156" t="s">
        <v>613</v>
      </c>
      <c r="H156" t="s">
        <v>421</v>
      </c>
      <c r="I156">
        <v>1758413735.866667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(DN156+(U156+2*0.95*5.67E-8*(((DN156+$B$9)+273)^4-(DN156+273)^4)-44100*J156)/(1.84*29.3*R156+8*0.95*5.67E-8*(DN156+273)^3))</f>
        <v>0</v>
      </c>
      <c r="W156">
        <f>($C$9*DO156+$D$9*DP156+$E$9*V156)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2*0.95*5.67E-8*(((DN156+$B$9)+273)^4-(W156+273)^4)</f>
        <v>0</v>
      </c>
      <c r="AF156">
        <f>U156+AE156+AC156+AD156</f>
        <v>0</v>
      </c>
      <c r="AG156">
        <v>0</v>
      </c>
      <c r="AH156">
        <v>0</v>
      </c>
      <c r="AI156">
        <f>IF(AG156*$H$15&gt;=AK156,1.0,(AK156/(AK156-AG156*$H$15)))</f>
        <v>0</v>
      </c>
      <c r="AJ156">
        <f>(AI156-1)*100</f>
        <v>0</v>
      </c>
      <c r="AK156">
        <f>MAX(0,($B$15+$C$15*DS156)/(1+$D$15*DS156)*DL156/(DN156+273)*$E$15)</f>
        <v>0</v>
      </c>
      <c r="AL156" t="s">
        <v>422</v>
      </c>
      <c r="AM156" t="s">
        <v>422</v>
      </c>
      <c r="AN156">
        <v>0</v>
      </c>
      <c r="AO156">
        <v>0</v>
      </c>
      <c r="AP156">
        <f>1-AN156/AO156</f>
        <v>0</v>
      </c>
      <c r="AQ156">
        <v>0</v>
      </c>
      <c r="AR156" t="s">
        <v>422</v>
      </c>
      <c r="AS156" t="s">
        <v>422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422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$B$13*DT156+$C$13*DU156+$F$13*EF156*(1-EI156)</f>
        <v>0</v>
      </c>
      <c r="CW156">
        <f>CV156*CX156</f>
        <v>0</v>
      </c>
      <c r="CX156">
        <f>($B$13*$D$11+$C$13*$D$11+$F$13*((ES156+EK156)/MAX(ES156+EK156+ET156, 0.1)*$I$11+ET156/MAX(ES156+EK156+ET156, 0.1)*$J$11))/($B$13+$C$13+$F$13)</f>
        <v>0</v>
      </c>
      <c r="CY156">
        <f>($B$13*$K$11+$C$13*$K$11+$F$13*((ES156+EK156)/MAX(ES156+EK156+ET156, 0.1)*$P$11+ET156/MAX(ES156+EK156+ET156, 0.1)*$Q$11))/($B$13+$C$13+$F$13)</f>
        <v>0</v>
      </c>
      <c r="CZ156">
        <v>6</v>
      </c>
      <c r="DA156">
        <v>0.5</v>
      </c>
      <c r="DB156" t="s">
        <v>423</v>
      </c>
      <c r="DC156">
        <v>2</v>
      </c>
      <c r="DD156">
        <v>1758413735.866667</v>
      </c>
      <c r="DE156">
        <v>422.2009583333333</v>
      </c>
      <c r="DF156">
        <v>420.0030833333333</v>
      </c>
      <c r="DG156">
        <v>24.16235</v>
      </c>
      <c r="DH156">
        <v>23.9685125</v>
      </c>
      <c r="DI156">
        <v>422.8622916666666</v>
      </c>
      <c r="DJ156">
        <v>23.84076666666667</v>
      </c>
      <c r="DK156">
        <v>500.0206666666666</v>
      </c>
      <c r="DL156">
        <v>90.16577083333334</v>
      </c>
      <c r="DM156">
        <v>0.06979567916666667</v>
      </c>
      <c r="DN156">
        <v>30.31992083333334</v>
      </c>
      <c r="DO156">
        <v>30.01097083333334</v>
      </c>
      <c r="DP156">
        <v>999.9</v>
      </c>
      <c r="DQ156">
        <v>0</v>
      </c>
      <c r="DR156">
        <v>0</v>
      </c>
      <c r="DS156">
        <v>10003.43458333333</v>
      </c>
      <c r="DT156">
        <v>0</v>
      </c>
      <c r="DU156">
        <v>3.94641</v>
      </c>
      <c r="DV156">
        <v>2.19794125</v>
      </c>
      <c r="DW156">
        <v>432.6550416666667</v>
      </c>
      <c r="DX156">
        <v>430.3170416666666</v>
      </c>
      <c r="DY156">
        <v>0.1938441666666667</v>
      </c>
      <c r="DZ156">
        <v>420.0030833333333</v>
      </c>
      <c r="EA156">
        <v>23.9685125</v>
      </c>
      <c r="EB156">
        <v>2.1786175</v>
      </c>
      <c r="EC156">
        <v>2.161139166666667</v>
      </c>
      <c r="ED156">
        <v>18.80594583333334</v>
      </c>
      <c r="EE156">
        <v>18.6771125</v>
      </c>
      <c r="EF156">
        <v>0.00500078</v>
      </c>
      <c r="EG156">
        <v>0</v>
      </c>
      <c r="EH156">
        <v>0</v>
      </c>
      <c r="EI156">
        <v>0</v>
      </c>
      <c r="EJ156">
        <v>762.9625</v>
      </c>
      <c r="EK156">
        <v>0.00500078</v>
      </c>
      <c r="EL156">
        <v>-18.98333333333333</v>
      </c>
      <c r="EM156">
        <v>-1.225</v>
      </c>
      <c r="EN156">
        <v>35.16908333333333</v>
      </c>
      <c r="EO156">
        <v>38.62208333333333</v>
      </c>
      <c r="EP156">
        <v>37.13775</v>
      </c>
      <c r="EQ156">
        <v>38.63516666666666</v>
      </c>
      <c r="ER156">
        <v>37.643</v>
      </c>
      <c r="ES156">
        <v>0</v>
      </c>
      <c r="ET156">
        <v>0</v>
      </c>
      <c r="EU156">
        <v>0</v>
      </c>
      <c r="EV156">
        <v>1758413743.2</v>
      </c>
      <c r="EW156">
        <v>0</v>
      </c>
      <c r="EX156">
        <v>762.6730769230768</v>
      </c>
      <c r="EY156">
        <v>-3.723076769314958</v>
      </c>
      <c r="EZ156">
        <v>-10.3247863563688</v>
      </c>
      <c r="FA156">
        <v>-18.26923076923077</v>
      </c>
      <c r="FB156">
        <v>15</v>
      </c>
      <c r="FC156">
        <v>0</v>
      </c>
      <c r="FD156" t="s">
        <v>424</v>
      </c>
      <c r="FE156">
        <v>1746989605.5</v>
      </c>
      <c r="FF156">
        <v>1746989593.5</v>
      </c>
      <c r="FG156">
        <v>0</v>
      </c>
      <c r="FH156">
        <v>-0.274</v>
      </c>
      <c r="FI156">
        <v>-0.002</v>
      </c>
      <c r="FJ156">
        <v>2.549</v>
      </c>
      <c r="FK156">
        <v>0.129</v>
      </c>
      <c r="FL156">
        <v>420</v>
      </c>
      <c r="FM156">
        <v>17</v>
      </c>
      <c r="FN156">
        <v>0.02</v>
      </c>
      <c r="FO156">
        <v>0.04</v>
      </c>
      <c r="FP156">
        <v>2.197690731707317</v>
      </c>
      <c r="FQ156">
        <v>0.01421246918095488</v>
      </c>
      <c r="FR156">
        <v>0.03193811771033539</v>
      </c>
      <c r="FS156">
        <v>1</v>
      </c>
      <c r="FT156">
        <v>761.9117647058824</v>
      </c>
      <c r="FU156">
        <v>-0.1680672393916895</v>
      </c>
      <c r="FV156">
        <v>6.542609872568947</v>
      </c>
      <c r="FW156">
        <v>1</v>
      </c>
      <c r="FX156">
        <v>0.1939714390243903</v>
      </c>
      <c r="FY156">
        <v>-0.0004713841994350204</v>
      </c>
      <c r="FZ156">
        <v>0.001325985874345914</v>
      </c>
      <c r="GA156">
        <v>1</v>
      </c>
      <c r="GB156">
        <v>3</v>
      </c>
      <c r="GC156">
        <v>3</v>
      </c>
      <c r="GD156" t="s">
        <v>462</v>
      </c>
      <c r="GE156">
        <v>3.10327</v>
      </c>
      <c r="GF156">
        <v>2.72789</v>
      </c>
      <c r="GG156">
        <v>0.088105</v>
      </c>
      <c r="GH156">
        <v>0.08769979999999999</v>
      </c>
      <c r="GI156">
        <v>0.107874</v>
      </c>
      <c r="GJ156">
        <v>0.108706</v>
      </c>
      <c r="GK156">
        <v>23837.4</v>
      </c>
      <c r="GL156">
        <v>21646.3</v>
      </c>
      <c r="GM156">
        <v>26705.1</v>
      </c>
      <c r="GN156">
        <v>23949.5</v>
      </c>
      <c r="GO156">
        <v>38122</v>
      </c>
      <c r="GP156">
        <v>31552.5</v>
      </c>
      <c r="GQ156">
        <v>46636.6</v>
      </c>
      <c r="GR156">
        <v>37889.1</v>
      </c>
      <c r="GS156">
        <v>1.86703</v>
      </c>
      <c r="GT156">
        <v>1.86157</v>
      </c>
      <c r="GU156">
        <v>0.07775799999999999</v>
      </c>
      <c r="GV156">
        <v>0</v>
      </c>
      <c r="GW156">
        <v>28.7395</v>
      </c>
      <c r="GX156">
        <v>999.9</v>
      </c>
      <c r="GY156">
        <v>54.2</v>
      </c>
      <c r="GZ156">
        <v>31.5</v>
      </c>
      <c r="HA156">
        <v>27.9002</v>
      </c>
      <c r="HB156">
        <v>60.8937</v>
      </c>
      <c r="HC156">
        <v>26.3462</v>
      </c>
      <c r="HD156">
        <v>1</v>
      </c>
      <c r="HE156">
        <v>0.140467</v>
      </c>
      <c r="HF156">
        <v>-1.13162</v>
      </c>
      <c r="HG156">
        <v>20.2953</v>
      </c>
      <c r="HH156">
        <v>5.22118</v>
      </c>
      <c r="HI156">
        <v>11.98</v>
      </c>
      <c r="HJ156">
        <v>4.96515</v>
      </c>
      <c r="HK156">
        <v>3.27593</v>
      </c>
      <c r="HL156">
        <v>9999</v>
      </c>
      <c r="HM156">
        <v>9999</v>
      </c>
      <c r="HN156">
        <v>9999</v>
      </c>
      <c r="HO156">
        <v>999.9</v>
      </c>
      <c r="HP156">
        <v>1.86386</v>
      </c>
      <c r="HQ156">
        <v>1.86005</v>
      </c>
      <c r="HR156">
        <v>1.85837</v>
      </c>
      <c r="HS156">
        <v>1.85974</v>
      </c>
      <c r="HT156">
        <v>1.85984</v>
      </c>
      <c r="HU156">
        <v>1.85837</v>
      </c>
      <c r="HV156">
        <v>1.85745</v>
      </c>
      <c r="HW156">
        <v>1.85236</v>
      </c>
      <c r="HX156">
        <v>0</v>
      </c>
      <c r="HY156">
        <v>0</v>
      </c>
      <c r="HZ156">
        <v>0</v>
      </c>
      <c r="IA156">
        <v>0</v>
      </c>
      <c r="IB156" t="s">
        <v>426</v>
      </c>
      <c r="IC156" t="s">
        <v>427</v>
      </c>
      <c r="ID156" t="s">
        <v>428</v>
      </c>
      <c r="IE156" t="s">
        <v>428</v>
      </c>
      <c r="IF156" t="s">
        <v>428</v>
      </c>
      <c r="IG156" t="s">
        <v>428</v>
      </c>
      <c r="IH156">
        <v>0</v>
      </c>
      <c r="II156">
        <v>100</v>
      </c>
      <c r="IJ156">
        <v>100</v>
      </c>
      <c r="IK156">
        <v>-0.661</v>
      </c>
      <c r="IL156">
        <v>0.3215</v>
      </c>
      <c r="IM156">
        <v>-0.6605319167387009</v>
      </c>
      <c r="IN156">
        <v>-0.0004737513092168879</v>
      </c>
      <c r="IO156">
        <v>1.233974951706583E-06</v>
      </c>
      <c r="IP156">
        <v>-2.791035861235605E-10</v>
      </c>
      <c r="IQ156">
        <v>0.04306461537617447</v>
      </c>
      <c r="IR156">
        <v>-0.002560808816659483</v>
      </c>
      <c r="IS156">
        <v>0.0007441110143227328</v>
      </c>
      <c r="IT156">
        <v>-6.151772081818622E-06</v>
      </c>
      <c r="IU156">
        <v>2</v>
      </c>
      <c r="IV156">
        <v>1988</v>
      </c>
      <c r="IW156">
        <v>1</v>
      </c>
      <c r="IX156">
        <v>28</v>
      </c>
      <c r="IY156">
        <v>190402.3</v>
      </c>
      <c r="IZ156">
        <v>190402.5</v>
      </c>
      <c r="JA156">
        <v>1.14868</v>
      </c>
      <c r="JB156">
        <v>2.60376</v>
      </c>
      <c r="JC156">
        <v>1.49658</v>
      </c>
      <c r="JD156">
        <v>2.34741</v>
      </c>
      <c r="JE156">
        <v>1.54907</v>
      </c>
      <c r="JF156">
        <v>2.38037</v>
      </c>
      <c r="JG156">
        <v>36.2224</v>
      </c>
      <c r="JH156">
        <v>24.0875</v>
      </c>
      <c r="JI156">
        <v>18</v>
      </c>
      <c r="JJ156">
        <v>482.267</v>
      </c>
      <c r="JK156">
        <v>493.449</v>
      </c>
      <c r="JL156">
        <v>30.4873</v>
      </c>
      <c r="JM156">
        <v>29.0612</v>
      </c>
      <c r="JN156">
        <v>30.0001</v>
      </c>
      <c r="JO156">
        <v>29.2715</v>
      </c>
      <c r="JP156">
        <v>29.2659</v>
      </c>
      <c r="JQ156">
        <v>23.0845</v>
      </c>
      <c r="JR156">
        <v>18.2037</v>
      </c>
      <c r="JS156">
        <v>100</v>
      </c>
      <c r="JT156">
        <v>30.483</v>
      </c>
      <c r="JU156">
        <v>420</v>
      </c>
      <c r="JV156">
        <v>23.9258</v>
      </c>
      <c r="JW156">
        <v>101.964</v>
      </c>
      <c r="JX156">
        <v>91.3758</v>
      </c>
    </row>
    <row r="157" spans="1:284">
      <c r="A157">
        <v>139</v>
      </c>
      <c r="B157">
        <v>1758413745.6</v>
      </c>
      <c r="C157">
        <v>1042.599999904633</v>
      </c>
      <c r="D157" t="s">
        <v>708</v>
      </c>
      <c r="E157" t="s">
        <v>709</v>
      </c>
      <c r="F157">
        <v>5</v>
      </c>
      <c r="G157" t="s">
        <v>613</v>
      </c>
      <c r="H157" t="s">
        <v>421</v>
      </c>
      <c r="I157">
        <v>1758413737.795833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(DN157+(U157+2*0.95*5.67E-8*(((DN157+$B$9)+273)^4-(DN157+273)^4)-44100*J157)/(1.84*29.3*R157+8*0.95*5.67E-8*(DN157+273)^3))</f>
        <v>0</v>
      </c>
      <c r="W157">
        <f>($C$9*DO157+$D$9*DP157+$E$9*V157)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2*0.95*5.67E-8*(((DN157+$B$9)+273)^4-(W157+273)^4)</f>
        <v>0</v>
      </c>
      <c r="AF157">
        <f>U157+AE157+AC157+AD157</f>
        <v>0</v>
      </c>
      <c r="AG157">
        <v>0</v>
      </c>
      <c r="AH157">
        <v>0</v>
      </c>
      <c r="AI157">
        <f>IF(AG157*$H$15&gt;=AK157,1.0,(AK157/(AK157-AG157*$H$15)))</f>
        <v>0</v>
      </c>
      <c r="AJ157">
        <f>(AI157-1)*100</f>
        <v>0</v>
      </c>
      <c r="AK157">
        <f>MAX(0,($B$15+$C$15*DS157)/(1+$D$15*DS157)*DL157/(DN157+273)*$E$15)</f>
        <v>0</v>
      </c>
      <c r="AL157" t="s">
        <v>422</v>
      </c>
      <c r="AM157" t="s">
        <v>422</v>
      </c>
      <c r="AN157">
        <v>0</v>
      </c>
      <c r="AO157">
        <v>0</v>
      </c>
      <c r="AP157">
        <f>1-AN157/AO157</f>
        <v>0</v>
      </c>
      <c r="AQ157">
        <v>0</v>
      </c>
      <c r="AR157" t="s">
        <v>422</v>
      </c>
      <c r="AS157" t="s">
        <v>422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422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$B$13*DT157+$C$13*DU157+$F$13*EF157*(1-EI157)</f>
        <v>0</v>
      </c>
      <c r="CW157">
        <f>CV157*CX157</f>
        <v>0</v>
      </c>
      <c r="CX157">
        <f>($B$13*$D$11+$C$13*$D$11+$F$13*((ES157+EK157)/MAX(ES157+EK157+ET157, 0.1)*$I$11+ET157/MAX(ES157+EK157+ET157, 0.1)*$J$11))/($B$13+$C$13+$F$13)</f>
        <v>0</v>
      </c>
      <c r="CY157">
        <f>($B$13*$K$11+$C$13*$K$11+$F$13*((ES157+EK157)/MAX(ES157+EK157+ET157, 0.1)*$P$11+ET157/MAX(ES157+EK157+ET157, 0.1)*$Q$11))/($B$13+$C$13+$F$13)</f>
        <v>0</v>
      </c>
      <c r="CZ157">
        <v>6</v>
      </c>
      <c r="DA157">
        <v>0.5</v>
      </c>
      <c r="DB157" t="s">
        <v>423</v>
      </c>
      <c r="DC157">
        <v>2</v>
      </c>
      <c r="DD157">
        <v>1758413737.795833</v>
      </c>
      <c r="DE157">
        <v>422.2072499999999</v>
      </c>
      <c r="DF157">
        <v>420.0019583333333</v>
      </c>
      <c r="DG157">
        <v>24.16135416666667</v>
      </c>
      <c r="DH157">
        <v>23.96771666666666</v>
      </c>
      <c r="DI157">
        <v>422.8685833333333</v>
      </c>
      <c r="DJ157">
        <v>23.83979583333334</v>
      </c>
      <c r="DK157">
        <v>500.0110833333333</v>
      </c>
      <c r="DL157">
        <v>90.16571666666668</v>
      </c>
      <c r="DM157">
        <v>0.06981015</v>
      </c>
      <c r="DN157">
        <v>30.31889166666667</v>
      </c>
      <c r="DO157">
        <v>30.00937916666667</v>
      </c>
      <c r="DP157">
        <v>999.9</v>
      </c>
      <c r="DQ157">
        <v>0</v>
      </c>
      <c r="DR157">
        <v>0</v>
      </c>
      <c r="DS157">
        <v>10002.81375</v>
      </c>
      <c r="DT157">
        <v>0</v>
      </c>
      <c r="DU157">
        <v>3.94641</v>
      </c>
      <c r="DV157">
        <v>2.205367083333333</v>
      </c>
      <c r="DW157">
        <v>432.6610416666667</v>
      </c>
      <c r="DX157">
        <v>430.3154583333333</v>
      </c>
      <c r="DY157">
        <v>0.193645875</v>
      </c>
      <c r="DZ157">
        <v>420.0019583333333</v>
      </c>
      <c r="EA157">
        <v>23.96771666666666</v>
      </c>
      <c r="EB157">
        <v>2.17852625</v>
      </c>
      <c r="EC157">
        <v>2.16106625</v>
      </c>
      <c r="ED157">
        <v>18.805275</v>
      </c>
      <c r="EE157">
        <v>18.67657083333333</v>
      </c>
      <c r="EF157">
        <v>0.00500078</v>
      </c>
      <c r="EG157">
        <v>0</v>
      </c>
      <c r="EH157">
        <v>0</v>
      </c>
      <c r="EI157">
        <v>0</v>
      </c>
      <c r="EJ157">
        <v>763.1208333333334</v>
      </c>
      <c r="EK157">
        <v>0.00500078</v>
      </c>
      <c r="EL157">
        <v>-19.46666666666667</v>
      </c>
      <c r="EM157">
        <v>-1.445833333333334</v>
      </c>
      <c r="EN157">
        <v>35.16129166666666</v>
      </c>
      <c r="EO157">
        <v>38.60908333333333</v>
      </c>
      <c r="EP157">
        <v>37.12475</v>
      </c>
      <c r="EQ157">
        <v>38.61958333333333</v>
      </c>
      <c r="ER157">
        <v>37.64554166666667</v>
      </c>
      <c r="ES157">
        <v>0</v>
      </c>
      <c r="ET157">
        <v>0</v>
      </c>
      <c r="EU157">
        <v>0</v>
      </c>
      <c r="EV157">
        <v>1758413745.6</v>
      </c>
      <c r="EW157">
        <v>0</v>
      </c>
      <c r="EX157">
        <v>762.7884615384615</v>
      </c>
      <c r="EY157">
        <v>-27.11452962828323</v>
      </c>
      <c r="EZ157">
        <v>-7.275213683406479</v>
      </c>
      <c r="FA157">
        <v>-18.75384615384615</v>
      </c>
      <c r="FB157">
        <v>15</v>
      </c>
      <c r="FC157">
        <v>0</v>
      </c>
      <c r="FD157" t="s">
        <v>424</v>
      </c>
      <c r="FE157">
        <v>1746989605.5</v>
      </c>
      <c r="FF157">
        <v>1746989593.5</v>
      </c>
      <c r="FG157">
        <v>0</v>
      </c>
      <c r="FH157">
        <v>-0.274</v>
      </c>
      <c r="FI157">
        <v>-0.002</v>
      </c>
      <c r="FJ157">
        <v>2.549</v>
      </c>
      <c r="FK157">
        <v>0.129</v>
      </c>
      <c r="FL157">
        <v>420</v>
      </c>
      <c r="FM157">
        <v>17</v>
      </c>
      <c r="FN157">
        <v>0.02</v>
      </c>
      <c r="FO157">
        <v>0.04</v>
      </c>
      <c r="FP157">
        <v>2.197295609756098</v>
      </c>
      <c r="FQ157">
        <v>0.02751719189069715</v>
      </c>
      <c r="FR157">
        <v>0.03167137948190345</v>
      </c>
      <c r="FS157">
        <v>1</v>
      </c>
      <c r="FT157">
        <v>762.5941176470589</v>
      </c>
      <c r="FU157">
        <v>-4.106951814072475</v>
      </c>
      <c r="FV157">
        <v>6.560843793314757</v>
      </c>
      <c r="FW157">
        <v>0</v>
      </c>
      <c r="FX157">
        <v>0.1939760487804878</v>
      </c>
      <c r="FY157">
        <v>-0.002830617312788381</v>
      </c>
      <c r="FZ157">
        <v>0.00132126192361363</v>
      </c>
      <c r="GA157">
        <v>1</v>
      </c>
      <c r="GB157">
        <v>2</v>
      </c>
      <c r="GC157">
        <v>3</v>
      </c>
      <c r="GD157" t="s">
        <v>425</v>
      </c>
      <c r="GE157">
        <v>3.10345</v>
      </c>
      <c r="GF157">
        <v>2.72763</v>
      </c>
      <c r="GG157">
        <v>0.08810129999999999</v>
      </c>
      <c r="GH157">
        <v>0.0876979</v>
      </c>
      <c r="GI157">
        <v>0.107871</v>
      </c>
      <c r="GJ157">
        <v>0.108704</v>
      </c>
      <c r="GK157">
        <v>23837.4</v>
      </c>
      <c r="GL157">
        <v>21646.2</v>
      </c>
      <c r="GM157">
        <v>26705.1</v>
      </c>
      <c r="GN157">
        <v>23949.3</v>
      </c>
      <c r="GO157">
        <v>38122.1</v>
      </c>
      <c r="GP157">
        <v>31552.5</v>
      </c>
      <c r="GQ157">
        <v>46636.5</v>
      </c>
      <c r="GR157">
        <v>37889.1</v>
      </c>
      <c r="GS157">
        <v>1.8673</v>
      </c>
      <c r="GT157">
        <v>1.86125</v>
      </c>
      <c r="GU157">
        <v>0.0777207</v>
      </c>
      <c r="GV157">
        <v>0</v>
      </c>
      <c r="GW157">
        <v>28.7395</v>
      </c>
      <c r="GX157">
        <v>999.9</v>
      </c>
      <c r="GY157">
        <v>54.2</v>
      </c>
      <c r="GZ157">
        <v>31.5</v>
      </c>
      <c r="HA157">
        <v>27.8994</v>
      </c>
      <c r="HB157">
        <v>61.2337</v>
      </c>
      <c r="HC157">
        <v>26.266</v>
      </c>
      <c r="HD157">
        <v>1</v>
      </c>
      <c r="HE157">
        <v>0.140777</v>
      </c>
      <c r="HF157">
        <v>-1.13567</v>
      </c>
      <c r="HG157">
        <v>20.2953</v>
      </c>
      <c r="HH157">
        <v>5.22103</v>
      </c>
      <c r="HI157">
        <v>11.98</v>
      </c>
      <c r="HJ157">
        <v>4.96515</v>
      </c>
      <c r="HK157">
        <v>3.27593</v>
      </c>
      <c r="HL157">
        <v>9999</v>
      </c>
      <c r="HM157">
        <v>9999</v>
      </c>
      <c r="HN157">
        <v>9999</v>
      </c>
      <c r="HO157">
        <v>999.9</v>
      </c>
      <c r="HP157">
        <v>1.86386</v>
      </c>
      <c r="HQ157">
        <v>1.86006</v>
      </c>
      <c r="HR157">
        <v>1.85837</v>
      </c>
      <c r="HS157">
        <v>1.85974</v>
      </c>
      <c r="HT157">
        <v>1.85984</v>
      </c>
      <c r="HU157">
        <v>1.85837</v>
      </c>
      <c r="HV157">
        <v>1.85745</v>
      </c>
      <c r="HW157">
        <v>1.85238</v>
      </c>
      <c r="HX157">
        <v>0</v>
      </c>
      <c r="HY157">
        <v>0</v>
      </c>
      <c r="HZ157">
        <v>0</v>
      </c>
      <c r="IA157">
        <v>0</v>
      </c>
      <c r="IB157" t="s">
        <v>426</v>
      </c>
      <c r="IC157" t="s">
        <v>427</v>
      </c>
      <c r="ID157" t="s">
        <v>428</v>
      </c>
      <c r="IE157" t="s">
        <v>428</v>
      </c>
      <c r="IF157" t="s">
        <v>428</v>
      </c>
      <c r="IG157" t="s">
        <v>428</v>
      </c>
      <c r="IH157">
        <v>0</v>
      </c>
      <c r="II157">
        <v>100</v>
      </c>
      <c r="IJ157">
        <v>100</v>
      </c>
      <c r="IK157">
        <v>-0.661</v>
      </c>
      <c r="IL157">
        <v>0.3215</v>
      </c>
      <c r="IM157">
        <v>-0.6605319167387009</v>
      </c>
      <c r="IN157">
        <v>-0.0004737513092168879</v>
      </c>
      <c r="IO157">
        <v>1.233974951706583E-06</v>
      </c>
      <c r="IP157">
        <v>-2.791035861235605E-10</v>
      </c>
      <c r="IQ157">
        <v>0.04306461537617447</v>
      </c>
      <c r="IR157">
        <v>-0.002560808816659483</v>
      </c>
      <c r="IS157">
        <v>0.0007441110143227328</v>
      </c>
      <c r="IT157">
        <v>-6.151772081818622E-06</v>
      </c>
      <c r="IU157">
        <v>2</v>
      </c>
      <c r="IV157">
        <v>1988</v>
      </c>
      <c r="IW157">
        <v>1</v>
      </c>
      <c r="IX157">
        <v>28</v>
      </c>
      <c r="IY157">
        <v>190402.3</v>
      </c>
      <c r="IZ157">
        <v>190402.5</v>
      </c>
      <c r="JA157">
        <v>1.14868</v>
      </c>
      <c r="JB157">
        <v>2.61108</v>
      </c>
      <c r="JC157">
        <v>1.49658</v>
      </c>
      <c r="JD157">
        <v>2.34985</v>
      </c>
      <c r="JE157">
        <v>1.54907</v>
      </c>
      <c r="JF157">
        <v>2.34131</v>
      </c>
      <c r="JG157">
        <v>36.2224</v>
      </c>
      <c r="JH157">
        <v>24.0875</v>
      </c>
      <c r="JI157">
        <v>18</v>
      </c>
      <c r="JJ157">
        <v>482.427</v>
      </c>
      <c r="JK157">
        <v>493.234</v>
      </c>
      <c r="JL157">
        <v>30.4822</v>
      </c>
      <c r="JM157">
        <v>29.0612</v>
      </c>
      <c r="JN157">
        <v>30.0002</v>
      </c>
      <c r="JO157">
        <v>29.2715</v>
      </c>
      <c r="JP157">
        <v>29.2659</v>
      </c>
      <c r="JQ157">
        <v>23.0841</v>
      </c>
      <c r="JR157">
        <v>18.2037</v>
      </c>
      <c r="JS157">
        <v>100</v>
      </c>
      <c r="JT157">
        <v>30.483</v>
      </c>
      <c r="JU157">
        <v>420</v>
      </c>
      <c r="JV157">
        <v>23.9258</v>
      </c>
      <c r="JW157">
        <v>101.964</v>
      </c>
      <c r="JX157">
        <v>91.3755</v>
      </c>
    </row>
    <row r="158" spans="1:284">
      <c r="A158">
        <v>140</v>
      </c>
      <c r="B158">
        <v>1758413747.6</v>
      </c>
      <c r="C158">
        <v>1044.599999904633</v>
      </c>
      <c r="D158" t="s">
        <v>710</v>
      </c>
      <c r="E158" t="s">
        <v>711</v>
      </c>
      <c r="F158">
        <v>5</v>
      </c>
      <c r="G158" t="s">
        <v>613</v>
      </c>
      <c r="H158" t="s">
        <v>421</v>
      </c>
      <c r="I158">
        <v>1758413739.725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(DN158+(U158+2*0.95*5.67E-8*(((DN158+$B$9)+273)^4-(DN158+273)^4)-44100*J158)/(1.84*29.3*R158+8*0.95*5.67E-8*(DN158+273)^3))</f>
        <v>0</v>
      </c>
      <c r="W158">
        <f>($C$9*DO158+$D$9*DP158+$E$9*V158)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2*0.95*5.67E-8*(((DN158+$B$9)+273)^4-(W158+273)^4)</f>
        <v>0</v>
      </c>
      <c r="AF158">
        <f>U158+AE158+AC158+AD158</f>
        <v>0</v>
      </c>
      <c r="AG158">
        <v>0</v>
      </c>
      <c r="AH158">
        <v>0</v>
      </c>
      <c r="AI158">
        <f>IF(AG158*$H$15&gt;=AK158,1.0,(AK158/(AK158-AG158*$H$15)))</f>
        <v>0</v>
      </c>
      <c r="AJ158">
        <f>(AI158-1)*100</f>
        <v>0</v>
      </c>
      <c r="AK158">
        <f>MAX(0,($B$15+$C$15*DS158)/(1+$D$15*DS158)*DL158/(DN158+273)*$E$15)</f>
        <v>0</v>
      </c>
      <c r="AL158" t="s">
        <v>422</v>
      </c>
      <c r="AM158" t="s">
        <v>422</v>
      </c>
      <c r="AN158">
        <v>0</v>
      </c>
      <c r="AO158">
        <v>0</v>
      </c>
      <c r="AP158">
        <f>1-AN158/AO158</f>
        <v>0</v>
      </c>
      <c r="AQ158">
        <v>0</v>
      </c>
      <c r="AR158" t="s">
        <v>422</v>
      </c>
      <c r="AS158" t="s">
        <v>422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422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$B$13*DT158+$C$13*DU158+$F$13*EF158*(1-EI158)</f>
        <v>0</v>
      </c>
      <c r="CW158">
        <f>CV158*CX158</f>
        <v>0</v>
      </c>
      <c r="CX158">
        <f>($B$13*$D$11+$C$13*$D$11+$F$13*((ES158+EK158)/MAX(ES158+EK158+ET158, 0.1)*$I$11+ET158/MAX(ES158+EK158+ET158, 0.1)*$J$11))/($B$13+$C$13+$F$13)</f>
        <v>0</v>
      </c>
      <c r="CY158">
        <f>($B$13*$K$11+$C$13*$K$11+$F$13*((ES158+EK158)/MAX(ES158+EK158+ET158, 0.1)*$P$11+ET158/MAX(ES158+EK158+ET158, 0.1)*$Q$11))/($B$13+$C$13+$F$13)</f>
        <v>0</v>
      </c>
      <c r="CZ158">
        <v>6</v>
      </c>
      <c r="DA158">
        <v>0.5</v>
      </c>
      <c r="DB158" t="s">
        <v>423</v>
      </c>
      <c r="DC158">
        <v>2</v>
      </c>
      <c r="DD158">
        <v>1758413739.725</v>
      </c>
      <c r="DE158">
        <v>422.207125</v>
      </c>
      <c r="DF158">
        <v>420.0025833333333</v>
      </c>
      <c r="DG158">
        <v>24.16037083333333</v>
      </c>
      <c r="DH158">
        <v>23.966925</v>
      </c>
      <c r="DI158">
        <v>422.8685</v>
      </c>
      <c r="DJ158">
        <v>23.83883333333333</v>
      </c>
      <c r="DK158">
        <v>500.011125</v>
      </c>
      <c r="DL158">
        <v>90.16569583333334</v>
      </c>
      <c r="DM158">
        <v>0.06977296249999999</v>
      </c>
      <c r="DN158">
        <v>30.31787083333333</v>
      </c>
      <c r="DO158">
        <v>30.00799166666667</v>
      </c>
      <c r="DP158">
        <v>999.9</v>
      </c>
      <c r="DQ158">
        <v>0</v>
      </c>
      <c r="DR158">
        <v>0</v>
      </c>
      <c r="DS158">
        <v>10007.57708333333</v>
      </c>
      <c r="DT158">
        <v>0</v>
      </c>
      <c r="DU158">
        <v>3.94641</v>
      </c>
      <c r="DV158">
        <v>2.2045775</v>
      </c>
      <c r="DW158">
        <v>432.6604583333333</v>
      </c>
      <c r="DX158">
        <v>430.3158749999999</v>
      </c>
      <c r="DY158">
        <v>0.193451375</v>
      </c>
      <c r="DZ158">
        <v>420.0025833333333</v>
      </c>
      <c r="EA158">
        <v>23.966925</v>
      </c>
      <c r="EB158">
        <v>2.1784375</v>
      </c>
      <c r="EC158">
        <v>2.160995416666667</v>
      </c>
      <c r="ED158">
        <v>18.80461666666666</v>
      </c>
      <c r="EE158">
        <v>18.67604166666667</v>
      </c>
      <c r="EF158">
        <v>0.00500078</v>
      </c>
      <c r="EG158">
        <v>0</v>
      </c>
      <c r="EH158">
        <v>0</v>
      </c>
      <c r="EI158">
        <v>0</v>
      </c>
      <c r="EJ158">
        <v>762.6999999999999</v>
      </c>
      <c r="EK158">
        <v>0.00500078</v>
      </c>
      <c r="EL158">
        <v>-19.12083333333333</v>
      </c>
      <c r="EM158">
        <v>-1.295833333333333</v>
      </c>
      <c r="EN158">
        <v>35.14566666666666</v>
      </c>
      <c r="EO158">
        <v>38.59345833333333</v>
      </c>
      <c r="EP158">
        <v>37.1065</v>
      </c>
      <c r="EQ158">
        <v>38.6065</v>
      </c>
      <c r="ER158">
        <v>37.640375</v>
      </c>
      <c r="ES158">
        <v>0</v>
      </c>
      <c r="ET158">
        <v>0</v>
      </c>
      <c r="EU158">
        <v>0</v>
      </c>
      <c r="EV158">
        <v>1758413747.4</v>
      </c>
      <c r="EW158">
        <v>0</v>
      </c>
      <c r="EX158">
        <v>761.9640000000001</v>
      </c>
      <c r="EY158">
        <v>-43.62307654031256</v>
      </c>
      <c r="EZ158">
        <v>19.2076923253973</v>
      </c>
      <c r="FA158">
        <v>-18.644</v>
      </c>
      <c r="FB158">
        <v>15</v>
      </c>
      <c r="FC158">
        <v>0</v>
      </c>
      <c r="FD158" t="s">
        <v>424</v>
      </c>
      <c r="FE158">
        <v>1746989605.5</v>
      </c>
      <c r="FF158">
        <v>1746989593.5</v>
      </c>
      <c r="FG158">
        <v>0</v>
      </c>
      <c r="FH158">
        <v>-0.274</v>
      </c>
      <c r="FI158">
        <v>-0.002</v>
      </c>
      <c r="FJ158">
        <v>2.549</v>
      </c>
      <c r="FK158">
        <v>0.129</v>
      </c>
      <c r="FL158">
        <v>420</v>
      </c>
      <c r="FM158">
        <v>17</v>
      </c>
      <c r="FN158">
        <v>0.02</v>
      </c>
      <c r="FO158">
        <v>0.04</v>
      </c>
      <c r="FP158">
        <v>2.196266341463415</v>
      </c>
      <c r="FQ158">
        <v>0.03056739816631005</v>
      </c>
      <c r="FR158">
        <v>0.03149249130453687</v>
      </c>
      <c r="FS158">
        <v>1</v>
      </c>
      <c r="FT158">
        <v>762.4941176470588</v>
      </c>
      <c r="FU158">
        <v>-7.804430753305635</v>
      </c>
      <c r="FV158">
        <v>6.62552733423894</v>
      </c>
      <c r="FW158">
        <v>0</v>
      </c>
      <c r="FX158">
        <v>0.1938906829268293</v>
      </c>
      <c r="FY158">
        <v>-0.003543802438434564</v>
      </c>
      <c r="FZ158">
        <v>0.001347069383459829</v>
      </c>
      <c r="GA158">
        <v>1</v>
      </c>
      <c r="GB158">
        <v>2</v>
      </c>
      <c r="GC158">
        <v>3</v>
      </c>
      <c r="GD158" t="s">
        <v>425</v>
      </c>
      <c r="GE158">
        <v>3.10336</v>
      </c>
      <c r="GF158">
        <v>2.7279</v>
      </c>
      <c r="GG158">
        <v>0.08809989999999999</v>
      </c>
      <c r="GH158">
        <v>0.0877032</v>
      </c>
      <c r="GI158">
        <v>0.107868</v>
      </c>
      <c r="GJ158">
        <v>0.108698</v>
      </c>
      <c r="GK158">
        <v>23837.5</v>
      </c>
      <c r="GL158">
        <v>21646.1</v>
      </c>
      <c r="GM158">
        <v>26705.1</v>
      </c>
      <c r="GN158">
        <v>23949.3</v>
      </c>
      <c r="GO158">
        <v>38122.1</v>
      </c>
      <c r="GP158">
        <v>31552.6</v>
      </c>
      <c r="GQ158">
        <v>46636.4</v>
      </c>
      <c r="GR158">
        <v>37888.9</v>
      </c>
      <c r="GS158">
        <v>1.86705</v>
      </c>
      <c r="GT158">
        <v>1.86145</v>
      </c>
      <c r="GU158">
        <v>0.0769943</v>
      </c>
      <c r="GV158">
        <v>0</v>
      </c>
      <c r="GW158">
        <v>28.7395</v>
      </c>
      <c r="GX158">
        <v>999.9</v>
      </c>
      <c r="GY158">
        <v>54.2</v>
      </c>
      <c r="GZ158">
        <v>31.5</v>
      </c>
      <c r="HA158">
        <v>27.9042</v>
      </c>
      <c r="HB158">
        <v>61.1537</v>
      </c>
      <c r="HC158">
        <v>26.226</v>
      </c>
      <c r="HD158">
        <v>1</v>
      </c>
      <c r="HE158">
        <v>0.140945</v>
      </c>
      <c r="HF158">
        <v>-1.14664</v>
      </c>
      <c r="HG158">
        <v>20.2951</v>
      </c>
      <c r="HH158">
        <v>5.22103</v>
      </c>
      <c r="HI158">
        <v>11.98</v>
      </c>
      <c r="HJ158">
        <v>4.9652</v>
      </c>
      <c r="HK158">
        <v>3.27598</v>
      </c>
      <c r="HL158">
        <v>9999</v>
      </c>
      <c r="HM158">
        <v>9999</v>
      </c>
      <c r="HN158">
        <v>9999</v>
      </c>
      <c r="HO158">
        <v>999.9</v>
      </c>
      <c r="HP158">
        <v>1.86386</v>
      </c>
      <c r="HQ158">
        <v>1.86006</v>
      </c>
      <c r="HR158">
        <v>1.85837</v>
      </c>
      <c r="HS158">
        <v>1.85974</v>
      </c>
      <c r="HT158">
        <v>1.85986</v>
      </c>
      <c r="HU158">
        <v>1.85837</v>
      </c>
      <c r="HV158">
        <v>1.85745</v>
      </c>
      <c r="HW158">
        <v>1.85237</v>
      </c>
      <c r="HX158">
        <v>0</v>
      </c>
      <c r="HY158">
        <v>0</v>
      </c>
      <c r="HZ158">
        <v>0</v>
      </c>
      <c r="IA158">
        <v>0</v>
      </c>
      <c r="IB158" t="s">
        <v>426</v>
      </c>
      <c r="IC158" t="s">
        <v>427</v>
      </c>
      <c r="ID158" t="s">
        <v>428</v>
      </c>
      <c r="IE158" t="s">
        <v>428</v>
      </c>
      <c r="IF158" t="s">
        <v>428</v>
      </c>
      <c r="IG158" t="s">
        <v>428</v>
      </c>
      <c r="IH158">
        <v>0</v>
      </c>
      <c r="II158">
        <v>100</v>
      </c>
      <c r="IJ158">
        <v>100</v>
      </c>
      <c r="IK158">
        <v>-0.662</v>
      </c>
      <c r="IL158">
        <v>0.3215</v>
      </c>
      <c r="IM158">
        <v>-0.6605319167387009</v>
      </c>
      <c r="IN158">
        <v>-0.0004737513092168879</v>
      </c>
      <c r="IO158">
        <v>1.233974951706583E-06</v>
      </c>
      <c r="IP158">
        <v>-2.791035861235605E-10</v>
      </c>
      <c r="IQ158">
        <v>0.04306461537617447</v>
      </c>
      <c r="IR158">
        <v>-0.002560808816659483</v>
      </c>
      <c r="IS158">
        <v>0.0007441110143227328</v>
      </c>
      <c r="IT158">
        <v>-6.151772081818622E-06</v>
      </c>
      <c r="IU158">
        <v>2</v>
      </c>
      <c r="IV158">
        <v>1988</v>
      </c>
      <c r="IW158">
        <v>1</v>
      </c>
      <c r="IX158">
        <v>28</v>
      </c>
      <c r="IY158">
        <v>190402.4</v>
      </c>
      <c r="IZ158">
        <v>190402.6</v>
      </c>
      <c r="JA158">
        <v>1.14868</v>
      </c>
      <c r="JB158">
        <v>2.6123</v>
      </c>
      <c r="JC158">
        <v>1.49658</v>
      </c>
      <c r="JD158">
        <v>2.34985</v>
      </c>
      <c r="JE158">
        <v>1.54907</v>
      </c>
      <c r="JF158">
        <v>2.35596</v>
      </c>
      <c r="JG158">
        <v>36.2224</v>
      </c>
      <c r="JH158">
        <v>24.0875</v>
      </c>
      <c r="JI158">
        <v>18</v>
      </c>
      <c r="JJ158">
        <v>482.281</v>
      </c>
      <c r="JK158">
        <v>493.367</v>
      </c>
      <c r="JL158">
        <v>30.4786</v>
      </c>
      <c r="JM158">
        <v>29.0612</v>
      </c>
      <c r="JN158">
        <v>30.0001</v>
      </c>
      <c r="JO158">
        <v>29.2715</v>
      </c>
      <c r="JP158">
        <v>29.2659</v>
      </c>
      <c r="JQ158">
        <v>23.0817</v>
      </c>
      <c r="JR158">
        <v>18.2037</v>
      </c>
      <c r="JS158">
        <v>100</v>
      </c>
      <c r="JT158">
        <v>30.4776</v>
      </c>
      <c r="JU158">
        <v>420</v>
      </c>
      <c r="JV158">
        <v>23.9258</v>
      </c>
      <c r="JW158">
        <v>101.964</v>
      </c>
      <c r="JX158">
        <v>91.3753</v>
      </c>
    </row>
    <row r="159" spans="1:284">
      <c r="A159">
        <v>141</v>
      </c>
      <c r="B159">
        <v>1758413749.6</v>
      </c>
      <c r="C159">
        <v>1046.599999904633</v>
      </c>
      <c r="D159" t="s">
        <v>712</v>
      </c>
      <c r="E159" t="s">
        <v>713</v>
      </c>
      <c r="F159">
        <v>5</v>
      </c>
      <c r="G159" t="s">
        <v>613</v>
      </c>
      <c r="H159" t="s">
        <v>421</v>
      </c>
      <c r="I159">
        <v>1758413741.654166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(DN159+(U159+2*0.95*5.67E-8*(((DN159+$B$9)+273)^4-(DN159+273)^4)-44100*J159)/(1.84*29.3*R159+8*0.95*5.67E-8*(DN159+273)^3))</f>
        <v>0</v>
      </c>
      <c r="W159">
        <f>($C$9*DO159+$D$9*DP159+$E$9*V159)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2*0.95*5.67E-8*(((DN159+$B$9)+273)^4-(W159+273)^4)</f>
        <v>0</v>
      </c>
      <c r="AF159">
        <f>U159+AE159+AC159+AD159</f>
        <v>0</v>
      </c>
      <c r="AG159">
        <v>0</v>
      </c>
      <c r="AH159">
        <v>0</v>
      </c>
      <c r="AI159">
        <f>IF(AG159*$H$15&gt;=AK159,1.0,(AK159/(AK159-AG159*$H$15)))</f>
        <v>0</v>
      </c>
      <c r="AJ159">
        <f>(AI159-1)*100</f>
        <v>0</v>
      </c>
      <c r="AK159">
        <f>MAX(0,($B$15+$C$15*DS159)/(1+$D$15*DS159)*DL159/(DN159+273)*$E$15)</f>
        <v>0</v>
      </c>
      <c r="AL159" t="s">
        <v>422</v>
      </c>
      <c r="AM159" t="s">
        <v>422</v>
      </c>
      <c r="AN159">
        <v>0</v>
      </c>
      <c r="AO159">
        <v>0</v>
      </c>
      <c r="AP159">
        <f>1-AN159/AO159</f>
        <v>0</v>
      </c>
      <c r="AQ159">
        <v>0</v>
      </c>
      <c r="AR159" t="s">
        <v>422</v>
      </c>
      <c r="AS159" t="s">
        <v>422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422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$B$13*DT159+$C$13*DU159+$F$13*EF159*(1-EI159)</f>
        <v>0</v>
      </c>
      <c r="CW159">
        <f>CV159*CX159</f>
        <v>0</v>
      </c>
      <c r="CX159">
        <f>($B$13*$D$11+$C$13*$D$11+$F$13*((ES159+EK159)/MAX(ES159+EK159+ET159, 0.1)*$I$11+ET159/MAX(ES159+EK159+ET159, 0.1)*$J$11))/($B$13+$C$13+$F$13)</f>
        <v>0</v>
      </c>
      <c r="CY159">
        <f>($B$13*$K$11+$C$13*$K$11+$F$13*((ES159+EK159)/MAX(ES159+EK159+ET159, 0.1)*$P$11+ET159/MAX(ES159+EK159+ET159, 0.1)*$Q$11))/($B$13+$C$13+$F$13)</f>
        <v>0</v>
      </c>
      <c r="CZ159">
        <v>6</v>
      </c>
      <c r="DA159">
        <v>0.5</v>
      </c>
      <c r="DB159" t="s">
        <v>423</v>
      </c>
      <c r="DC159">
        <v>2</v>
      </c>
      <c r="DD159">
        <v>1758413741.654166</v>
      </c>
      <c r="DE159">
        <v>422.2020416666667</v>
      </c>
      <c r="DF159">
        <v>420.0087083333333</v>
      </c>
      <c r="DG159">
        <v>24.15948333333334</v>
      </c>
      <c r="DH159">
        <v>23.96602083333334</v>
      </c>
      <c r="DI159">
        <v>422.8634166666666</v>
      </c>
      <c r="DJ159">
        <v>23.8379625</v>
      </c>
      <c r="DK159">
        <v>500.0205416666667</v>
      </c>
      <c r="DL159">
        <v>90.16551249999999</v>
      </c>
      <c r="DM159">
        <v>0.06978169166666666</v>
      </c>
      <c r="DN159">
        <v>30.31682916666666</v>
      </c>
      <c r="DO159">
        <v>30.00560416666667</v>
      </c>
      <c r="DP159">
        <v>999.9</v>
      </c>
      <c r="DQ159">
        <v>0</v>
      </c>
      <c r="DR159">
        <v>0</v>
      </c>
      <c r="DS159">
        <v>10008.20291666667</v>
      </c>
      <c r="DT159">
        <v>0</v>
      </c>
      <c r="DU159">
        <v>3.94641</v>
      </c>
      <c r="DV159">
        <v>2.1933475</v>
      </c>
      <c r="DW159">
        <v>432.6547916666667</v>
      </c>
      <c r="DX159">
        <v>430.3217083333334</v>
      </c>
      <c r="DY159">
        <v>0.1934667916666667</v>
      </c>
      <c r="DZ159">
        <v>420.0087083333333</v>
      </c>
      <c r="EA159">
        <v>23.96602083333334</v>
      </c>
      <c r="EB159">
        <v>2.178352916666667</v>
      </c>
      <c r="EC159">
        <v>2.160909583333333</v>
      </c>
      <c r="ED159">
        <v>18.80399583333333</v>
      </c>
      <c r="EE159">
        <v>18.67540416666667</v>
      </c>
      <c r="EF159">
        <v>0.00500078</v>
      </c>
      <c r="EG159">
        <v>0</v>
      </c>
      <c r="EH159">
        <v>0</v>
      </c>
      <c r="EI159">
        <v>0</v>
      </c>
      <c r="EJ159">
        <v>761.7416666666668</v>
      </c>
      <c r="EK159">
        <v>0.00500078</v>
      </c>
      <c r="EL159">
        <v>-18.46666666666667</v>
      </c>
      <c r="EM159">
        <v>-1.229166666666667</v>
      </c>
      <c r="EN159">
        <v>35.13529166666667</v>
      </c>
      <c r="EO159">
        <v>38.583</v>
      </c>
      <c r="EP159">
        <v>37.08825</v>
      </c>
      <c r="EQ159">
        <v>38.59604166666666</v>
      </c>
      <c r="ER159">
        <v>37.64816666666666</v>
      </c>
      <c r="ES159">
        <v>0</v>
      </c>
      <c r="ET159">
        <v>0</v>
      </c>
      <c r="EU159">
        <v>0</v>
      </c>
      <c r="EV159">
        <v>1758413749.2</v>
      </c>
      <c r="EW159">
        <v>0</v>
      </c>
      <c r="EX159">
        <v>761.1576923076923</v>
      </c>
      <c r="EY159">
        <v>-40.52991417230063</v>
      </c>
      <c r="EZ159">
        <v>30.0957265028999</v>
      </c>
      <c r="FA159">
        <v>-17.99615384615385</v>
      </c>
      <c r="FB159">
        <v>15</v>
      </c>
      <c r="FC159">
        <v>0</v>
      </c>
      <c r="FD159" t="s">
        <v>424</v>
      </c>
      <c r="FE159">
        <v>1746989605.5</v>
      </c>
      <c r="FF159">
        <v>1746989593.5</v>
      </c>
      <c r="FG159">
        <v>0</v>
      </c>
      <c r="FH159">
        <v>-0.274</v>
      </c>
      <c r="FI159">
        <v>-0.002</v>
      </c>
      <c r="FJ159">
        <v>2.549</v>
      </c>
      <c r="FK159">
        <v>0.129</v>
      </c>
      <c r="FL159">
        <v>420</v>
      </c>
      <c r="FM159">
        <v>17</v>
      </c>
      <c r="FN159">
        <v>0.02</v>
      </c>
      <c r="FO159">
        <v>0.04</v>
      </c>
      <c r="FP159">
        <v>2.193720975609756</v>
      </c>
      <c r="FQ159">
        <v>-0.1398971695211474</v>
      </c>
      <c r="FR159">
        <v>0.03246382525624023</v>
      </c>
      <c r="FS159">
        <v>1</v>
      </c>
      <c r="FT159">
        <v>761.3794117647059</v>
      </c>
      <c r="FU159">
        <v>-18.89839565876848</v>
      </c>
      <c r="FV159">
        <v>6.822401656298283</v>
      </c>
      <c r="FW159">
        <v>0</v>
      </c>
      <c r="FX159">
        <v>0.1936461463414634</v>
      </c>
      <c r="FY159">
        <v>-0.0004408652642371299</v>
      </c>
      <c r="FZ159">
        <v>0.001246261131485879</v>
      </c>
      <c r="GA159">
        <v>1</v>
      </c>
      <c r="GB159">
        <v>2</v>
      </c>
      <c r="GC159">
        <v>3</v>
      </c>
      <c r="GD159" t="s">
        <v>425</v>
      </c>
      <c r="GE159">
        <v>3.10317</v>
      </c>
      <c r="GF159">
        <v>2.72832</v>
      </c>
      <c r="GG159">
        <v>0.08809790000000001</v>
      </c>
      <c r="GH159">
        <v>0.0876958</v>
      </c>
      <c r="GI159">
        <v>0.107866</v>
      </c>
      <c r="GJ159">
        <v>0.10869</v>
      </c>
      <c r="GK159">
        <v>23837.5</v>
      </c>
      <c r="GL159">
        <v>21646.3</v>
      </c>
      <c r="GM159">
        <v>26705</v>
      </c>
      <c r="GN159">
        <v>23949.3</v>
      </c>
      <c r="GO159">
        <v>38122</v>
      </c>
      <c r="GP159">
        <v>31552.8</v>
      </c>
      <c r="GQ159">
        <v>46636.3</v>
      </c>
      <c r="GR159">
        <v>37888.8</v>
      </c>
      <c r="GS159">
        <v>1.86653</v>
      </c>
      <c r="GT159">
        <v>1.86187</v>
      </c>
      <c r="GU159">
        <v>0.0767857</v>
      </c>
      <c r="GV159">
        <v>0</v>
      </c>
      <c r="GW159">
        <v>28.7395</v>
      </c>
      <c r="GX159">
        <v>999.9</v>
      </c>
      <c r="GY159">
        <v>54.2</v>
      </c>
      <c r="GZ159">
        <v>31.5</v>
      </c>
      <c r="HA159">
        <v>27.9003</v>
      </c>
      <c r="HB159">
        <v>61.3737</v>
      </c>
      <c r="HC159">
        <v>26.1619</v>
      </c>
      <c r="HD159">
        <v>1</v>
      </c>
      <c r="HE159">
        <v>0.140595</v>
      </c>
      <c r="HF159">
        <v>-1.14888</v>
      </c>
      <c r="HG159">
        <v>20.2951</v>
      </c>
      <c r="HH159">
        <v>5.22103</v>
      </c>
      <c r="HI159">
        <v>11.98</v>
      </c>
      <c r="HJ159">
        <v>4.96525</v>
      </c>
      <c r="HK159">
        <v>3.276</v>
      </c>
      <c r="HL159">
        <v>9999</v>
      </c>
      <c r="HM159">
        <v>9999</v>
      </c>
      <c r="HN159">
        <v>9999</v>
      </c>
      <c r="HO159">
        <v>999.9</v>
      </c>
      <c r="HP159">
        <v>1.86386</v>
      </c>
      <c r="HQ159">
        <v>1.86006</v>
      </c>
      <c r="HR159">
        <v>1.85837</v>
      </c>
      <c r="HS159">
        <v>1.85974</v>
      </c>
      <c r="HT159">
        <v>1.85986</v>
      </c>
      <c r="HU159">
        <v>1.85837</v>
      </c>
      <c r="HV159">
        <v>1.85745</v>
      </c>
      <c r="HW159">
        <v>1.85237</v>
      </c>
      <c r="HX159">
        <v>0</v>
      </c>
      <c r="HY159">
        <v>0</v>
      </c>
      <c r="HZ159">
        <v>0</v>
      </c>
      <c r="IA159">
        <v>0</v>
      </c>
      <c r="IB159" t="s">
        <v>426</v>
      </c>
      <c r="IC159" t="s">
        <v>427</v>
      </c>
      <c r="ID159" t="s">
        <v>428</v>
      </c>
      <c r="IE159" t="s">
        <v>428</v>
      </c>
      <c r="IF159" t="s">
        <v>428</v>
      </c>
      <c r="IG159" t="s">
        <v>428</v>
      </c>
      <c r="IH159">
        <v>0</v>
      </c>
      <c r="II159">
        <v>100</v>
      </c>
      <c r="IJ159">
        <v>100</v>
      </c>
      <c r="IK159">
        <v>-0.662</v>
      </c>
      <c r="IL159">
        <v>0.3215</v>
      </c>
      <c r="IM159">
        <v>-0.6605319167387009</v>
      </c>
      <c r="IN159">
        <v>-0.0004737513092168879</v>
      </c>
      <c r="IO159">
        <v>1.233974951706583E-06</v>
      </c>
      <c r="IP159">
        <v>-2.791035861235605E-10</v>
      </c>
      <c r="IQ159">
        <v>0.04306461537617447</v>
      </c>
      <c r="IR159">
        <v>-0.002560808816659483</v>
      </c>
      <c r="IS159">
        <v>0.0007441110143227328</v>
      </c>
      <c r="IT159">
        <v>-6.151772081818622E-06</v>
      </c>
      <c r="IU159">
        <v>2</v>
      </c>
      <c r="IV159">
        <v>1988</v>
      </c>
      <c r="IW159">
        <v>1</v>
      </c>
      <c r="IX159">
        <v>28</v>
      </c>
      <c r="IY159">
        <v>190402.4</v>
      </c>
      <c r="IZ159">
        <v>190402.6</v>
      </c>
      <c r="JA159">
        <v>1.14868</v>
      </c>
      <c r="JB159">
        <v>2.60986</v>
      </c>
      <c r="JC159">
        <v>1.49658</v>
      </c>
      <c r="JD159">
        <v>2.34741</v>
      </c>
      <c r="JE159">
        <v>1.54907</v>
      </c>
      <c r="JF159">
        <v>2.43042</v>
      </c>
      <c r="JG159">
        <v>36.2224</v>
      </c>
      <c r="JH159">
        <v>24.0963</v>
      </c>
      <c r="JI159">
        <v>18</v>
      </c>
      <c r="JJ159">
        <v>481.975</v>
      </c>
      <c r="JK159">
        <v>493.648</v>
      </c>
      <c r="JL159">
        <v>30.4762</v>
      </c>
      <c r="JM159">
        <v>29.0612</v>
      </c>
      <c r="JN159">
        <v>30</v>
      </c>
      <c r="JO159">
        <v>29.2715</v>
      </c>
      <c r="JP159">
        <v>29.2659</v>
      </c>
      <c r="JQ159">
        <v>23.0853</v>
      </c>
      <c r="JR159">
        <v>18.2037</v>
      </c>
      <c r="JS159">
        <v>100</v>
      </c>
      <c r="JT159">
        <v>30.4776</v>
      </c>
      <c r="JU159">
        <v>420</v>
      </c>
      <c r="JV159">
        <v>23.9258</v>
      </c>
      <c r="JW159">
        <v>101.964</v>
      </c>
      <c r="JX159">
        <v>91.3751</v>
      </c>
    </row>
    <row r="160" spans="1:284">
      <c r="A160">
        <v>142</v>
      </c>
      <c r="B160">
        <v>1758413751.6</v>
      </c>
      <c r="C160">
        <v>1048.599999904633</v>
      </c>
      <c r="D160" t="s">
        <v>714</v>
      </c>
      <c r="E160" t="s">
        <v>715</v>
      </c>
      <c r="F160">
        <v>5</v>
      </c>
      <c r="G160" t="s">
        <v>613</v>
      </c>
      <c r="H160" t="s">
        <v>421</v>
      </c>
      <c r="I160">
        <v>1758413743.926086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(DN160+(U160+2*0.95*5.67E-8*(((DN160+$B$9)+273)^4-(DN160+273)^4)-44100*J160)/(1.84*29.3*R160+8*0.95*5.67E-8*(DN160+273)^3))</f>
        <v>0</v>
      </c>
      <c r="W160">
        <f>($C$9*DO160+$D$9*DP160+$E$9*V160)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2*0.95*5.67E-8*(((DN160+$B$9)+273)^4-(W160+273)^4)</f>
        <v>0</v>
      </c>
      <c r="AF160">
        <f>U160+AE160+AC160+AD160</f>
        <v>0</v>
      </c>
      <c r="AG160">
        <v>0</v>
      </c>
      <c r="AH160">
        <v>0</v>
      </c>
      <c r="AI160">
        <f>IF(AG160*$H$15&gt;=AK160,1.0,(AK160/(AK160-AG160*$H$15)))</f>
        <v>0</v>
      </c>
      <c r="AJ160">
        <f>(AI160-1)*100</f>
        <v>0</v>
      </c>
      <c r="AK160">
        <f>MAX(0,($B$15+$C$15*DS160)/(1+$D$15*DS160)*DL160/(DN160+273)*$E$15)</f>
        <v>0</v>
      </c>
      <c r="AL160" t="s">
        <v>422</v>
      </c>
      <c r="AM160" t="s">
        <v>422</v>
      </c>
      <c r="AN160">
        <v>0</v>
      </c>
      <c r="AO160">
        <v>0</v>
      </c>
      <c r="AP160">
        <f>1-AN160/AO160</f>
        <v>0</v>
      </c>
      <c r="AQ160">
        <v>0</v>
      </c>
      <c r="AR160" t="s">
        <v>422</v>
      </c>
      <c r="AS160" t="s">
        <v>422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422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$B$13*DT160+$C$13*DU160+$F$13*EF160*(1-EI160)</f>
        <v>0</v>
      </c>
      <c r="CW160">
        <f>CV160*CX160</f>
        <v>0</v>
      </c>
      <c r="CX160">
        <f>($B$13*$D$11+$C$13*$D$11+$F$13*((ES160+EK160)/MAX(ES160+EK160+ET160, 0.1)*$I$11+ET160/MAX(ES160+EK160+ET160, 0.1)*$J$11))/($B$13+$C$13+$F$13)</f>
        <v>0</v>
      </c>
      <c r="CY160">
        <f>($B$13*$K$11+$C$13*$K$11+$F$13*((ES160+EK160)/MAX(ES160+EK160+ET160, 0.1)*$P$11+ET160/MAX(ES160+EK160+ET160, 0.1)*$Q$11))/($B$13+$C$13+$F$13)</f>
        <v>0</v>
      </c>
      <c r="CZ160">
        <v>6</v>
      </c>
      <c r="DA160">
        <v>0.5</v>
      </c>
      <c r="DB160" t="s">
        <v>423</v>
      </c>
      <c r="DC160">
        <v>2</v>
      </c>
      <c r="DD160">
        <v>1758413743.926086</v>
      </c>
      <c r="DE160">
        <v>422.1965652173913</v>
      </c>
      <c r="DF160">
        <v>420.008304347826</v>
      </c>
      <c r="DG160">
        <v>24.15857391304347</v>
      </c>
      <c r="DH160">
        <v>23.96443478260869</v>
      </c>
      <c r="DI160">
        <v>422.8580434782608</v>
      </c>
      <c r="DJ160">
        <v>23.83706956521739</v>
      </c>
      <c r="DK160">
        <v>500.0033043478261</v>
      </c>
      <c r="DL160">
        <v>90.16500869565218</v>
      </c>
      <c r="DM160">
        <v>0.06986700869565218</v>
      </c>
      <c r="DN160">
        <v>30.31545652173913</v>
      </c>
      <c r="DO160">
        <v>30.00304782608695</v>
      </c>
      <c r="DP160">
        <v>999.9000000000003</v>
      </c>
      <c r="DQ160">
        <v>0</v>
      </c>
      <c r="DR160">
        <v>0</v>
      </c>
      <c r="DS160">
        <v>10003.47608695652</v>
      </c>
      <c r="DT160">
        <v>0</v>
      </c>
      <c r="DU160">
        <v>3.94641</v>
      </c>
      <c r="DV160">
        <v>2.188314782608696</v>
      </c>
      <c r="DW160">
        <v>432.6488695652173</v>
      </c>
      <c r="DX160">
        <v>430.3206521739131</v>
      </c>
      <c r="DY160">
        <v>0.1941436086956522</v>
      </c>
      <c r="DZ160">
        <v>420.008304347826</v>
      </c>
      <c r="EA160">
        <v>23.96443478260869</v>
      </c>
      <c r="EB160">
        <v>2.178258260869566</v>
      </c>
      <c r="EC160">
        <v>2.160754347826087</v>
      </c>
      <c r="ED160">
        <v>18.8033</v>
      </c>
      <c r="EE160">
        <v>18.67425652173913</v>
      </c>
      <c r="EF160">
        <v>0.005000779999999999</v>
      </c>
      <c r="EG160">
        <v>0</v>
      </c>
      <c r="EH160">
        <v>0</v>
      </c>
      <c r="EI160">
        <v>0</v>
      </c>
      <c r="EJ160">
        <v>761.2652173913044</v>
      </c>
      <c r="EK160">
        <v>0.005000779999999999</v>
      </c>
      <c r="EL160">
        <v>-18.5695652173913</v>
      </c>
      <c r="EM160">
        <v>-1.126086956521739</v>
      </c>
      <c r="EN160">
        <v>35.12765217391304</v>
      </c>
      <c r="EO160">
        <v>38.56756521739131</v>
      </c>
      <c r="EP160">
        <v>37.07582608695652</v>
      </c>
      <c r="EQ160">
        <v>38.573</v>
      </c>
      <c r="ER160">
        <v>37.64373913043478</v>
      </c>
      <c r="ES160">
        <v>0</v>
      </c>
      <c r="ET160">
        <v>0</v>
      </c>
      <c r="EU160">
        <v>0</v>
      </c>
      <c r="EV160">
        <v>1758413751.6</v>
      </c>
      <c r="EW160">
        <v>0</v>
      </c>
      <c r="EX160">
        <v>760.576923076923</v>
      </c>
      <c r="EY160">
        <v>-19.14529863366508</v>
      </c>
      <c r="EZ160">
        <v>19.04615368112617</v>
      </c>
      <c r="FA160">
        <v>-17.83461538461538</v>
      </c>
      <c r="FB160">
        <v>15</v>
      </c>
      <c r="FC160">
        <v>0</v>
      </c>
      <c r="FD160" t="s">
        <v>424</v>
      </c>
      <c r="FE160">
        <v>1746989605.5</v>
      </c>
      <c r="FF160">
        <v>1746989593.5</v>
      </c>
      <c r="FG160">
        <v>0</v>
      </c>
      <c r="FH160">
        <v>-0.274</v>
      </c>
      <c r="FI160">
        <v>-0.002</v>
      </c>
      <c r="FJ160">
        <v>2.549</v>
      </c>
      <c r="FK160">
        <v>0.129</v>
      </c>
      <c r="FL160">
        <v>420</v>
      </c>
      <c r="FM160">
        <v>17</v>
      </c>
      <c r="FN160">
        <v>0.02</v>
      </c>
      <c r="FO160">
        <v>0.04</v>
      </c>
      <c r="FP160">
        <v>2.196562926829269</v>
      </c>
      <c r="FQ160">
        <v>-0.1677222084296292</v>
      </c>
      <c r="FR160">
        <v>0.03152507745441467</v>
      </c>
      <c r="FS160">
        <v>1</v>
      </c>
      <c r="FT160">
        <v>761.8411764705883</v>
      </c>
      <c r="FU160">
        <v>-23.74331531223386</v>
      </c>
      <c r="FV160">
        <v>6.826251992343658</v>
      </c>
      <c r="FW160">
        <v>0</v>
      </c>
      <c r="FX160">
        <v>0.1937175609756098</v>
      </c>
      <c r="FY160">
        <v>0.004335540975349328</v>
      </c>
      <c r="FZ160">
        <v>0.001347699359410377</v>
      </c>
      <c r="GA160">
        <v>1</v>
      </c>
      <c r="GB160">
        <v>2</v>
      </c>
      <c r="GC160">
        <v>3</v>
      </c>
      <c r="GD160" t="s">
        <v>425</v>
      </c>
      <c r="GE160">
        <v>3.10315</v>
      </c>
      <c r="GF160">
        <v>2.72833</v>
      </c>
      <c r="GG160">
        <v>0.0880943</v>
      </c>
      <c r="GH160">
        <v>0.0876861</v>
      </c>
      <c r="GI160">
        <v>0.107864</v>
      </c>
      <c r="GJ160">
        <v>0.108686</v>
      </c>
      <c r="GK160">
        <v>23837.5</v>
      </c>
      <c r="GL160">
        <v>21646.4</v>
      </c>
      <c r="GM160">
        <v>26704.9</v>
      </c>
      <c r="GN160">
        <v>23949.2</v>
      </c>
      <c r="GO160">
        <v>38122.1</v>
      </c>
      <c r="GP160">
        <v>31552.9</v>
      </c>
      <c r="GQ160">
        <v>46636.2</v>
      </c>
      <c r="GR160">
        <v>37888.7</v>
      </c>
      <c r="GS160">
        <v>1.86642</v>
      </c>
      <c r="GT160">
        <v>1.8619</v>
      </c>
      <c r="GU160">
        <v>0.0771806</v>
      </c>
      <c r="GV160">
        <v>0</v>
      </c>
      <c r="GW160">
        <v>28.7395</v>
      </c>
      <c r="GX160">
        <v>999.9</v>
      </c>
      <c r="GY160">
        <v>54.2</v>
      </c>
      <c r="GZ160">
        <v>31.5</v>
      </c>
      <c r="HA160">
        <v>27.9023</v>
      </c>
      <c r="HB160">
        <v>61.2037</v>
      </c>
      <c r="HC160">
        <v>26.3261</v>
      </c>
      <c r="HD160">
        <v>1</v>
      </c>
      <c r="HE160">
        <v>0.140427</v>
      </c>
      <c r="HF160">
        <v>-1.18786</v>
      </c>
      <c r="HG160">
        <v>20.2948</v>
      </c>
      <c r="HH160">
        <v>5.22088</v>
      </c>
      <c r="HI160">
        <v>11.9798</v>
      </c>
      <c r="HJ160">
        <v>4.96515</v>
      </c>
      <c r="HK160">
        <v>3.276</v>
      </c>
      <c r="HL160">
        <v>9999</v>
      </c>
      <c r="HM160">
        <v>9999</v>
      </c>
      <c r="HN160">
        <v>9999</v>
      </c>
      <c r="HO160">
        <v>999.9</v>
      </c>
      <c r="HP160">
        <v>1.86386</v>
      </c>
      <c r="HQ160">
        <v>1.86005</v>
      </c>
      <c r="HR160">
        <v>1.85837</v>
      </c>
      <c r="HS160">
        <v>1.85974</v>
      </c>
      <c r="HT160">
        <v>1.85986</v>
      </c>
      <c r="HU160">
        <v>1.85837</v>
      </c>
      <c r="HV160">
        <v>1.85745</v>
      </c>
      <c r="HW160">
        <v>1.85237</v>
      </c>
      <c r="HX160">
        <v>0</v>
      </c>
      <c r="HY160">
        <v>0</v>
      </c>
      <c r="HZ160">
        <v>0</v>
      </c>
      <c r="IA160">
        <v>0</v>
      </c>
      <c r="IB160" t="s">
        <v>426</v>
      </c>
      <c r="IC160" t="s">
        <v>427</v>
      </c>
      <c r="ID160" t="s">
        <v>428</v>
      </c>
      <c r="IE160" t="s">
        <v>428</v>
      </c>
      <c r="IF160" t="s">
        <v>428</v>
      </c>
      <c r="IG160" t="s">
        <v>428</v>
      </c>
      <c r="IH160">
        <v>0</v>
      </c>
      <c r="II160">
        <v>100</v>
      </c>
      <c r="IJ160">
        <v>100</v>
      </c>
      <c r="IK160">
        <v>-0.662</v>
      </c>
      <c r="IL160">
        <v>0.3214</v>
      </c>
      <c r="IM160">
        <v>-0.6605319167387009</v>
      </c>
      <c r="IN160">
        <v>-0.0004737513092168879</v>
      </c>
      <c r="IO160">
        <v>1.233974951706583E-06</v>
      </c>
      <c r="IP160">
        <v>-2.791035861235605E-10</v>
      </c>
      <c r="IQ160">
        <v>0.04306461537617447</v>
      </c>
      <c r="IR160">
        <v>-0.002560808816659483</v>
      </c>
      <c r="IS160">
        <v>0.0007441110143227328</v>
      </c>
      <c r="IT160">
        <v>-6.151772081818622E-06</v>
      </c>
      <c r="IU160">
        <v>2</v>
      </c>
      <c r="IV160">
        <v>1988</v>
      </c>
      <c r="IW160">
        <v>1</v>
      </c>
      <c r="IX160">
        <v>28</v>
      </c>
      <c r="IY160">
        <v>190402.4</v>
      </c>
      <c r="IZ160">
        <v>190402.6</v>
      </c>
      <c r="JA160">
        <v>1.14868</v>
      </c>
      <c r="JB160">
        <v>2.59888</v>
      </c>
      <c r="JC160">
        <v>1.49658</v>
      </c>
      <c r="JD160">
        <v>2.34741</v>
      </c>
      <c r="JE160">
        <v>1.54907</v>
      </c>
      <c r="JF160">
        <v>2.46582</v>
      </c>
      <c r="JG160">
        <v>36.2224</v>
      </c>
      <c r="JH160">
        <v>24.0963</v>
      </c>
      <c r="JI160">
        <v>18</v>
      </c>
      <c r="JJ160">
        <v>481.917</v>
      </c>
      <c r="JK160">
        <v>493.655</v>
      </c>
      <c r="JL160">
        <v>30.4742</v>
      </c>
      <c r="JM160">
        <v>29.0612</v>
      </c>
      <c r="JN160">
        <v>30.0001</v>
      </c>
      <c r="JO160">
        <v>29.2715</v>
      </c>
      <c r="JP160">
        <v>29.2647</v>
      </c>
      <c r="JQ160">
        <v>23.084</v>
      </c>
      <c r="JR160">
        <v>18.2037</v>
      </c>
      <c r="JS160">
        <v>100</v>
      </c>
      <c r="JT160">
        <v>30.528</v>
      </c>
      <c r="JU160">
        <v>420</v>
      </c>
      <c r="JV160">
        <v>23.9258</v>
      </c>
      <c r="JW160">
        <v>101.964</v>
      </c>
      <c r="JX160">
        <v>91.37479999999999</v>
      </c>
    </row>
    <row r="161" spans="1:284">
      <c r="A161">
        <v>143</v>
      </c>
      <c r="B161">
        <v>1758413753.6</v>
      </c>
      <c r="C161">
        <v>1050.599999904633</v>
      </c>
      <c r="D161" t="s">
        <v>716</v>
      </c>
      <c r="E161" t="s">
        <v>717</v>
      </c>
      <c r="F161">
        <v>5</v>
      </c>
      <c r="G161" t="s">
        <v>613</v>
      </c>
      <c r="H161" t="s">
        <v>421</v>
      </c>
      <c r="I161">
        <v>1758413745.6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(DN161+(U161+2*0.95*5.67E-8*(((DN161+$B$9)+273)^4-(DN161+273)^4)-44100*J161)/(1.84*29.3*R161+8*0.95*5.67E-8*(DN161+273)^3))</f>
        <v>0</v>
      </c>
      <c r="W161">
        <f>($C$9*DO161+$D$9*DP161+$E$9*V161)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2*0.95*5.67E-8*(((DN161+$B$9)+273)^4-(W161+273)^4)</f>
        <v>0</v>
      </c>
      <c r="AF161">
        <f>U161+AE161+AC161+AD161</f>
        <v>0</v>
      </c>
      <c r="AG161">
        <v>0</v>
      </c>
      <c r="AH161">
        <v>0</v>
      </c>
      <c r="AI161">
        <f>IF(AG161*$H$15&gt;=AK161,1.0,(AK161/(AK161-AG161*$H$15)))</f>
        <v>0</v>
      </c>
      <c r="AJ161">
        <f>(AI161-1)*100</f>
        <v>0</v>
      </c>
      <c r="AK161">
        <f>MAX(0,($B$15+$C$15*DS161)/(1+$D$15*DS161)*DL161/(DN161+273)*$E$15)</f>
        <v>0</v>
      </c>
      <c r="AL161" t="s">
        <v>422</v>
      </c>
      <c r="AM161" t="s">
        <v>422</v>
      </c>
      <c r="AN161">
        <v>0</v>
      </c>
      <c r="AO161">
        <v>0</v>
      </c>
      <c r="AP161">
        <f>1-AN161/AO161</f>
        <v>0</v>
      </c>
      <c r="AQ161">
        <v>0</v>
      </c>
      <c r="AR161" t="s">
        <v>422</v>
      </c>
      <c r="AS161" t="s">
        <v>422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422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$B$13*DT161+$C$13*DU161+$F$13*EF161*(1-EI161)</f>
        <v>0</v>
      </c>
      <c r="CW161">
        <f>CV161*CX161</f>
        <v>0</v>
      </c>
      <c r="CX161">
        <f>($B$13*$D$11+$C$13*$D$11+$F$13*((ES161+EK161)/MAX(ES161+EK161+ET161, 0.1)*$I$11+ET161/MAX(ES161+EK161+ET161, 0.1)*$J$11))/($B$13+$C$13+$F$13)</f>
        <v>0</v>
      </c>
      <c r="CY161">
        <f>($B$13*$K$11+$C$13*$K$11+$F$13*((ES161+EK161)/MAX(ES161+EK161+ET161, 0.1)*$P$11+ET161/MAX(ES161+EK161+ET161, 0.1)*$Q$11))/($B$13+$C$13+$F$13)</f>
        <v>0</v>
      </c>
      <c r="CZ161">
        <v>6</v>
      </c>
      <c r="DA161">
        <v>0.5</v>
      </c>
      <c r="DB161" t="s">
        <v>423</v>
      </c>
      <c r="DC161">
        <v>2</v>
      </c>
      <c r="DD161">
        <v>1758413745.6</v>
      </c>
      <c r="DE161">
        <v>422.188875</v>
      </c>
      <c r="DF161">
        <v>420.0035833333333</v>
      </c>
      <c r="DG161">
        <v>24.1577625</v>
      </c>
      <c r="DH161">
        <v>23.96323333333333</v>
      </c>
      <c r="DI161">
        <v>422.8502916666666</v>
      </c>
      <c r="DJ161">
        <v>23.83627916666667</v>
      </c>
      <c r="DK161">
        <v>499.9868333333334</v>
      </c>
      <c r="DL161">
        <v>90.16466250000001</v>
      </c>
      <c r="DM161">
        <v>0.06991319166666667</v>
      </c>
      <c r="DN161">
        <v>30.31435416666666</v>
      </c>
      <c r="DO161">
        <v>30.00135</v>
      </c>
      <c r="DP161">
        <v>999.9</v>
      </c>
      <c r="DQ161">
        <v>0</v>
      </c>
      <c r="DR161">
        <v>0</v>
      </c>
      <c r="DS161">
        <v>10001.17208333333</v>
      </c>
      <c r="DT161">
        <v>0</v>
      </c>
      <c r="DU161">
        <v>3.94641</v>
      </c>
      <c r="DV161">
        <v>2.185312083333333</v>
      </c>
      <c r="DW161">
        <v>432.6405416666666</v>
      </c>
      <c r="DX161">
        <v>430.3153333333333</v>
      </c>
      <c r="DY161">
        <v>0.194536625</v>
      </c>
      <c r="DZ161">
        <v>420.0035833333333</v>
      </c>
      <c r="EA161">
        <v>23.96323333333333</v>
      </c>
      <c r="EB161">
        <v>2.178177083333333</v>
      </c>
      <c r="EC161">
        <v>2.160637916666667</v>
      </c>
      <c r="ED161">
        <v>18.80270416666667</v>
      </c>
      <c r="EE161">
        <v>18.67339583333333</v>
      </c>
      <c r="EF161">
        <v>0.00500078</v>
      </c>
      <c r="EG161">
        <v>0</v>
      </c>
      <c r="EH161">
        <v>0</v>
      </c>
      <c r="EI161">
        <v>0</v>
      </c>
      <c r="EJ161">
        <v>760.5166666666668</v>
      </c>
      <c r="EK161">
        <v>0.00500078</v>
      </c>
      <c r="EL161">
        <v>-18.275</v>
      </c>
      <c r="EM161">
        <v>-0.9708333333333333</v>
      </c>
      <c r="EN161">
        <v>35.11708333333333</v>
      </c>
      <c r="EO161">
        <v>38.55433333333333</v>
      </c>
      <c r="EP161">
        <v>37.05708333333333</v>
      </c>
      <c r="EQ161">
        <v>38.55695833333333</v>
      </c>
      <c r="ER161">
        <v>37.64033333333333</v>
      </c>
      <c r="ES161">
        <v>0</v>
      </c>
      <c r="ET161">
        <v>0</v>
      </c>
      <c r="EU161">
        <v>0</v>
      </c>
      <c r="EV161">
        <v>1758413753.4</v>
      </c>
      <c r="EW161">
        <v>0</v>
      </c>
      <c r="EX161">
        <v>759.5199999999999</v>
      </c>
      <c r="EY161">
        <v>-9.584615082053288</v>
      </c>
      <c r="EZ161">
        <v>10.44615381177827</v>
      </c>
      <c r="FA161">
        <v>-16.892</v>
      </c>
      <c r="FB161">
        <v>15</v>
      </c>
      <c r="FC161">
        <v>0</v>
      </c>
      <c r="FD161" t="s">
        <v>424</v>
      </c>
      <c r="FE161">
        <v>1746989605.5</v>
      </c>
      <c r="FF161">
        <v>1746989593.5</v>
      </c>
      <c r="FG161">
        <v>0</v>
      </c>
      <c r="FH161">
        <v>-0.274</v>
      </c>
      <c r="FI161">
        <v>-0.002</v>
      </c>
      <c r="FJ161">
        <v>2.549</v>
      </c>
      <c r="FK161">
        <v>0.129</v>
      </c>
      <c r="FL161">
        <v>420</v>
      </c>
      <c r="FM161">
        <v>17</v>
      </c>
      <c r="FN161">
        <v>0.02</v>
      </c>
      <c r="FO161">
        <v>0.04</v>
      </c>
      <c r="FP161">
        <v>2.195029268292683</v>
      </c>
      <c r="FQ161">
        <v>-0.1317386671514582</v>
      </c>
      <c r="FR161">
        <v>0.03095606094484091</v>
      </c>
      <c r="FS161">
        <v>1</v>
      </c>
      <c r="FT161">
        <v>761.4823529411764</v>
      </c>
      <c r="FU161">
        <v>-22.48433900355677</v>
      </c>
      <c r="FV161">
        <v>6.811170348955552</v>
      </c>
      <c r="FW161">
        <v>0</v>
      </c>
      <c r="FX161">
        <v>0.1939270731707317</v>
      </c>
      <c r="FY161">
        <v>0.00988743162482328</v>
      </c>
      <c r="FZ161">
        <v>0.0015415921195111</v>
      </c>
      <c r="GA161">
        <v>1</v>
      </c>
      <c r="GB161">
        <v>2</v>
      </c>
      <c r="GC161">
        <v>3</v>
      </c>
      <c r="GD161" t="s">
        <v>425</v>
      </c>
      <c r="GE161">
        <v>3.10314</v>
      </c>
      <c r="GF161">
        <v>2.72811</v>
      </c>
      <c r="GG161">
        <v>0.0880946</v>
      </c>
      <c r="GH161">
        <v>0.08769540000000001</v>
      </c>
      <c r="GI161">
        <v>0.10786</v>
      </c>
      <c r="GJ161">
        <v>0.108689</v>
      </c>
      <c r="GK161">
        <v>23837.4</v>
      </c>
      <c r="GL161">
        <v>21646.2</v>
      </c>
      <c r="GM161">
        <v>26704.9</v>
      </c>
      <c r="GN161">
        <v>23949.2</v>
      </c>
      <c r="GO161">
        <v>38122.2</v>
      </c>
      <c r="GP161">
        <v>31552.9</v>
      </c>
      <c r="GQ161">
        <v>46636.2</v>
      </c>
      <c r="GR161">
        <v>37888.8</v>
      </c>
      <c r="GS161">
        <v>1.86645</v>
      </c>
      <c r="GT161">
        <v>1.8616</v>
      </c>
      <c r="GU161">
        <v>0.07702779999999999</v>
      </c>
      <c r="GV161">
        <v>0</v>
      </c>
      <c r="GW161">
        <v>28.7395</v>
      </c>
      <c r="GX161">
        <v>999.9</v>
      </c>
      <c r="GY161">
        <v>54.2</v>
      </c>
      <c r="GZ161">
        <v>31.5</v>
      </c>
      <c r="HA161">
        <v>27.9045</v>
      </c>
      <c r="HB161">
        <v>61.2137</v>
      </c>
      <c r="HC161">
        <v>26.4704</v>
      </c>
      <c r="HD161">
        <v>1</v>
      </c>
      <c r="HE161">
        <v>0.14077</v>
      </c>
      <c r="HF161">
        <v>-1.30649</v>
      </c>
      <c r="HG161">
        <v>20.2937</v>
      </c>
      <c r="HH161">
        <v>5.22103</v>
      </c>
      <c r="HI161">
        <v>11.9797</v>
      </c>
      <c r="HJ161">
        <v>4.9652</v>
      </c>
      <c r="HK161">
        <v>3.27598</v>
      </c>
      <c r="HL161">
        <v>9999</v>
      </c>
      <c r="HM161">
        <v>9999</v>
      </c>
      <c r="HN161">
        <v>9999</v>
      </c>
      <c r="HO161">
        <v>999.9</v>
      </c>
      <c r="HP161">
        <v>1.86386</v>
      </c>
      <c r="HQ161">
        <v>1.86006</v>
      </c>
      <c r="HR161">
        <v>1.85837</v>
      </c>
      <c r="HS161">
        <v>1.85974</v>
      </c>
      <c r="HT161">
        <v>1.85987</v>
      </c>
      <c r="HU161">
        <v>1.85837</v>
      </c>
      <c r="HV161">
        <v>1.85745</v>
      </c>
      <c r="HW161">
        <v>1.85237</v>
      </c>
      <c r="HX161">
        <v>0</v>
      </c>
      <c r="HY161">
        <v>0</v>
      </c>
      <c r="HZ161">
        <v>0</v>
      </c>
      <c r="IA161">
        <v>0</v>
      </c>
      <c r="IB161" t="s">
        <v>426</v>
      </c>
      <c r="IC161" t="s">
        <v>427</v>
      </c>
      <c r="ID161" t="s">
        <v>428</v>
      </c>
      <c r="IE161" t="s">
        <v>428</v>
      </c>
      <c r="IF161" t="s">
        <v>428</v>
      </c>
      <c r="IG161" t="s">
        <v>428</v>
      </c>
      <c r="IH161">
        <v>0</v>
      </c>
      <c r="II161">
        <v>100</v>
      </c>
      <c r="IJ161">
        <v>100</v>
      </c>
      <c r="IK161">
        <v>-0.661</v>
      </c>
      <c r="IL161">
        <v>0.3214</v>
      </c>
      <c r="IM161">
        <v>-0.6605319167387009</v>
      </c>
      <c r="IN161">
        <v>-0.0004737513092168879</v>
      </c>
      <c r="IO161">
        <v>1.233974951706583E-06</v>
      </c>
      <c r="IP161">
        <v>-2.791035861235605E-10</v>
      </c>
      <c r="IQ161">
        <v>0.04306461537617447</v>
      </c>
      <c r="IR161">
        <v>-0.002560808816659483</v>
      </c>
      <c r="IS161">
        <v>0.0007441110143227328</v>
      </c>
      <c r="IT161">
        <v>-6.151772081818622E-06</v>
      </c>
      <c r="IU161">
        <v>2</v>
      </c>
      <c r="IV161">
        <v>1988</v>
      </c>
      <c r="IW161">
        <v>1</v>
      </c>
      <c r="IX161">
        <v>28</v>
      </c>
      <c r="IY161">
        <v>190402.5</v>
      </c>
      <c r="IZ161">
        <v>190402.7</v>
      </c>
      <c r="JA161">
        <v>1.14868</v>
      </c>
      <c r="JB161">
        <v>2.60376</v>
      </c>
      <c r="JC161">
        <v>1.49658</v>
      </c>
      <c r="JD161">
        <v>2.34741</v>
      </c>
      <c r="JE161">
        <v>1.54907</v>
      </c>
      <c r="JF161">
        <v>2.41943</v>
      </c>
      <c r="JG161">
        <v>36.2224</v>
      </c>
      <c r="JH161">
        <v>24.0963</v>
      </c>
      <c r="JI161">
        <v>18</v>
      </c>
      <c r="JJ161">
        <v>481.932</v>
      </c>
      <c r="JK161">
        <v>493.446</v>
      </c>
      <c r="JL161">
        <v>30.481</v>
      </c>
      <c r="JM161">
        <v>29.0612</v>
      </c>
      <c r="JN161">
        <v>30.0002</v>
      </c>
      <c r="JO161">
        <v>29.2715</v>
      </c>
      <c r="JP161">
        <v>29.2635</v>
      </c>
      <c r="JQ161">
        <v>23.0848</v>
      </c>
      <c r="JR161">
        <v>18.2037</v>
      </c>
      <c r="JS161">
        <v>100</v>
      </c>
      <c r="JT161">
        <v>30.528</v>
      </c>
      <c r="JU161">
        <v>420</v>
      </c>
      <c r="JV161">
        <v>23.9258</v>
      </c>
      <c r="JW161">
        <v>101.963</v>
      </c>
      <c r="JX161">
        <v>91.375</v>
      </c>
    </row>
    <row r="162" spans="1:284">
      <c r="A162">
        <v>144</v>
      </c>
      <c r="B162">
        <v>1758413755.6</v>
      </c>
      <c r="C162">
        <v>1052.599999904633</v>
      </c>
      <c r="D162" t="s">
        <v>718</v>
      </c>
      <c r="E162" t="s">
        <v>719</v>
      </c>
      <c r="F162">
        <v>5</v>
      </c>
      <c r="G162" t="s">
        <v>613</v>
      </c>
      <c r="H162" t="s">
        <v>421</v>
      </c>
      <c r="I162">
        <v>1758413747.6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(DN162+(U162+2*0.95*5.67E-8*(((DN162+$B$9)+273)^4-(DN162+273)^4)-44100*J162)/(1.84*29.3*R162+8*0.95*5.67E-8*(DN162+273)^3))</f>
        <v>0</v>
      </c>
      <c r="W162">
        <f>($C$9*DO162+$D$9*DP162+$E$9*V162)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2*0.95*5.67E-8*(((DN162+$B$9)+273)^4-(W162+273)^4)</f>
        <v>0</v>
      </c>
      <c r="AF162">
        <f>U162+AE162+AC162+AD162</f>
        <v>0</v>
      </c>
      <c r="AG162">
        <v>0</v>
      </c>
      <c r="AH162">
        <v>0</v>
      </c>
      <c r="AI162">
        <f>IF(AG162*$H$15&gt;=AK162,1.0,(AK162/(AK162-AG162*$H$15)))</f>
        <v>0</v>
      </c>
      <c r="AJ162">
        <f>(AI162-1)*100</f>
        <v>0</v>
      </c>
      <c r="AK162">
        <f>MAX(0,($B$15+$C$15*DS162)/(1+$D$15*DS162)*DL162/(DN162+273)*$E$15)</f>
        <v>0</v>
      </c>
      <c r="AL162" t="s">
        <v>422</v>
      </c>
      <c r="AM162" t="s">
        <v>422</v>
      </c>
      <c r="AN162">
        <v>0</v>
      </c>
      <c r="AO162">
        <v>0</v>
      </c>
      <c r="AP162">
        <f>1-AN162/AO162</f>
        <v>0</v>
      </c>
      <c r="AQ162">
        <v>0</v>
      </c>
      <c r="AR162" t="s">
        <v>422</v>
      </c>
      <c r="AS162" t="s">
        <v>422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422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$B$13*DT162+$C$13*DU162+$F$13*EF162*(1-EI162)</f>
        <v>0</v>
      </c>
      <c r="CW162">
        <f>CV162*CX162</f>
        <v>0</v>
      </c>
      <c r="CX162">
        <f>($B$13*$D$11+$C$13*$D$11+$F$13*((ES162+EK162)/MAX(ES162+EK162+ET162, 0.1)*$I$11+ET162/MAX(ES162+EK162+ET162, 0.1)*$J$11))/($B$13+$C$13+$F$13)</f>
        <v>0</v>
      </c>
      <c r="CY162">
        <f>($B$13*$K$11+$C$13*$K$11+$F$13*((ES162+EK162)/MAX(ES162+EK162+ET162, 0.1)*$P$11+ET162/MAX(ES162+EK162+ET162, 0.1)*$Q$11))/($B$13+$C$13+$F$13)</f>
        <v>0</v>
      </c>
      <c r="CZ162">
        <v>6</v>
      </c>
      <c r="DA162">
        <v>0.5</v>
      </c>
      <c r="DB162" t="s">
        <v>423</v>
      </c>
      <c r="DC162">
        <v>2</v>
      </c>
      <c r="DD162">
        <v>1758413747.6</v>
      </c>
      <c r="DE162">
        <v>422.1847083333334</v>
      </c>
      <c r="DF162">
        <v>420.0055833333333</v>
      </c>
      <c r="DG162">
        <v>24.15672916666666</v>
      </c>
      <c r="DH162">
        <v>23.9624375</v>
      </c>
      <c r="DI162">
        <v>422.8461666666667</v>
      </c>
      <c r="DJ162">
        <v>23.83526666666667</v>
      </c>
      <c r="DK162">
        <v>499.9892083333334</v>
      </c>
      <c r="DL162">
        <v>90.16432083333332</v>
      </c>
      <c r="DM162">
        <v>0.06993464166666667</v>
      </c>
      <c r="DN162">
        <v>30.31322916666667</v>
      </c>
      <c r="DO162">
        <v>29.9992125</v>
      </c>
      <c r="DP162">
        <v>999.9</v>
      </c>
      <c r="DQ162">
        <v>0</v>
      </c>
      <c r="DR162">
        <v>0</v>
      </c>
      <c r="DS162">
        <v>10000.75375</v>
      </c>
      <c r="DT162">
        <v>0</v>
      </c>
      <c r="DU162">
        <v>3.94641</v>
      </c>
      <c r="DV162">
        <v>2.179180416666667</v>
      </c>
      <c r="DW162">
        <v>432.6358333333333</v>
      </c>
      <c r="DX162">
        <v>430.317</v>
      </c>
      <c r="DY162">
        <v>0.1942973333333333</v>
      </c>
      <c r="DZ162">
        <v>420.0055833333333</v>
      </c>
      <c r="EA162">
        <v>23.9624375</v>
      </c>
      <c r="EB162">
        <v>2.178075833333333</v>
      </c>
      <c r="EC162">
        <v>2.160557916666667</v>
      </c>
      <c r="ED162">
        <v>18.80195833333334</v>
      </c>
      <c r="EE162">
        <v>18.67280833333333</v>
      </c>
      <c r="EF162">
        <v>0.00500078</v>
      </c>
      <c r="EG162">
        <v>0</v>
      </c>
      <c r="EH162">
        <v>0</v>
      </c>
      <c r="EI162">
        <v>0</v>
      </c>
      <c r="EJ162">
        <v>760.6999999999999</v>
      </c>
      <c r="EK162">
        <v>0.00500078</v>
      </c>
      <c r="EL162">
        <v>-18.92916666666666</v>
      </c>
      <c r="EM162">
        <v>-1.020833333333333</v>
      </c>
      <c r="EN162">
        <v>35.11183333333333</v>
      </c>
      <c r="EO162">
        <v>38.54395833333333</v>
      </c>
      <c r="EP162">
        <v>37.046625</v>
      </c>
      <c r="EQ162">
        <v>38.54133333333333</v>
      </c>
      <c r="ER162">
        <v>37.63254166666667</v>
      </c>
      <c r="ES162">
        <v>0</v>
      </c>
      <c r="ET162">
        <v>0</v>
      </c>
      <c r="EU162">
        <v>0</v>
      </c>
      <c r="EV162">
        <v>1758413755.2</v>
      </c>
      <c r="EW162">
        <v>0</v>
      </c>
      <c r="EX162">
        <v>759.8346153846153</v>
      </c>
      <c r="EY162">
        <v>12.2564105657671</v>
      </c>
      <c r="EZ162">
        <v>-14.39999996183635</v>
      </c>
      <c r="FA162">
        <v>-17.72307692307692</v>
      </c>
      <c r="FB162">
        <v>15</v>
      </c>
      <c r="FC162">
        <v>0</v>
      </c>
      <c r="FD162" t="s">
        <v>424</v>
      </c>
      <c r="FE162">
        <v>1746989605.5</v>
      </c>
      <c r="FF162">
        <v>1746989593.5</v>
      </c>
      <c r="FG162">
        <v>0</v>
      </c>
      <c r="FH162">
        <v>-0.274</v>
      </c>
      <c r="FI162">
        <v>-0.002</v>
      </c>
      <c r="FJ162">
        <v>2.549</v>
      </c>
      <c r="FK162">
        <v>0.129</v>
      </c>
      <c r="FL162">
        <v>420</v>
      </c>
      <c r="FM162">
        <v>17</v>
      </c>
      <c r="FN162">
        <v>0.02</v>
      </c>
      <c r="FO162">
        <v>0.04</v>
      </c>
      <c r="FP162">
        <v>2.189674390243903</v>
      </c>
      <c r="FQ162">
        <v>-0.1457532681426238</v>
      </c>
      <c r="FR162">
        <v>0.03193996487686732</v>
      </c>
      <c r="FS162">
        <v>1</v>
      </c>
      <c r="FT162">
        <v>761.2029411764705</v>
      </c>
      <c r="FU162">
        <v>-14.67532449084025</v>
      </c>
      <c r="FV162">
        <v>7.006781811179861</v>
      </c>
      <c r="FW162">
        <v>0</v>
      </c>
      <c r="FX162">
        <v>0.1939933170731707</v>
      </c>
      <c r="FY162">
        <v>0.006824927142575191</v>
      </c>
      <c r="FZ162">
        <v>0.001492698970502014</v>
      </c>
      <c r="GA162">
        <v>1</v>
      </c>
      <c r="GB162">
        <v>2</v>
      </c>
      <c r="GC162">
        <v>3</v>
      </c>
      <c r="GD162" t="s">
        <v>425</v>
      </c>
      <c r="GE162">
        <v>3.10325</v>
      </c>
      <c r="GF162">
        <v>2.72812</v>
      </c>
      <c r="GG162">
        <v>0.0880968</v>
      </c>
      <c r="GH162">
        <v>0.0876991</v>
      </c>
      <c r="GI162">
        <v>0.107861</v>
      </c>
      <c r="GJ162">
        <v>0.108696</v>
      </c>
      <c r="GK162">
        <v>23837.4</v>
      </c>
      <c r="GL162">
        <v>21646</v>
      </c>
      <c r="GM162">
        <v>26704.9</v>
      </c>
      <c r="GN162">
        <v>23949.1</v>
      </c>
      <c r="GO162">
        <v>38122.2</v>
      </c>
      <c r="GP162">
        <v>31552.5</v>
      </c>
      <c r="GQ162">
        <v>46636.2</v>
      </c>
      <c r="GR162">
        <v>37888.7</v>
      </c>
      <c r="GS162">
        <v>1.86672</v>
      </c>
      <c r="GT162">
        <v>1.86143</v>
      </c>
      <c r="GU162">
        <v>0.07681549999999999</v>
      </c>
      <c r="GV162">
        <v>0</v>
      </c>
      <c r="GW162">
        <v>28.7401</v>
      </c>
      <c r="GX162">
        <v>999.9</v>
      </c>
      <c r="GY162">
        <v>54.2</v>
      </c>
      <c r="GZ162">
        <v>31.5</v>
      </c>
      <c r="HA162">
        <v>27.9004</v>
      </c>
      <c r="HB162">
        <v>60.8337</v>
      </c>
      <c r="HC162">
        <v>26.3782</v>
      </c>
      <c r="HD162">
        <v>1</v>
      </c>
      <c r="HE162">
        <v>0.141011</v>
      </c>
      <c r="HF162">
        <v>-1.35572</v>
      </c>
      <c r="HG162">
        <v>20.2934</v>
      </c>
      <c r="HH162">
        <v>5.22073</v>
      </c>
      <c r="HI162">
        <v>11.9797</v>
      </c>
      <c r="HJ162">
        <v>4.9652</v>
      </c>
      <c r="HK162">
        <v>3.27598</v>
      </c>
      <c r="HL162">
        <v>9999</v>
      </c>
      <c r="HM162">
        <v>9999</v>
      </c>
      <c r="HN162">
        <v>9999</v>
      </c>
      <c r="HO162">
        <v>999.9</v>
      </c>
      <c r="HP162">
        <v>1.86386</v>
      </c>
      <c r="HQ162">
        <v>1.86007</v>
      </c>
      <c r="HR162">
        <v>1.85838</v>
      </c>
      <c r="HS162">
        <v>1.85975</v>
      </c>
      <c r="HT162">
        <v>1.85986</v>
      </c>
      <c r="HU162">
        <v>1.85837</v>
      </c>
      <c r="HV162">
        <v>1.85745</v>
      </c>
      <c r="HW162">
        <v>1.85238</v>
      </c>
      <c r="HX162">
        <v>0</v>
      </c>
      <c r="HY162">
        <v>0</v>
      </c>
      <c r="HZ162">
        <v>0</v>
      </c>
      <c r="IA162">
        <v>0</v>
      </c>
      <c r="IB162" t="s">
        <v>426</v>
      </c>
      <c r="IC162" t="s">
        <v>427</v>
      </c>
      <c r="ID162" t="s">
        <v>428</v>
      </c>
      <c r="IE162" t="s">
        <v>428</v>
      </c>
      <c r="IF162" t="s">
        <v>428</v>
      </c>
      <c r="IG162" t="s">
        <v>428</v>
      </c>
      <c r="IH162">
        <v>0</v>
      </c>
      <c r="II162">
        <v>100</v>
      </c>
      <c r="IJ162">
        <v>100</v>
      </c>
      <c r="IK162">
        <v>-0.661</v>
      </c>
      <c r="IL162">
        <v>0.3214</v>
      </c>
      <c r="IM162">
        <v>-0.6605319167387009</v>
      </c>
      <c r="IN162">
        <v>-0.0004737513092168879</v>
      </c>
      <c r="IO162">
        <v>1.233974951706583E-06</v>
      </c>
      <c r="IP162">
        <v>-2.791035861235605E-10</v>
      </c>
      <c r="IQ162">
        <v>0.04306461537617447</v>
      </c>
      <c r="IR162">
        <v>-0.002560808816659483</v>
      </c>
      <c r="IS162">
        <v>0.0007441110143227328</v>
      </c>
      <c r="IT162">
        <v>-6.151772081818622E-06</v>
      </c>
      <c r="IU162">
        <v>2</v>
      </c>
      <c r="IV162">
        <v>1988</v>
      </c>
      <c r="IW162">
        <v>1</v>
      </c>
      <c r="IX162">
        <v>28</v>
      </c>
      <c r="IY162">
        <v>190402.5</v>
      </c>
      <c r="IZ162">
        <v>190402.7</v>
      </c>
      <c r="JA162">
        <v>1.14868</v>
      </c>
      <c r="JB162">
        <v>2.60742</v>
      </c>
      <c r="JC162">
        <v>1.49658</v>
      </c>
      <c r="JD162">
        <v>2.34863</v>
      </c>
      <c r="JE162">
        <v>1.54907</v>
      </c>
      <c r="JF162">
        <v>2.35474</v>
      </c>
      <c r="JG162">
        <v>36.2224</v>
      </c>
      <c r="JH162">
        <v>24.0963</v>
      </c>
      <c r="JI162">
        <v>18</v>
      </c>
      <c r="JJ162">
        <v>482.092</v>
      </c>
      <c r="JK162">
        <v>493.33</v>
      </c>
      <c r="JL162">
        <v>30.5012</v>
      </c>
      <c r="JM162">
        <v>29.0612</v>
      </c>
      <c r="JN162">
        <v>30.0002</v>
      </c>
      <c r="JO162">
        <v>29.2715</v>
      </c>
      <c r="JP162">
        <v>29.2634</v>
      </c>
      <c r="JQ162">
        <v>23.0853</v>
      </c>
      <c r="JR162">
        <v>18.2037</v>
      </c>
      <c r="JS162">
        <v>100</v>
      </c>
      <c r="JT162">
        <v>30.528</v>
      </c>
      <c r="JU162">
        <v>420</v>
      </c>
      <c r="JV162">
        <v>23.9258</v>
      </c>
      <c r="JW162">
        <v>101.964</v>
      </c>
      <c r="JX162">
        <v>91.3746</v>
      </c>
    </row>
    <row r="163" spans="1:284">
      <c r="A163">
        <v>145</v>
      </c>
      <c r="B163">
        <v>1758413757.6</v>
      </c>
      <c r="C163">
        <v>1054.599999904633</v>
      </c>
      <c r="D163" t="s">
        <v>720</v>
      </c>
      <c r="E163" t="s">
        <v>721</v>
      </c>
      <c r="F163">
        <v>5</v>
      </c>
      <c r="G163" t="s">
        <v>613</v>
      </c>
      <c r="H163" t="s">
        <v>421</v>
      </c>
      <c r="I163">
        <v>1758413749.6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(DN163+(U163+2*0.95*5.67E-8*(((DN163+$B$9)+273)^4-(DN163+273)^4)-44100*J163)/(1.84*29.3*R163+8*0.95*5.67E-8*(DN163+273)^3))</f>
        <v>0</v>
      </c>
      <c r="W163">
        <f>($C$9*DO163+$D$9*DP163+$E$9*V163)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2*0.95*5.67E-8*(((DN163+$B$9)+273)^4-(W163+273)^4)</f>
        <v>0</v>
      </c>
      <c r="AF163">
        <f>U163+AE163+AC163+AD163</f>
        <v>0</v>
      </c>
      <c r="AG163">
        <v>0</v>
      </c>
      <c r="AH163">
        <v>0</v>
      </c>
      <c r="AI163">
        <f>IF(AG163*$H$15&gt;=AK163,1.0,(AK163/(AK163-AG163*$H$15)))</f>
        <v>0</v>
      </c>
      <c r="AJ163">
        <f>(AI163-1)*100</f>
        <v>0</v>
      </c>
      <c r="AK163">
        <f>MAX(0,($B$15+$C$15*DS163)/(1+$D$15*DS163)*DL163/(DN163+273)*$E$15)</f>
        <v>0</v>
      </c>
      <c r="AL163" t="s">
        <v>422</v>
      </c>
      <c r="AM163" t="s">
        <v>422</v>
      </c>
      <c r="AN163">
        <v>0</v>
      </c>
      <c r="AO163">
        <v>0</v>
      </c>
      <c r="AP163">
        <f>1-AN163/AO163</f>
        <v>0</v>
      </c>
      <c r="AQ163">
        <v>0</v>
      </c>
      <c r="AR163" t="s">
        <v>422</v>
      </c>
      <c r="AS163" t="s">
        <v>422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422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$B$13*DT163+$C$13*DU163+$F$13*EF163*(1-EI163)</f>
        <v>0</v>
      </c>
      <c r="CW163">
        <f>CV163*CX163</f>
        <v>0</v>
      </c>
      <c r="CX163">
        <f>($B$13*$D$11+$C$13*$D$11+$F$13*((ES163+EK163)/MAX(ES163+EK163+ET163, 0.1)*$I$11+ET163/MAX(ES163+EK163+ET163, 0.1)*$J$11))/($B$13+$C$13+$F$13)</f>
        <v>0</v>
      </c>
      <c r="CY163">
        <f>($B$13*$K$11+$C$13*$K$11+$F$13*((ES163+EK163)/MAX(ES163+EK163+ET163, 0.1)*$P$11+ET163/MAX(ES163+EK163+ET163, 0.1)*$Q$11))/($B$13+$C$13+$F$13)</f>
        <v>0</v>
      </c>
      <c r="CZ163">
        <v>6</v>
      </c>
      <c r="DA163">
        <v>0.5</v>
      </c>
      <c r="DB163" t="s">
        <v>423</v>
      </c>
      <c r="DC163">
        <v>2</v>
      </c>
      <c r="DD163">
        <v>1758413749.6</v>
      </c>
      <c r="DE163">
        <v>422.1809166666667</v>
      </c>
      <c r="DF163">
        <v>419.9999166666667</v>
      </c>
      <c r="DG163">
        <v>24.15583333333333</v>
      </c>
      <c r="DH163">
        <v>23.9618125</v>
      </c>
      <c r="DI163">
        <v>422.842375</v>
      </c>
      <c r="DJ163">
        <v>23.83439166666667</v>
      </c>
      <c r="DK163">
        <v>500.0053333333333</v>
      </c>
      <c r="DL163">
        <v>90.16427500000002</v>
      </c>
      <c r="DM163">
        <v>0.0699186</v>
      </c>
      <c r="DN163">
        <v>30.31229583333334</v>
      </c>
      <c r="DO163">
        <v>29.99651666666667</v>
      </c>
      <c r="DP163">
        <v>999.9</v>
      </c>
      <c r="DQ163">
        <v>0</v>
      </c>
      <c r="DR163">
        <v>0</v>
      </c>
      <c r="DS163">
        <v>10003.22958333333</v>
      </c>
      <c r="DT163">
        <v>0</v>
      </c>
      <c r="DU163">
        <v>3.94641</v>
      </c>
      <c r="DV163">
        <v>2.181041666666667</v>
      </c>
      <c r="DW163">
        <v>432.6314583333333</v>
      </c>
      <c r="DX163">
        <v>430.3109166666666</v>
      </c>
      <c r="DY163">
        <v>0.1940261666666666</v>
      </c>
      <c r="DZ163">
        <v>419.9999166666667</v>
      </c>
      <c r="EA163">
        <v>23.9618125</v>
      </c>
      <c r="EB163">
        <v>2.177994166666667</v>
      </c>
      <c r="EC163">
        <v>2.160500416666667</v>
      </c>
      <c r="ED163">
        <v>18.80135416666667</v>
      </c>
      <c r="EE163">
        <v>18.67238333333333</v>
      </c>
      <c r="EF163">
        <v>0.00500078</v>
      </c>
      <c r="EG163">
        <v>0</v>
      </c>
      <c r="EH163">
        <v>0</v>
      </c>
      <c r="EI163">
        <v>0</v>
      </c>
      <c r="EJ163">
        <v>760.6666666666666</v>
      </c>
      <c r="EK163">
        <v>0.00500078</v>
      </c>
      <c r="EL163">
        <v>-19.45833333333333</v>
      </c>
      <c r="EM163">
        <v>-0.975</v>
      </c>
      <c r="EN163">
        <v>35.10141666666667</v>
      </c>
      <c r="EO163">
        <v>38.53620833333333</v>
      </c>
      <c r="EP163">
        <v>37.03879166666666</v>
      </c>
      <c r="EQ163">
        <v>38.52833333333333</v>
      </c>
      <c r="ER163">
        <v>37.61954166666666</v>
      </c>
      <c r="ES163">
        <v>0</v>
      </c>
      <c r="ET163">
        <v>0</v>
      </c>
      <c r="EU163">
        <v>0</v>
      </c>
      <c r="EV163">
        <v>1758413757.6</v>
      </c>
      <c r="EW163">
        <v>0</v>
      </c>
      <c r="EX163">
        <v>760.0038461538461</v>
      </c>
      <c r="EY163">
        <v>15.21025657005645</v>
      </c>
      <c r="EZ163">
        <v>-4.632478719841278</v>
      </c>
      <c r="FA163">
        <v>-17.78846153846154</v>
      </c>
      <c r="FB163">
        <v>15</v>
      </c>
      <c r="FC163">
        <v>0</v>
      </c>
      <c r="FD163" t="s">
        <v>424</v>
      </c>
      <c r="FE163">
        <v>1746989605.5</v>
      </c>
      <c r="FF163">
        <v>1746989593.5</v>
      </c>
      <c r="FG163">
        <v>0</v>
      </c>
      <c r="FH163">
        <v>-0.274</v>
      </c>
      <c r="FI163">
        <v>-0.002</v>
      </c>
      <c r="FJ163">
        <v>2.549</v>
      </c>
      <c r="FK163">
        <v>0.129</v>
      </c>
      <c r="FL163">
        <v>420</v>
      </c>
      <c r="FM163">
        <v>17</v>
      </c>
      <c r="FN163">
        <v>0.02</v>
      </c>
      <c r="FO163">
        <v>0.04</v>
      </c>
      <c r="FP163">
        <v>2.1809575</v>
      </c>
      <c r="FQ163">
        <v>-0.03115069418386964</v>
      </c>
      <c r="FR163">
        <v>0.0274721031912375</v>
      </c>
      <c r="FS163">
        <v>1</v>
      </c>
      <c r="FT163">
        <v>760.7676470588236</v>
      </c>
      <c r="FU163">
        <v>-10.39113816089218</v>
      </c>
      <c r="FV163">
        <v>6.919610690691104</v>
      </c>
      <c r="FW163">
        <v>0</v>
      </c>
      <c r="FX163">
        <v>0.19420425</v>
      </c>
      <c r="FY163">
        <v>-0.001552007504690341</v>
      </c>
      <c r="FZ163">
        <v>0.001309874206746588</v>
      </c>
      <c r="GA163">
        <v>1</v>
      </c>
      <c r="GB163">
        <v>2</v>
      </c>
      <c r="GC163">
        <v>3</v>
      </c>
      <c r="GD163" t="s">
        <v>425</v>
      </c>
      <c r="GE163">
        <v>3.10349</v>
      </c>
      <c r="GF163">
        <v>2.72816</v>
      </c>
      <c r="GG163">
        <v>0.08809989999999999</v>
      </c>
      <c r="GH163">
        <v>0.08769399999999999</v>
      </c>
      <c r="GI163">
        <v>0.107863</v>
      </c>
      <c r="GJ163">
        <v>0.108693</v>
      </c>
      <c r="GK163">
        <v>23837.4</v>
      </c>
      <c r="GL163">
        <v>21645.9</v>
      </c>
      <c r="GM163">
        <v>26705</v>
      </c>
      <c r="GN163">
        <v>23948.9</v>
      </c>
      <c r="GO163">
        <v>38122.2</v>
      </c>
      <c r="GP163">
        <v>31552.4</v>
      </c>
      <c r="GQ163">
        <v>46636.3</v>
      </c>
      <c r="GR163">
        <v>37888.4</v>
      </c>
      <c r="GS163">
        <v>1.86717</v>
      </c>
      <c r="GT163">
        <v>1.86117</v>
      </c>
      <c r="GU163">
        <v>0.0764802</v>
      </c>
      <c r="GV163">
        <v>0</v>
      </c>
      <c r="GW163">
        <v>28.7413</v>
      </c>
      <c r="GX163">
        <v>999.9</v>
      </c>
      <c r="GY163">
        <v>54.2</v>
      </c>
      <c r="GZ163">
        <v>31.5</v>
      </c>
      <c r="HA163">
        <v>27.9007</v>
      </c>
      <c r="HB163">
        <v>61.3237</v>
      </c>
      <c r="HC163">
        <v>26.1739</v>
      </c>
      <c r="HD163">
        <v>1</v>
      </c>
      <c r="HE163">
        <v>0.140978</v>
      </c>
      <c r="HF163">
        <v>-1.31268</v>
      </c>
      <c r="HG163">
        <v>20.2939</v>
      </c>
      <c r="HH163">
        <v>5.22058</v>
      </c>
      <c r="HI163">
        <v>11.9797</v>
      </c>
      <c r="HJ163">
        <v>4.96505</v>
      </c>
      <c r="HK163">
        <v>3.27598</v>
      </c>
      <c r="HL163">
        <v>9999</v>
      </c>
      <c r="HM163">
        <v>9999</v>
      </c>
      <c r="HN163">
        <v>9999</v>
      </c>
      <c r="HO163">
        <v>999.9</v>
      </c>
      <c r="HP163">
        <v>1.86386</v>
      </c>
      <c r="HQ163">
        <v>1.86007</v>
      </c>
      <c r="HR163">
        <v>1.85838</v>
      </c>
      <c r="HS163">
        <v>1.85975</v>
      </c>
      <c r="HT163">
        <v>1.85986</v>
      </c>
      <c r="HU163">
        <v>1.85837</v>
      </c>
      <c r="HV163">
        <v>1.85745</v>
      </c>
      <c r="HW163">
        <v>1.85238</v>
      </c>
      <c r="HX163">
        <v>0</v>
      </c>
      <c r="HY163">
        <v>0</v>
      </c>
      <c r="HZ163">
        <v>0</v>
      </c>
      <c r="IA163">
        <v>0</v>
      </c>
      <c r="IB163" t="s">
        <v>426</v>
      </c>
      <c r="IC163" t="s">
        <v>427</v>
      </c>
      <c r="ID163" t="s">
        <v>428</v>
      </c>
      <c r="IE163" t="s">
        <v>428</v>
      </c>
      <c r="IF163" t="s">
        <v>428</v>
      </c>
      <c r="IG163" t="s">
        <v>428</v>
      </c>
      <c r="IH163">
        <v>0</v>
      </c>
      <c r="II163">
        <v>100</v>
      </c>
      <c r="IJ163">
        <v>100</v>
      </c>
      <c r="IK163">
        <v>-0.661</v>
      </c>
      <c r="IL163">
        <v>0.3214</v>
      </c>
      <c r="IM163">
        <v>-0.6605319167387009</v>
      </c>
      <c r="IN163">
        <v>-0.0004737513092168879</v>
      </c>
      <c r="IO163">
        <v>1.233974951706583E-06</v>
      </c>
      <c r="IP163">
        <v>-2.791035861235605E-10</v>
      </c>
      <c r="IQ163">
        <v>0.04306461537617447</v>
      </c>
      <c r="IR163">
        <v>-0.002560808816659483</v>
      </c>
      <c r="IS163">
        <v>0.0007441110143227328</v>
      </c>
      <c r="IT163">
        <v>-6.151772081818622E-06</v>
      </c>
      <c r="IU163">
        <v>2</v>
      </c>
      <c r="IV163">
        <v>1988</v>
      </c>
      <c r="IW163">
        <v>1</v>
      </c>
      <c r="IX163">
        <v>28</v>
      </c>
      <c r="IY163">
        <v>190402.5</v>
      </c>
      <c r="IZ163">
        <v>190402.7</v>
      </c>
      <c r="JA163">
        <v>1.14868</v>
      </c>
      <c r="JB163">
        <v>2.60742</v>
      </c>
      <c r="JC163">
        <v>1.49658</v>
      </c>
      <c r="JD163">
        <v>2.34741</v>
      </c>
      <c r="JE163">
        <v>1.54907</v>
      </c>
      <c r="JF163">
        <v>2.40234</v>
      </c>
      <c r="JG163">
        <v>36.2224</v>
      </c>
      <c r="JH163">
        <v>24.0963</v>
      </c>
      <c r="JI163">
        <v>18</v>
      </c>
      <c r="JJ163">
        <v>482.354</v>
      </c>
      <c r="JK163">
        <v>493.165</v>
      </c>
      <c r="JL163">
        <v>30.5193</v>
      </c>
      <c r="JM163">
        <v>29.0612</v>
      </c>
      <c r="JN163">
        <v>30.0001</v>
      </c>
      <c r="JO163">
        <v>29.2715</v>
      </c>
      <c r="JP163">
        <v>29.2634</v>
      </c>
      <c r="JQ163">
        <v>23.0854</v>
      </c>
      <c r="JR163">
        <v>18.2037</v>
      </c>
      <c r="JS163">
        <v>100</v>
      </c>
      <c r="JT163">
        <v>30.5324</v>
      </c>
      <c r="JU163">
        <v>420</v>
      </c>
      <c r="JV163">
        <v>23.9258</v>
      </c>
      <c r="JW163">
        <v>101.964</v>
      </c>
      <c r="JX163">
        <v>91.37390000000001</v>
      </c>
    </row>
    <row r="164" spans="1:284">
      <c r="A164">
        <v>146</v>
      </c>
      <c r="B164">
        <v>1758413759.6</v>
      </c>
      <c r="C164">
        <v>1056.599999904633</v>
      </c>
      <c r="D164" t="s">
        <v>722</v>
      </c>
      <c r="E164" t="s">
        <v>723</v>
      </c>
      <c r="F164">
        <v>5</v>
      </c>
      <c r="G164" t="s">
        <v>613</v>
      </c>
      <c r="H164" t="s">
        <v>421</v>
      </c>
      <c r="I164">
        <v>1758413751.6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(DN164+(U164+2*0.95*5.67E-8*(((DN164+$B$9)+273)^4-(DN164+273)^4)-44100*J164)/(1.84*29.3*R164+8*0.95*5.67E-8*(DN164+273)^3))</f>
        <v>0</v>
      </c>
      <c r="W164">
        <f>($C$9*DO164+$D$9*DP164+$E$9*V164)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2*0.95*5.67E-8*(((DN164+$B$9)+273)^4-(W164+273)^4)</f>
        <v>0</v>
      </c>
      <c r="AF164">
        <f>U164+AE164+AC164+AD164</f>
        <v>0</v>
      </c>
      <c r="AG164">
        <v>0</v>
      </c>
      <c r="AH164">
        <v>0</v>
      </c>
      <c r="AI164">
        <f>IF(AG164*$H$15&gt;=AK164,1.0,(AK164/(AK164-AG164*$H$15)))</f>
        <v>0</v>
      </c>
      <c r="AJ164">
        <f>(AI164-1)*100</f>
        <v>0</v>
      </c>
      <c r="AK164">
        <f>MAX(0,($B$15+$C$15*DS164)/(1+$D$15*DS164)*DL164/(DN164+273)*$E$15)</f>
        <v>0</v>
      </c>
      <c r="AL164" t="s">
        <v>422</v>
      </c>
      <c r="AM164" t="s">
        <v>422</v>
      </c>
      <c r="AN164">
        <v>0</v>
      </c>
      <c r="AO164">
        <v>0</v>
      </c>
      <c r="AP164">
        <f>1-AN164/AO164</f>
        <v>0</v>
      </c>
      <c r="AQ164">
        <v>0</v>
      </c>
      <c r="AR164" t="s">
        <v>422</v>
      </c>
      <c r="AS164" t="s">
        <v>422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422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$B$13*DT164+$C$13*DU164+$F$13*EF164*(1-EI164)</f>
        <v>0</v>
      </c>
      <c r="CW164">
        <f>CV164*CX164</f>
        <v>0</v>
      </c>
      <c r="CX164">
        <f>($B$13*$D$11+$C$13*$D$11+$F$13*((ES164+EK164)/MAX(ES164+EK164+ET164, 0.1)*$I$11+ET164/MAX(ES164+EK164+ET164, 0.1)*$J$11))/($B$13+$C$13+$F$13)</f>
        <v>0</v>
      </c>
      <c r="CY164">
        <f>($B$13*$K$11+$C$13*$K$11+$F$13*((ES164+EK164)/MAX(ES164+EK164+ET164, 0.1)*$P$11+ET164/MAX(ES164+EK164+ET164, 0.1)*$Q$11))/($B$13+$C$13+$F$13)</f>
        <v>0</v>
      </c>
      <c r="CZ164">
        <v>6</v>
      </c>
      <c r="DA164">
        <v>0.5</v>
      </c>
      <c r="DB164" t="s">
        <v>423</v>
      </c>
      <c r="DC164">
        <v>2</v>
      </c>
      <c r="DD164">
        <v>1758413751.6</v>
      </c>
      <c r="DE164">
        <v>422.1749583333333</v>
      </c>
      <c r="DF164">
        <v>419.993</v>
      </c>
      <c r="DG164">
        <v>24.1550875</v>
      </c>
      <c r="DH164">
        <v>23.96089583333334</v>
      </c>
      <c r="DI164">
        <v>422.8364583333334</v>
      </c>
      <c r="DJ164">
        <v>23.83365833333333</v>
      </c>
      <c r="DK164">
        <v>500.00425</v>
      </c>
      <c r="DL164">
        <v>90.16441666666667</v>
      </c>
      <c r="DM164">
        <v>0.06996193333333334</v>
      </c>
      <c r="DN164">
        <v>30.31120416666667</v>
      </c>
      <c r="DO164">
        <v>29.9939875</v>
      </c>
      <c r="DP164">
        <v>999.9</v>
      </c>
      <c r="DQ164">
        <v>0</v>
      </c>
      <c r="DR164">
        <v>0</v>
      </c>
      <c r="DS164">
        <v>10003.0225</v>
      </c>
      <c r="DT164">
        <v>0</v>
      </c>
      <c r="DU164">
        <v>3.94641</v>
      </c>
      <c r="DV164">
        <v>2.182024583333333</v>
      </c>
      <c r="DW164">
        <v>432.6250416666667</v>
      </c>
      <c r="DX164">
        <v>430.3034166666666</v>
      </c>
      <c r="DY164">
        <v>0.1941937916666666</v>
      </c>
      <c r="DZ164">
        <v>419.993</v>
      </c>
      <c r="EA164">
        <v>23.96089583333334</v>
      </c>
      <c r="EB164">
        <v>2.17793</v>
      </c>
      <c r="EC164">
        <v>2.16042125</v>
      </c>
      <c r="ED164">
        <v>18.80087916666666</v>
      </c>
      <c r="EE164">
        <v>18.6718</v>
      </c>
      <c r="EF164">
        <v>0.00500078</v>
      </c>
      <c r="EG164">
        <v>0</v>
      </c>
      <c r="EH164">
        <v>0</v>
      </c>
      <c r="EI164">
        <v>0</v>
      </c>
      <c r="EJ164">
        <v>761.5</v>
      </c>
      <c r="EK164">
        <v>0.00500078</v>
      </c>
      <c r="EL164">
        <v>-19.92916666666666</v>
      </c>
      <c r="EM164">
        <v>-0.9458333333333333</v>
      </c>
      <c r="EN164">
        <v>35.09354166666666</v>
      </c>
      <c r="EO164">
        <v>38.52845833333333</v>
      </c>
      <c r="EP164">
        <v>37.01533333333333</v>
      </c>
      <c r="EQ164">
        <v>38.52058333333333</v>
      </c>
      <c r="ER164">
        <v>37.61170833333333</v>
      </c>
      <c r="ES164">
        <v>0</v>
      </c>
      <c r="ET164">
        <v>0</v>
      </c>
      <c r="EU164">
        <v>0</v>
      </c>
      <c r="EV164">
        <v>1758413759.4</v>
      </c>
      <c r="EW164">
        <v>0</v>
      </c>
      <c r="EX164">
        <v>760.1479999999999</v>
      </c>
      <c r="EY164">
        <v>18.49999975821946</v>
      </c>
      <c r="EZ164">
        <v>-13.25384606259349</v>
      </c>
      <c r="FA164">
        <v>-17.912</v>
      </c>
      <c r="FB164">
        <v>15</v>
      </c>
      <c r="FC164">
        <v>0</v>
      </c>
      <c r="FD164" t="s">
        <v>424</v>
      </c>
      <c r="FE164">
        <v>1746989605.5</v>
      </c>
      <c r="FF164">
        <v>1746989593.5</v>
      </c>
      <c r="FG164">
        <v>0</v>
      </c>
      <c r="FH164">
        <v>-0.274</v>
      </c>
      <c r="FI164">
        <v>-0.002</v>
      </c>
      <c r="FJ164">
        <v>2.549</v>
      </c>
      <c r="FK164">
        <v>0.129</v>
      </c>
      <c r="FL164">
        <v>420</v>
      </c>
      <c r="FM164">
        <v>17</v>
      </c>
      <c r="FN164">
        <v>0.02</v>
      </c>
      <c r="FO164">
        <v>0.04</v>
      </c>
      <c r="FP164">
        <v>2.182215853658536</v>
      </c>
      <c r="FQ164">
        <v>-0.02119337979094519</v>
      </c>
      <c r="FR164">
        <v>0.02729906573721759</v>
      </c>
      <c r="FS164">
        <v>1</v>
      </c>
      <c r="FT164">
        <v>760.3411764705882</v>
      </c>
      <c r="FU164">
        <v>2.594346895616495</v>
      </c>
      <c r="FV164">
        <v>6.323770173255206</v>
      </c>
      <c r="FW164">
        <v>0</v>
      </c>
      <c r="FX164">
        <v>0.1942833170731707</v>
      </c>
      <c r="FY164">
        <v>-0.001376529616724873</v>
      </c>
      <c r="FZ164">
        <v>0.001298312966122264</v>
      </c>
      <c r="GA164">
        <v>1</v>
      </c>
      <c r="GB164">
        <v>2</v>
      </c>
      <c r="GC164">
        <v>3</v>
      </c>
      <c r="GD164" t="s">
        <v>425</v>
      </c>
      <c r="GE164">
        <v>3.10339</v>
      </c>
      <c r="GF164">
        <v>2.72836</v>
      </c>
      <c r="GG164">
        <v>0.0881004</v>
      </c>
      <c r="GH164">
        <v>0.0876957</v>
      </c>
      <c r="GI164">
        <v>0.10786</v>
      </c>
      <c r="GJ164">
        <v>0.108683</v>
      </c>
      <c r="GK164">
        <v>23837.3</v>
      </c>
      <c r="GL164">
        <v>21645.8</v>
      </c>
      <c r="GM164">
        <v>26704.9</v>
      </c>
      <c r="GN164">
        <v>23948.8</v>
      </c>
      <c r="GO164">
        <v>38122.2</v>
      </c>
      <c r="GP164">
        <v>31552.5</v>
      </c>
      <c r="GQ164">
        <v>46636.1</v>
      </c>
      <c r="GR164">
        <v>37888.2</v>
      </c>
      <c r="GS164">
        <v>1.8671</v>
      </c>
      <c r="GT164">
        <v>1.8613</v>
      </c>
      <c r="GU164">
        <v>0.0763498</v>
      </c>
      <c r="GV164">
        <v>0</v>
      </c>
      <c r="GW164">
        <v>28.7419</v>
      </c>
      <c r="GX164">
        <v>999.9</v>
      </c>
      <c r="GY164">
        <v>54.2</v>
      </c>
      <c r="GZ164">
        <v>31.5</v>
      </c>
      <c r="HA164">
        <v>27.9041</v>
      </c>
      <c r="HB164">
        <v>60.9137</v>
      </c>
      <c r="HC164">
        <v>26.1458</v>
      </c>
      <c r="HD164">
        <v>1</v>
      </c>
      <c r="HE164">
        <v>0.140958</v>
      </c>
      <c r="HF164">
        <v>-1.29474</v>
      </c>
      <c r="HG164">
        <v>20.294</v>
      </c>
      <c r="HH164">
        <v>5.22118</v>
      </c>
      <c r="HI164">
        <v>11.9798</v>
      </c>
      <c r="HJ164">
        <v>4.9652</v>
      </c>
      <c r="HK164">
        <v>3.27595</v>
      </c>
      <c r="HL164">
        <v>9999</v>
      </c>
      <c r="HM164">
        <v>9999</v>
      </c>
      <c r="HN164">
        <v>9999</v>
      </c>
      <c r="HO164">
        <v>999.9</v>
      </c>
      <c r="HP164">
        <v>1.86386</v>
      </c>
      <c r="HQ164">
        <v>1.86005</v>
      </c>
      <c r="HR164">
        <v>1.85837</v>
      </c>
      <c r="HS164">
        <v>1.85975</v>
      </c>
      <c r="HT164">
        <v>1.85986</v>
      </c>
      <c r="HU164">
        <v>1.85837</v>
      </c>
      <c r="HV164">
        <v>1.85745</v>
      </c>
      <c r="HW164">
        <v>1.85238</v>
      </c>
      <c r="HX164">
        <v>0</v>
      </c>
      <c r="HY164">
        <v>0</v>
      </c>
      <c r="HZ164">
        <v>0</v>
      </c>
      <c r="IA164">
        <v>0</v>
      </c>
      <c r="IB164" t="s">
        <v>426</v>
      </c>
      <c r="IC164" t="s">
        <v>427</v>
      </c>
      <c r="ID164" t="s">
        <v>428</v>
      </c>
      <c r="IE164" t="s">
        <v>428</v>
      </c>
      <c r="IF164" t="s">
        <v>428</v>
      </c>
      <c r="IG164" t="s">
        <v>428</v>
      </c>
      <c r="IH164">
        <v>0</v>
      </c>
      <c r="II164">
        <v>100</v>
      </c>
      <c r="IJ164">
        <v>100</v>
      </c>
      <c r="IK164">
        <v>-0.661</v>
      </c>
      <c r="IL164">
        <v>0.3214</v>
      </c>
      <c r="IM164">
        <v>-0.6605319167387009</v>
      </c>
      <c r="IN164">
        <v>-0.0004737513092168879</v>
      </c>
      <c r="IO164">
        <v>1.233974951706583E-06</v>
      </c>
      <c r="IP164">
        <v>-2.791035861235605E-10</v>
      </c>
      <c r="IQ164">
        <v>0.04306461537617447</v>
      </c>
      <c r="IR164">
        <v>-0.002560808816659483</v>
      </c>
      <c r="IS164">
        <v>0.0007441110143227328</v>
      </c>
      <c r="IT164">
        <v>-6.151772081818622E-06</v>
      </c>
      <c r="IU164">
        <v>2</v>
      </c>
      <c r="IV164">
        <v>1988</v>
      </c>
      <c r="IW164">
        <v>1</v>
      </c>
      <c r="IX164">
        <v>28</v>
      </c>
      <c r="IY164">
        <v>190402.6</v>
      </c>
      <c r="IZ164">
        <v>190402.8</v>
      </c>
      <c r="JA164">
        <v>1.14868</v>
      </c>
      <c r="JB164">
        <v>2.6062</v>
      </c>
      <c r="JC164">
        <v>1.49658</v>
      </c>
      <c r="JD164">
        <v>2.34863</v>
      </c>
      <c r="JE164">
        <v>1.54907</v>
      </c>
      <c r="JF164">
        <v>2.43286</v>
      </c>
      <c r="JG164">
        <v>36.2224</v>
      </c>
      <c r="JH164">
        <v>24.0963</v>
      </c>
      <c r="JI164">
        <v>18</v>
      </c>
      <c r="JJ164">
        <v>482.311</v>
      </c>
      <c r="JK164">
        <v>493.247</v>
      </c>
      <c r="JL164">
        <v>30.5282</v>
      </c>
      <c r="JM164">
        <v>29.0612</v>
      </c>
      <c r="JN164">
        <v>30</v>
      </c>
      <c r="JO164">
        <v>29.2715</v>
      </c>
      <c r="JP164">
        <v>29.2634</v>
      </c>
      <c r="JQ164">
        <v>23.0858</v>
      </c>
      <c r="JR164">
        <v>18.2037</v>
      </c>
      <c r="JS164">
        <v>100</v>
      </c>
      <c r="JT164">
        <v>30.5324</v>
      </c>
      <c r="JU164">
        <v>420</v>
      </c>
      <c r="JV164">
        <v>23.9258</v>
      </c>
      <c r="JW164">
        <v>101.963</v>
      </c>
      <c r="JX164">
        <v>91.3734</v>
      </c>
    </row>
    <row r="165" spans="1:284">
      <c r="A165">
        <v>147</v>
      </c>
      <c r="B165">
        <v>1758413761.6</v>
      </c>
      <c r="C165">
        <v>1058.599999904633</v>
      </c>
      <c r="D165" t="s">
        <v>724</v>
      </c>
      <c r="E165" t="s">
        <v>725</v>
      </c>
      <c r="F165">
        <v>5</v>
      </c>
      <c r="G165" t="s">
        <v>613</v>
      </c>
      <c r="H165" t="s">
        <v>421</v>
      </c>
      <c r="I165">
        <v>1758413753.6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(DN165+(U165+2*0.95*5.67E-8*(((DN165+$B$9)+273)^4-(DN165+273)^4)-44100*J165)/(1.84*29.3*R165+8*0.95*5.67E-8*(DN165+273)^3))</f>
        <v>0</v>
      </c>
      <c r="W165">
        <f>($C$9*DO165+$D$9*DP165+$E$9*V165)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2*0.95*5.67E-8*(((DN165+$B$9)+273)^4-(W165+273)^4)</f>
        <v>0</v>
      </c>
      <c r="AF165">
        <f>U165+AE165+AC165+AD165</f>
        <v>0</v>
      </c>
      <c r="AG165">
        <v>0</v>
      </c>
      <c r="AH165">
        <v>0</v>
      </c>
      <c r="AI165">
        <f>IF(AG165*$H$15&gt;=AK165,1.0,(AK165/(AK165-AG165*$H$15)))</f>
        <v>0</v>
      </c>
      <c r="AJ165">
        <f>(AI165-1)*100</f>
        <v>0</v>
      </c>
      <c r="AK165">
        <f>MAX(0,($B$15+$C$15*DS165)/(1+$D$15*DS165)*DL165/(DN165+273)*$E$15)</f>
        <v>0</v>
      </c>
      <c r="AL165" t="s">
        <v>422</v>
      </c>
      <c r="AM165" t="s">
        <v>422</v>
      </c>
      <c r="AN165">
        <v>0</v>
      </c>
      <c r="AO165">
        <v>0</v>
      </c>
      <c r="AP165">
        <f>1-AN165/AO165</f>
        <v>0</v>
      </c>
      <c r="AQ165">
        <v>0</v>
      </c>
      <c r="AR165" t="s">
        <v>422</v>
      </c>
      <c r="AS165" t="s">
        <v>422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422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$B$13*DT165+$C$13*DU165+$F$13*EF165*(1-EI165)</f>
        <v>0</v>
      </c>
      <c r="CW165">
        <f>CV165*CX165</f>
        <v>0</v>
      </c>
      <c r="CX165">
        <f>($B$13*$D$11+$C$13*$D$11+$F$13*((ES165+EK165)/MAX(ES165+EK165+ET165, 0.1)*$I$11+ET165/MAX(ES165+EK165+ET165, 0.1)*$J$11))/($B$13+$C$13+$F$13)</f>
        <v>0</v>
      </c>
      <c r="CY165">
        <f>($B$13*$K$11+$C$13*$K$11+$F$13*((ES165+EK165)/MAX(ES165+EK165+ET165, 0.1)*$P$11+ET165/MAX(ES165+EK165+ET165, 0.1)*$Q$11))/($B$13+$C$13+$F$13)</f>
        <v>0</v>
      </c>
      <c r="CZ165">
        <v>6</v>
      </c>
      <c r="DA165">
        <v>0.5</v>
      </c>
      <c r="DB165" t="s">
        <v>423</v>
      </c>
      <c r="DC165">
        <v>2</v>
      </c>
      <c r="DD165">
        <v>1758413753.6</v>
      </c>
      <c r="DE165">
        <v>422.168875</v>
      </c>
      <c r="DF165">
        <v>419.9895</v>
      </c>
      <c r="DG165">
        <v>24.1545</v>
      </c>
      <c r="DH165">
        <v>23.960025</v>
      </c>
      <c r="DI165">
        <v>422.830375</v>
      </c>
      <c r="DJ165">
        <v>23.83308333333333</v>
      </c>
      <c r="DK165">
        <v>499.9971666666667</v>
      </c>
      <c r="DL165">
        <v>90.16457083333334</v>
      </c>
      <c r="DM165">
        <v>0.07004993333333333</v>
      </c>
      <c r="DN165">
        <v>30.30999583333333</v>
      </c>
      <c r="DO165">
        <v>29.99250833333333</v>
      </c>
      <c r="DP165">
        <v>999.9</v>
      </c>
      <c r="DQ165">
        <v>0</v>
      </c>
      <c r="DR165">
        <v>0</v>
      </c>
      <c r="DS165">
        <v>10000.49666666667</v>
      </c>
      <c r="DT165">
        <v>0</v>
      </c>
      <c r="DU165">
        <v>3.94641</v>
      </c>
      <c r="DV165">
        <v>2.17940375</v>
      </c>
      <c r="DW165">
        <v>432.6185416666667</v>
      </c>
      <c r="DX165">
        <v>430.2995416666666</v>
      </c>
      <c r="DY165">
        <v>0.194476125</v>
      </c>
      <c r="DZ165">
        <v>419.9895</v>
      </c>
      <c r="EA165">
        <v>23.960025</v>
      </c>
      <c r="EB165">
        <v>2.177880416666667</v>
      </c>
      <c r="EC165">
        <v>2.16034625</v>
      </c>
      <c r="ED165">
        <v>18.80051666666667</v>
      </c>
      <c r="EE165">
        <v>18.67124583333333</v>
      </c>
      <c r="EF165">
        <v>0.00500078</v>
      </c>
      <c r="EG165">
        <v>0</v>
      </c>
      <c r="EH165">
        <v>0</v>
      </c>
      <c r="EI165">
        <v>0</v>
      </c>
      <c r="EJ165">
        <v>762.4041666666666</v>
      </c>
      <c r="EK165">
        <v>0.00500078</v>
      </c>
      <c r="EL165">
        <v>-20.25416666666667</v>
      </c>
      <c r="EM165">
        <v>-0.7583333333333333</v>
      </c>
      <c r="EN165">
        <v>35.08570833333334</v>
      </c>
      <c r="EO165">
        <v>38.51020833333333</v>
      </c>
      <c r="EP165">
        <v>36.99191666666666</v>
      </c>
      <c r="EQ165">
        <v>38.49970833333333</v>
      </c>
      <c r="ER165">
        <v>37.5935</v>
      </c>
      <c r="ES165">
        <v>0</v>
      </c>
      <c r="ET165">
        <v>0</v>
      </c>
      <c r="EU165">
        <v>0</v>
      </c>
      <c r="EV165">
        <v>1758413761.2</v>
      </c>
      <c r="EW165">
        <v>0</v>
      </c>
      <c r="EX165">
        <v>761.2807692307692</v>
      </c>
      <c r="EY165">
        <v>32.42051253970475</v>
      </c>
      <c r="EZ165">
        <v>-29.0188034624476</v>
      </c>
      <c r="FA165">
        <v>-18.22307692307692</v>
      </c>
      <c r="FB165">
        <v>15</v>
      </c>
      <c r="FC165">
        <v>0</v>
      </c>
      <c r="FD165" t="s">
        <v>424</v>
      </c>
      <c r="FE165">
        <v>1746989605.5</v>
      </c>
      <c r="FF165">
        <v>1746989593.5</v>
      </c>
      <c r="FG165">
        <v>0</v>
      </c>
      <c r="FH165">
        <v>-0.274</v>
      </c>
      <c r="FI165">
        <v>-0.002</v>
      </c>
      <c r="FJ165">
        <v>2.549</v>
      </c>
      <c r="FK165">
        <v>0.129</v>
      </c>
      <c r="FL165">
        <v>420</v>
      </c>
      <c r="FM165">
        <v>17</v>
      </c>
      <c r="FN165">
        <v>0.02</v>
      </c>
      <c r="FO165">
        <v>0.04</v>
      </c>
      <c r="FP165">
        <v>2.18340275</v>
      </c>
      <c r="FQ165">
        <v>-0.01681227016885642</v>
      </c>
      <c r="FR165">
        <v>0.02724541071332017</v>
      </c>
      <c r="FS165">
        <v>1</v>
      </c>
      <c r="FT165">
        <v>760.7500000000001</v>
      </c>
      <c r="FU165">
        <v>22.03055769719332</v>
      </c>
      <c r="FV165">
        <v>6.808483030490016</v>
      </c>
      <c r="FW165">
        <v>0</v>
      </c>
      <c r="FX165">
        <v>0.19433295</v>
      </c>
      <c r="FY165">
        <v>0.004067031894933832</v>
      </c>
      <c r="FZ165">
        <v>0.001357853599435522</v>
      </c>
      <c r="GA165">
        <v>1</v>
      </c>
      <c r="GB165">
        <v>2</v>
      </c>
      <c r="GC165">
        <v>3</v>
      </c>
      <c r="GD165" t="s">
        <v>425</v>
      </c>
      <c r="GE165">
        <v>3.10325</v>
      </c>
      <c r="GF165">
        <v>2.7283</v>
      </c>
      <c r="GG165">
        <v>0.0880966</v>
      </c>
      <c r="GH165">
        <v>0.0876971</v>
      </c>
      <c r="GI165">
        <v>0.107857</v>
      </c>
      <c r="GJ165">
        <v>0.108678</v>
      </c>
      <c r="GK165">
        <v>23837.3</v>
      </c>
      <c r="GL165">
        <v>21645.8</v>
      </c>
      <c r="GM165">
        <v>26704.7</v>
      </c>
      <c r="GN165">
        <v>23948.8</v>
      </c>
      <c r="GO165">
        <v>38122.2</v>
      </c>
      <c r="GP165">
        <v>31552.7</v>
      </c>
      <c r="GQ165">
        <v>46635.9</v>
      </c>
      <c r="GR165">
        <v>37888.2</v>
      </c>
      <c r="GS165">
        <v>1.86703</v>
      </c>
      <c r="GT165">
        <v>1.86162</v>
      </c>
      <c r="GU165">
        <v>0.076659</v>
      </c>
      <c r="GV165">
        <v>0</v>
      </c>
      <c r="GW165">
        <v>28.7419</v>
      </c>
      <c r="GX165">
        <v>999.9</v>
      </c>
      <c r="GY165">
        <v>54.2</v>
      </c>
      <c r="GZ165">
        <v>31.5</v>
      </c>
      <c r="HA165">
        <v>27.9056</v>
      </c>
      <c r="HB165">
        <v>61.2537</v>
      </c>
      <c r="HC165">
        <v>26.2139</v>
      </c>
      <c r="HD165">
        <v>1</v>
      </c>
      <c r="HE165">
        <v>0.140719</v>
      </c>
      <c r="HF165">
        <v>-1.27914</v>
      </c>
      <c r="HG165">
        <v>20.2941</v>
      </c>
      <c r="HH165">
        <v>5.22073</v>
      </c>
      <c r="HI165">
        <v>11.98</v>
      </c>
      <c r="HJ165">
        <v>4.96515</v>
      </c>
      <c r="HK165">
        <v>3.27595</v>
      </c>
      <c r="HL165">
        <v>9999</v>
      </c>
      <c r="HM165">
        <v>9999</v>
      </c>
      <c r="HN165">
        <v>9999</v>
      </c>
      <c r="HO165">
        <v>999.9</v>
      </c>
      <c r="HP165">
        <v>1.86386</v>
      </c>
      <c r="HQ165">
        <v>1.86005</v>
      </c>
      <c r="HR165">
        <v>1.85838</v>
      </c>
      <c r="HS165">
        <v>1.85975</v>
      </c>
      <c r="HT165">
        <v>1.85985</v>
      </c>
      <c r="HU165">
        <v>1.85837</v>
      </c>
      <c r="HV165">
        <v>1.85745</v>
      </c>
      <c r="HW165">
        <v>1.85238</v>
      </c>
      <c r="HX165">
        <v>0</v>
      </c>
      <c r="HY165">
        <v>0</v>
      </c>
      <c r="HZ165">
        <v>0</v>
      </c>
      <c r="IA165">
        <v>0</v>
      </c>
      <c r="IB165" t="s">
        <v>426</v>
      </c>
      <c r="IC165" t="s">
        <v>427</v>
      </c>
      <c r="ID165" t="s">
        <v>428</v>
      </c>
      <c r="IE165" t="s">
        <v>428</v>
      </c>
      <c r="IF165" t="s">
        <v>428</v>
      </c>
      <c r="IG165" t="s">
        <v>428</v>
      </c>
      <c r="IH165">
        <v>0</v>
      </c>
      <c r="II165">
        <v>100</v>
      </c>
      <c r="IJ165">
        <v>100</v>
      </c>
      <c r="IK165">
        <v>-0.661</v>
      </c>
      <c r="IL165">
        <v>0.3214</v>
      </c>
      <c r="IM165">
        <v>-0.6605319167387009</v>
      </c>
      <c r="IN165">
        <v>-0.0004737513092168879</v>
      </c>
      <c r="IO165">
        <v>1.233974951706583E-06</v>
      </c>
      <c r="IP165">
        <v>-2.791035861235605E-10</v>
      </c>
      <c r="IQ165">
        <v>0.04306461537617447</v>
      </c>
      <c r="IR165">
        <v>-0.002560808816659483</v>
      </c>
      <c r="IS165">
        <v>0.0007441110143227328</v>
      </c>
      <c r="IT165">
        <v>-6.151772081818622E-06</v>
      </c>
      <c r="IU165">
        <v>2</v>
      </c>
      <c r="IV165">
        <v>1988</v>
      </c>
      <c r="IW165">
        <v>1</v>
      </c>
      <c r="IX165">
        <v>28</v>
      </c>
      <c r="IY165">
        <v>190402.6</v>
      </c>
      <c r="IZ165">
        <v>190402.8</v>
      </c>
      <c r="JA165">
        <v>1.14868</v>
      </c>
      <c r="JB165">
        <v>2.60132</v>
      </c>
      <c r="JC165">
        <v>1.49658</v>
      </c>
      <c r="JD165">
        <v>2.34741</v>
      </c>
      <c r="JE165">
        <v>1.54907</v>
      </c>
      <c r="JF165">
        <v>2.47314</v>
      </c>
      <c r="JG165">
        <v>36.2224</v>
      </c>
      <c r="JH165">
        <v>24.0963</v>
      </c>
      <c r="JI165">
        <v>18</v>
      </c>
      <c r="JJ165">
        <v>482.267</v>
      </c>
      <c r="JK165">
        <v>493.462</v>
      </c>
      <c r="JL165">
        <v>30.5337</v>
      </c>
      <c r="JM165">
        <v>29.0612</v>
      </c>
      <c r="JN165">
        <v>30</v>
      </c>
      <c r="JO165">
        <v>29.2715</v>
      </c>
      <c r="JP165">
        <v>29.2634</v>
      </c>
      <c r="JQ165">
        <v>23.0864</v>
      </c>
      <c r="JR165">
        <v>18.2037</v>
      </c>
      <c r="JS165">
        <v>100</v>
      </c>
      <c r="JT165">
        <v>30.5406</v>
      </c>
      <c r="JU165">
        <v>420</v>
      </c>
      <c r="JV165">
        <v>23.9258</v>
      </c>
      <c r="JW165">
        <v>101.963</v>
      </c>
      <c r="JX165">
        <v>91.3734</v>
      </c>
    </row>
    <row r="166" spans="1:284">
      <c r="A166">
        <v>148</v>
      </c>
      <c r="B166">
        <v>1758413763.6</v>
      </c>
      <c r="C166">
        <v>1060.599999904633</v>
      </c>
      <c r="D166" t="s">
        <v>726</v>
      </c>
      <c r="E166" t="s">
        <v>727</v>
      </c>
      <c r="F166">
        <v>5</v>
      </c>
      <c r="G166" t="s">
        <v>613</v>
      </c>
      <c r="H166" t="s">
        <v>421</v>
      </c>
      <c r="I166">
        <v>1758413755.6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(DN166+(U166+2*0.95*5.67E-8*(((DN166+$B$9)+273)^4-(DN166+273)^4)-44100*J166)/(1.84*29.3*R166+8*0.95*5.67E-8*(DN166+273)^3))</f>
        <v>0</v>
      </c>
      <c r="W166">
        <f>($C$9*DO166+$D$9*DP166+$E$9*V166)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2*0.95*5.67E-8*(((DN166+$B$9)+273)^4-(W166+273)^4)</f>
        <v>0</v>
      </c>
      <c r="AF166">
        <f>U166+AE166+AC166+AD166</f>
        <v>0</v>
      </c>
      <c r="AG166">
        <v>0</v>
      </c>
      <c r="AH166">
        <v>0</v>
      </c>
      <c r="AI166">
        <f>IF(AG166*$H$15&gt;=AK166,1.0,(AK166/(AK166-AG166*$H$15)))</f>
        <v>0</v>
      </c>
      <c r="AJ166">
        <f>(AI166-1)*100</f>
        <v>0</v>
      </c>
      <c r="AK166">
        <f>MAX(0,($B$15+$C$15*DS166)/(1+$D$15*DS166)*DL166/(DN166+273)*$E$15)</f>
        <v>0</v>
      </c>
      <c r="AL166" t="s">
        <v>422</v>
      </c>
      <c r="AM166" t="s">
        <v>422</v>
      </c>
      <c r="AN166">
        <v>0</v>
      </c>
      <c r="AO166">
        <v>0</v>
      </c>
      <c r="AP166">
        <f>1-AN166/AO166</f>
        <v>0</v>
      </c>
      <c r="AQ166">
        <v>0</v>
      </c>
      <c r="AR166" t="s">
        <v>422</v>
      </c>
      <c r="AS166" t="s">
        <v>422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422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$B$13*DT166+$C$13*DU166+$F$13*EF166*(1-EI166)</f>
        <v>0</v>
      </c>
      <c r="CW166">
        <f>CV166*CX166</f>
        <v>0</v>
      </c>
      <c r="CX166">
        <f>($B$13*$D$11+$C$13*$D$11+$F$13*((ES166+EK166)/MAX(ES166+EK166+ET166, 0.1)*$I$11+ET166/MAX(ES166+EK166+ET166, 0.1)*$J$11))/($B$13+$C$13+$F$13)</f>
        <v>0</v>
      </c>
      <c r="CY166">
        <f>($B$13*$K$11+$C$13*$K$11+$F$13*((ES166+EK166)/MAX(ES166+EK166+ET166, 0.1)*$P$11+ET166/MAX(ES166+EK166+ET166, 0.1)*$Q$11))/($B$13+$C$13+$F$13)</f>
        <v>0</v>
      </c>
      <c r="CZ166">
        <v>6</v>
      </c>
      <c r="DA166">
        <v>0.5</v>
      </c>
      <c r="DB166" t="s">
        <v>423</v>
      </c>
      <c r="DC166">
        <v>2</v>
      </c>
      <c r="DD166">
        <v>1758413755.6</v>
      </c>
      <c r="DE166">
        <v>422.1660833333333</v>
      </c>
      <c r="DF166">
        <v>419.9890833333334</v>
      </c>
      <c r="DG166">
        <v>24.15400833333334</v>
      </c>
      <c r="DH166">
        <v>23.95910416666667</v>
      </c>
      <c r="DI166">
        <v>422.8275833333334</v>
      </c>
      <c r="DJ166">
        <v>23.83260833333334</v>
      </c>
      <c r="DK166">
        <v>500.00075</v>
      </c>
      <c r="DL166">
        <v>90.16467083333333</v>
      </c>
      <c r="DM166">
        <v>0.07009949583333334</v>
      </c>
      <c r="DN166">
        <v>30.30895833333333</v>
      </c>
      <c r="DO166">
        <v>29.991225</v>
      </c>
      <c r="DP166">
        <v>999.9</v>
      </c>
      <c r="DQ166">
        <v>0</v>
      </c>
      <c r="DR166">
        <v>0</v>
      </c>
      <c r="DS166">
        <v>9999.875833333334</v>
      </c>
      <c r="DT166">
        <v>0</v>
      </c>
      <c r="DU166">
        <v>3.94641</v>
      </c>
      <c r="DV166">
        <v>2.1770525</v>
      </c>
      <c r="DW166">
        <v>432.6154583333334</v>
      </c>
      <c r="DX166">
        <v>430.298625</v>
      </c>
      <c r="DY166">
        <v>0.1949122083333333</v>
      </c>
      <c r="DZ166">
        <v>419.9890833333334</v>
      </c>
      <c r="EA166">
        <v>23.95910416666667</v>
      </c>
      <c r="EB166">
        <v>2.17783875</v>
      </c>
      <c r="EC166">
        <v>2.160265</v>
      </c>
      <c r="ED166">
        <v>18.80021666666667</v>
      </c>
      <c r="EE166">
        <v>18.67065</v>
      </c>
      <c r="EF166">
        <v>0.00500078</v>
      </c>
      <c r="EG166">
        <v>0</v>
      </c>
      <c r="EH166">
        <v>0</v>
      </c>
      <c r="EI166">
        <v>0</v>
      </c>
      <c r="EJ166">
        <v>762.3874999999999</v>
      </c>
      <c r="EK166">
        <v>0.00500078</v>
      </c>
      <c r="EL166">
        <v>-20.22916666666667</v>
      </c>
      <c r="EM166">
        <v>-0.8125</v>
      </c>
      <c r="EN166">
        <v>35.059625</v>
      </c>
      <c r="EO166">
        <v>38.49720833333333</v>
      </c>
      <c r="EP166">
        <v>36.97895833333333</v>
      </c>
      <c r="EQ166">
        <v>38.4685</v>
      </c>
      <c r="ER166">
        <v>37.572625</v>
      </c>
      <c r="ES166">
        <v>0</v>
      </c>
      <c r="ET166">
        <v>0</v>
      </c>
      <c r="EU166">
        <v>0</v>
      </c>
      <c r="EV166">
        <v>1758413763.6</v>
      </c>
      <c r="EW166">
        <v>0</v>
      </c>
      <c r="EX166">
        <v>762.2730769230768</v>
      </c>
      <c r="EY166">
        <v>16.45470048000171</v>
      </c>
      <c r="EZ166">
        <v>-3.586324832221553</v>
      </c>
      <c r="FA166">
        <v>-19.27307692307692</v>
      </c>
      <c r="FB166">
        <v>15</v>
      </c>
      <c r="FC166">
        <v>0</v>
      </c>
      <c r="FD166" t="s">
        <v>424</v>
      </c>
      <c r="FE166">
        <v>1746989605.5</v>
      </c>
      <c r="FF166">
        <v>1746989593.5</v>
      </c>
      <c r="FG166">
        <v>0</v>
      </c>
      <c r="FH166">
        <v>-0.274</v>
      </c>
      <c r="FI166">
        <v>-0.002</v>
      </c>
      <c r="FJ166">
        <v>2.549</v>
      </c>
      <c r="FK166">
        <v>0.129</v>
      </c>
      <c r="FL166">
        <v>420</v>
      </c>
      <c r="FM166">
        <v>17</v>
      </c>
      <c r="FN166">
        <v>0.02</v>
      </c>
      <c r="FO166">
        <v>0.04</v>
      </c>
      <c r="FP166">
        <v>2.181106585365854</v>
      </c>
      <c r="FQ166">
        <v>-0.01415979094075997</v>
      </c>
      <c r="FR166">
        <v>0.02694543154271615</v>
      </c>
      <c r="FS166">
        <v>1</v>
      </c>
      <c r="FT166">
        <v>760.8588235294117</v>
      </c>
      <c r="FU166">
        <v>18.00458354599572</v>
      </c>
      <c r="FV166">
        <v>7.00676637875883</v>
      </c>
      <c r="FW166">
        <v>0</v>
      </c>
      <c r="FX166">
        <v>0.1944573658536585</v>
      </c>
      <c r="FY166">
        <v>0.007117296167247879</v>
      </c>
      <c r="FZ166">
        <v>0.001452233918470431</v>
      </c>
      <c r="GA166">
        <v>1</v>
      </c>
      <c r="GB166">
        <v>2</v>
      </c>
      <c r="GC166">
        <v>3</v>
      </c>
      <c r="GD166" t="s">
        <v>425</v>
      </c>
      <c r="GE166">
        <v>3.10325</v>
      </c>
      <c r="GF166">
        <v>2.72814</v>
      </c>
      <c r="GG166">
        <v>0.0880962</v>
      </c>
      <c r="GH166">
        <v>0.0876992</v>
      </c>
      <c r="GI166">
        <v>0.10786</v>
      </c>
      <c r="GJ166">
        <v>0.10868</v>
      </c>
      <c r="GK166">
        <v>23837.1</v>
      </c>
      <c r="GL166">
        <v>21645.8</v>
      </c>
      <c r="GM166">
        <v>26704.6</v>
      </c>
      <c r="GN166">
        <v>23948.9</v>
      </c>
      <c r="GO166">
        <v>38122.1</v>
      </c>
      <c r="GP166">
        <v>31552.7</v>
      </c>
      <c r="GQ166">
        <v>46636</v>
      </c>
      <c r="GR166">
        <v>37888.3</v>
      </c>
      <c r="GS166">
        <v>1.86705</v>
      </c>
      <c r="GT166">
        <v>1.86165</v>
      </c>
      <c r="GU166">
        <v>0.0766627</v>
      </c>
      <c r="GV166">
        <v>0</v>
      </c>
      <c r="GW166">
        <v>28.7419</v>
      </c>
      <c r="GX166">
        <v>999.9</v>
      </c>
      <c r="GY166">
        <v>54.2</v>
      </c>
      <c r="GZ166">
        <v>31.5</v>
      </c>
      <c r="HA166">
        <v>27.9018</v>
      </c>
      <c r="HB166">
        <v>60.9037</v>
      </c>
      <c r="HC166">
        <v>26.3862</v>
      </c>
      <c r="HD166">
        <v>1</v>
      </c>
      <c r="HE166">
        <v>0.140709</v>
      </c>
      <c r="HF166">
        <v>-1.28076</v>
      </c>
      <c r="HG166">
        <v>20.294</v>
      </c>
      <c r="HH166">
        <v>5.22058</v>
      </c>
      <c r="HI166">
        <v>11.98</v>
      </c>
      <c r="HJ166">
        <v>4.9651</v>
      </c>
      <c r="HK166">
        <v>3.27598</v>
      </c>
      <c r="HL166">
        <v>9999</v>
      </c>
      <c r="HM166">
        <v>9999</v>
      </c>
      <c r="HN166">
        <v>9999</v>
      </c>
      <c r="HO166">
        <v>999.9</v>
      </c>
      <c r="HP166">
        <v>1.86386</v>
      </c>
      <c r="HQ166">
        <v>1.86006</v>
      </c>
      <c r="HR166">
        <v>1.85838</v>
      </c>
      <c r="HS166">
        <v>1.85975</v>
      </c>
      <c r="HT166">
        <v>1.85986</v>
      </c>
      <c r="HU166">
        <v>1.85837</v>
      </c>
      <c r="HV166">
        <v>1.85745</v>
      </c>
      <c r="HW166">
        <v>1.8524</v>
      </c>
      <c r="HX166">
        <v>0</v>
      </c>
      <c r="HY166">
        <v>0</v>
      </c>
      <c r="HZ166">
        <v>0</v>
      </c>
      <c r="IA166">
        <v>0</v>
      </c>
      <c r="IB166" t="s">
        <v>426</v>
      </c>
      <c r="IC166" t="s">
        <v>427</v>
      </c>
      <c r="ID166" t="s">
        <v>428</v>
      </c>
      <c r="IE166" t="s">
        <v>428</v>
      </c>
      <c r="IF166" t="s">
        <v>428</v>
      </c>
      <c r="IG166" t="s">
        <v>428</v>
      </c>
      <c r="IH166">
        <v>0</v>
      </c>
      <c r="II166">
        <v>100</v>
      </c>
      <c r="IJ166">
        <v>100</v>
      </c>
      <c r="IK166">
        <v>-0.661</v>
      </c>
      <c r="IL166">
        <v>0.3213</v>
      </c>
      <c r="IM166">
        <v>-0.6605319167387009</v>
      </c>
      <c r="IN166">
        <v>-0.0004737513092168879</v>
      </c>
      <c r="IO166">
        <v>1.233974951706583E-06</v>
      </c>
      <c r="IP166">
        <v>-2.791035861235605E-10</v>
      </c>
      <c r="IQ166">
        <v>0.04306461537617447</v>
      </c>
      <c r="IR166">
        <v>-0.002560808816659483</v>
      </c>
      <c r="IS166">
        <v>0.0007441110143227328</v>
      </c>
      <c r="IT166">
        <v>-6.151772081818622E-06</v>
      </c>
      <c r="IU166">
        <v>2</v>
      </c>
      <c r="IV166">
        <v>1988</v>
      </c>
      <c r="IW166">
        <v>1</v>
      </c>
      <c r="IX166">
        <v>28</v>
      </c>
      <c r="IY166">
        <v>190402.6</v>
      </c>
      <c r="IZ166">
        <v>190402.8</v>
      </c>
      <c r="JA166">
        <v>1.14868</v>
      </c>
      <c r="JB166">
        <v>2.60132</v>
      </c>
      <c r="JC166">
        <v>1.49658</v>
      </c>
      <c r="JD166">
        <v>2.34741</v>
      </c>
      <c r="JE166">
        <v>1.54907</v>
      </c>
      <c r="JF166">
        <v>2.4292</v>
      </c>
      <c r="JG166">
        <v>36.2224</v>
      </c>
      <c r="JH166">
        <v>24.105</v>
      </c>
      <c r="JI166">
        <v>18</v>
      </c>
      <c r="JJ166">
        <v>482.281</v>
      </c>
      <c r="JK166">
        <v>493.479</v>
      </c>
      <c r="JL166">
        <v>30.5373</v>
      </c>
      <c r="JM166">
        <v>29.0612</v>
      </c>
      <c r="JN166">
        <v>30.0001</v>
      </c>
      <c r="JO166">
        <v>29.2715</v>
      </c>
      <c r="JP166">
        <v>29.2634</v>
      </c>
      <c r="JQ166">
        <v>23.0852</v>
      </c>
      <c r="JR166">
        <v>18.2037</v>
      </c>
      <c r="JS166">
        <v>100</v>
      </c>
      <c r="JT166">
        <v>30.5406</v>
      </c>
      <c r="JU166">
        <v>420</v>
      </c>
      <c r="JV166">
        <v>23.9258</v>
      </c>
      <c r="JW166">
        <v>101.963</v>
      </c>
      <c r="JX166">
        <v>91.3737</v>
      </c>
    </row>
    <row r="167" spans="1:284">
      <c r="A167">
        <v>149</v>
      </c>
      <c r="B167">
        <v>1758413765.6</v>
      </c>
      <c r="C167">
        <v>1062.599999904633</v>
      </c>
      <c r="D167" t="s">
        <v>728</v>
      </c>
      <c r="E167" t="s">
        <v>729</v>
      </c>
      <c r="F167">
        <v>5</v>
      </c>
      <c r="G167" t="s">
        <v>613</v>
      </c>
      <c r="H167" t="s">
        <v>421</v>
      </c>
      <c r="I167">
        <v>1758413757.6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(DN167+(U167+2*0.95*5.67E-8*(((DN167+$B$9)+273)^4-(DN167+273)^4)-44100*J167)/(1.84*29.3*R167+8*0.95*5.67E-8*(DN167+273)^3))</f>
        <v>0</v>
      </c>
      <c r="W167">
        <f>($C$9*DO167+$D$9*DP167+$E$9*V167)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2*0.95*5.67E-8*(((DN167+$B$9)+273)^4-(W167+273)^4)</f>
        <v>0</v>
      </c>
      <c r="AF167">
        <f>U167+AE167+AC167+AD167</f>
        <v>0</v>
      </c>
      <c r="AG167">
        <v>0</v>
      </c>
      <c r="AH167">
        <v>0</v>
      </c>
      <c r="AI167">
        <f>IF(AG167*$H$15&gt;=AK167,1.0,(AK167/(AK167-AG167*$H$15)))</f>
        <v>0</v>
      </c>
      <c r="AJ167">
        <f>(AI167-1)*100</f>
        <v>0</v>
      </c>
      <c r="AK167">
        <f>MAX(0,($B$15+$C$15*DS167)/(1+$D$15*DS167)*DL167/(DN167+273)*$E$15)</f>
        <v>0</v>
      </c>
      <c r="AL167" t="s">
        <v>422</v>
      </c>
      <c r="AM167" t="s">
        <v>422</v>
      </c>
      <c r="AN167">
        <v>0</v>
      </c>
      <c r="AO167">
        <v>0</v>
      </c>
      <c r="AP167">
        <f>1-AN167/AO167</f>
        <v>0</v>
      </c>
      <c r="AQ167">
        <v>0</v>
      </c>
      <c r="AR167" t="s">
        <v>422</v>
      </c>
      <c r="AS167" t="s">
        <v>422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422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$B$13*DT167+$C$13*DU167+$F$13*EF167*(1-EI167)</f>
        <v>0</v>
      </c>
      <c r="CW167">
        <f>CV167*CX167</f>
        <v>0</v>
      </c>
      <c r="CX167">
        <f>($B$13*$D$11+$C$13*$D$11+$F$13*((ES167+EK167)/MAX(ES167+EK167+ET167, 0.1)*$I$11+ET167/MAX(ES167+EK167+ET167, 0.1)*$J$11))/($B$13+$C$13+$F$13)</f>
        <v>0</v>
      </c>
      <c r="CY167">
        <f>($B$13*$K$11+$C$13*$K$11+$F$13*((ES167+EK167)/MAX(ES167+EK167+ET167, 0.1)*$P$11+ET167/MAX(ES167+EK167+ET167, 0.1)*$Q$11))/($B$13+$C$13+$F$13)</f>
        <v>0</v>
      </c>
      <c r="CZ167">
        <v>6</v>
      </c>
      <c r="DA167">
        <v>0.5</v>
      </c>
      <c r="DB167" t="s">
        <v>423</v>
      </c>
      <c r="DC167">
        <v>2</v>
      </c>
      <c r="DD167">
        <v>1758413757.6</v>
      </c>
      <c r="DE167">
        <v>422.1648333333333</v>
      </c>
      <c r="DF167">
        <v>419.9858333333333</v>
      </c>
      <c r="DG167">
        <v>24.15361666666666</v>
      </c>
      <c r="DH167">
        <v>23.95825416666667</v>
      </c>
      <c r="DI167">
        <v>422.82625</v>
      </c>
      <c r="DJ167">
        <v>23.83223333333333</v>
      </c>
      <c r="DK167">
        <v>500.0092916666667</v>
      </c>
      <c r="DL167">
        <v>90.16474583333333</v>
      </c>
      <c r="DM167">
        <v>0.07009240416666666</v>
      </c>
      <c r="DN167">
        <v>30.30814583333333</v>
      </c>
      <c r="DO167">
        <v>29.9904</v>
      </c>
      <c r="DP167">
        <v>999.9</v>
      </c>
      <c r="DQ167">
        <v>0</v>
      </c>
      <c r="DR167">
        <v>0</v>
      </c>
      <c r="DS167">
        <v>10001.72166666667</v>
      </c>
      <c r="DT167">
        <v>0</v>
      </c>
      <c r="DU167">
        <v>3.94641</v>
      </c>
      <c r="DV167">
        <v>2.17900125</v>
      </c>
      <c r="DW167">
        <v>432.614</v>
      </c>
      <c r="DX167">
        <v>430.295</v>
      </c>
      <c r="DY167">
        <v>0.1953724166666667</v>
      </c>
      <c r="DZ167">
        <v>419.9858333333333</v>
      </c>
      <c r="EA167">
        <v>23.95825416666667</v>
      </c>
      <c r="EB167">
        <v>2.177805833333334</v>
      </c>
      <c r="EC167">
        <v>2.16019</v>
      </c>
      <c r="ED167">
        <v>18.79997083333333</v>
      </c>
      <c r="EE167">
        <v>18.67009583333333</v>
      </c>
      <c r="EF167">
        <v>0.00500078</v>
      </c>
      <c r="EG167">
        <v>0</v>
      </c>
      <c r="EH167">
        <v>0</v>
      </c>
      <c r="EI167">
        <v>0</v>
      </c>
      <c r="EJ167">
        <v>763.9458333333332</v>
      </c>
      <c r="EK167">
        <v>0.00500078</v>
      </c>
      <c r="EL167">
        <v>-22.01666666666667</v>
      </c>
      <c r="EM167">
        <v>-0.9791666666666666</v>
      </c>
      <c r="EN167">
        <v>35.05179166666667</v>
      </c>
      <c r="EO167">
        <v>38.48158333333333</v>
      </c>
      <c r="EP167">
        <v>36.97641666666667</v>
      </c>
      <c r="EQ167">
        <v>38.45029166666666</v>
      </c>
      <c r="ER167">
        <v>37.56216666666666</v>
      </c>
      <c r="ES167">
        <v>0</v>
      </c>
      <c r="ET167">
        <v>0</v>
      </c>
      <c r="EU167">
        <v>0</v>
      </c>
      <c r="EV167">
        <v>1758413765.4</v>
      </c>
      <c r="EW167">
        <v>0</v>
      </c>
      <c r="EX167">
        <v>763.1759999999999</v>
      </c>
      <c r="EY167">
        <v>29.28461467460461</v>
      </c>
      <c r="EZ167">
        <v>-21.1384614579541</v>
      </c>
      <c r="FA167">
        <v>-19.48</v>
      </c>
      <c r="FB167">
        <v>15</v>
      </c>
      <c r="FC167">
        <v>0</v>
      </c>
      <c r="FD167" t="s">
        <v>424</v>
      </c>
      <c r="FE167">
        <v>1746989605.5</v>
      </c>
      <c r="FF167">
        <v>1746989593.5</v>
      </c>
      <c r="FG167">
        <v>0</v>
      </c>
      <c r="FH167">
        <v>-0.274</v>
      </c>
      <c r="FI167">
        <v>-0.002</v>
      </c>
      <c r="FJ167">
        <v>2.549</v>
      </c>
      <c r="FK167">
        <v>0.129</v>
      </c>
      <c r="FL167">
        <v>420</v>
      </c>
      <c r="FM167">
        <v>17</v>
      </c>
      <c r="FN167">
        <v>0.02</v>
      </c>
      <c r="FO167">
        <v>0.04</v>
      </c>
      <c r="FP167">
        <v>2.1757655</v>
      </c>
      <c r="FQ167">
        <v>-0.03141568480300586</v>
      </c>
      <c r="FR167">
        <v>0.02755006378849242</v>
      </c>
      <c r="FS167">
        <v>1</v>
      </c>
      <c r="FT167">
        <v>761.7882352941176</v>
      </c>
      <c r="FU167">
        <v>28.83116863488689</v>
      </c>
      <c r="FV167">
        <v>6.41976565019784</v>
      </c>
      <c r="FW167">
        <v>0</v>
      </c>
      <c r="FX167">
        <v>0.19492855</v>
      </c>
      <c r="FY167">
        <v>0.009918393996246926</v>
      </c>
      <c r="FZ167">
        <v>0.001644714700943604</v>
      </c>
      <c r="GA167">
        <v>1</v>
      </c>
      <c r="GB167">
        <v>2</v>
      </c>
      <c r="GC167">
        <v>3</v>
      </c>
      <c r="GD167" t="s">
        <v>425</v>
      </c>
      <c r="GE167">
        <v>3.10341</v>
      </c>
      <c r="GF167">
        <v>2.72814</v>
      </c>
      <c r="GG167">
        <v>0.08809930000000001</v>
      </c>
      <c r="GH167">
        <v>0.0876979</v>
      </c>
      <c r="GI167">
        <v>0.107859</v>
      </c>
      <c r="GJ167">
        <v>0.108679</v>
      </c>
      <c r="GK167">
        <v>23837.2</v>
      </c>
      <c r="GL167">
        <v>21645.8</v>
      </c>
      <c r="GM167">
        <v>26704.7</v>
      </c>
      <c r="GN167">
        <v>23948.9</v>
      </c>
      <c r="GO167">
        <v>38122.3</v>
      </c>
      <c r="GP167">
        <v>31552.7</v>
      </c>
      <c r="GQ167">
        <v>46636.2</v>
      </c>
      <c r="GR167">
        <v>37888.2</v>
      </c>
      <c r="GS167">
        <v>1.86733</v>
      </c>
      <c r="GT167">
        <v>1.86138</v>
      </c>
      <c r="GU167">
        <v>0.0761636</v>
      </c>
      <c r="GV167">
        <v>0</v>
      </c>
      <c r="GW167">
        <v>28.7431</v>
      </c>
      <c r="GX167">
        <v>999.9</v>
      </c>
      <c r="GY167">
        <v>54.2</v>
      </c>
      <c r="GZ167">
        <v>31.5</v>
      </c>
      <c r="HA167">
        <v>27.902</v>
      </c>
      <c r="HB167">
        <v>60.9737</v>
      </c>
      <c r="HC167">
        <v>26.222</v>
      </c>
      <c r="HD167">
        <v>1</v>
      </c>
      <c r="HE167">
        <v>0.141006</v>
      </c>
      <c r="HF167">
        <v>-1.27818</v>
      </c>
      <c r="HG167">
        <v>20.2941</v>
      </c>
      <c r="HH167">
        <v>5.22118</v>
      </c>
      <c r="HI167">
        <v>11.9798</v>
      </c>
      <c r="HJ167">
        <v>4.9652</v>
      </c>
      <c r="HK167">
        <v>3.276</v>
      </c>
      <c r="HL167">
        <v>9999</v>
      </c>
      <c r="HM167">
        <v>9999</v>
      </c>
      <c r="HN167">
        <v>9999</v>
      </c>
      <c r="HO167">
        <v>999.9</v>
      </c>
      <c r="HP167">
        <v>1.86386</v>
      </c>
      <c r="HQ167">
        <v>1.86006</v>
      </c>
      <c r="HR167">
        <v>1.85838</v>
      </c>
      <c r="HS167">
        <v>1.85974</v>
      </c>
      <c r="HT167">
        <v>1.85987</v>
      </c>
      <c r="HU167">
        <v>1.85837</v>
      </c>
      <c r="HV167">
        <v>1.85745</v>
      </c>
      <c r="HW167">
        <v>1.8524</v>
      </c>
      <c r="HX167">
        <v>0</v>
      </c>
      <c r="HY167">
        <v>0</v>
      </c>
      <c r="HZ167">
        <v>0</v>
      </c>
      <c r="IA167">
        <v>0</v>
      </c>
      <c r="IB167" t="s">
        <v>426</v>
      </c>
      <c r="IC167" t="s">
        <v>427</v>
      </c>
      <c r="ID167" t="s">
        <v>428</v>
      </c>
      <c r="IE167" t="s">
        <v>428</v>
      </c>
      <c r="IF167" t="s">
        <v>428</v>
      </c>
      <c r="IG167" t="s">
        <v>428</v>
      </c>
      <c r="IH167">
        <v>0</v>
      </c>
      <c r="II167">
        <v>100</v>
      </c>
      <c r="IJ167">
        <v>100</v>
      </c>
      <c r="IK167">
        <v>-0.661</v>
      </c>
      <c r="IL167">
        <v>0.3214</v>
      </c>
      <c r="IM167">
        <v>-0.6605319167387009</v>
      </c>
      <c r="IN167">
        <v>-0.0004737513092168879</v>
      </c>
      <c r="IO167">
        <v>1.233974951706583E-06</v>
      </c>
      <c r="IP167">
        <v>-2.791035861235605E-10</v>
      </c>
      <c r="IQ167">
        <v>0.04306461537617447</v>
      </c>
      <c r="IR167">
        <v>-0.002560808816659483</v>
      </c>
      <c r="IS167">
        <v>0.0007441110143227328</v>
      </c>
      <c r="IT167">
        <v>-6.151772081818622E-06</v>
      </c>
      <c r="IU167">
        <v>2</v>
      </c>
      <c r="IV167">
        <v>1988</v>
      </c>
      <c r="IW167">
        <v>1</v>
      </c>
      <c r="IX167">
        <v>28</v>
      </c>
      <c r="IY167">
        <v>190402.7</v>
      </c>
      <c r="IZ167">
        <v>190402.9</v>
      </c>
      <c r="JA167">
        <v>1.14868</v>
      </c>
      <c r="JB167">
        <v>2.6123</v>
      </c>
      <c r="JC167">
        <v>1.49658</v>
      </c>
      <c r="JD167">
        <v>2.34741</v>
      </c>
      <c r="JE167">
        <v>1.54907</v>
      </c>
      <c r="JF167">
        <v>2.33276</v>
      </c>
      <c r="JG167">
        <v>36.2224</v>
      </c>
      <c r="JH167">
        <v>24.0963</v>
      </c>
      <c r="JI167">
        <v>18</v>
      </c>
      <c r="JJ167">
        <v>482.442</v>
      </c>
      <c r="JK167">
        <v>493.297</v>
      </c>
      <c r="JL167">
        <v>30.5411</v>
      </c>
      <c r="JM167">
        <v>29.0612</v>
      </c>
      <c r="JN167">
        <v>30.0002</v>
      </c>
      <c r="JO167">
        <v>29.2715</v>
      </c>
      <c r="JP167">
        <v>29.2634</v>
      </c>
      <c r="JQ167">
        <v>23.0863</v>
      </c>
      <c r="JR167">
        <v>18.2037</v>
      </c>
      <c r="JS167">
        <v>100</v>
      </c>
      <c r="JT167">
        <v>30.5406</v>
      </c>
      <c r="JU167">
        <v>420</v>
      </c>
      <c r="JV167">
        <v>23.9258</v>
      </c>
      <c r="JW167">
        <v>101.963</v>
      </c>
      <c r="JX167">
        <v>91.3736</v>
      </c>
    </row>
    <row r="168" spans="1:284">
      <c r="A168">
        <v>150</v>
      </c>
      <c r="B168">
        <v>1758413767.6</v>
      </c>
      <c r="C168">
        <v>1064.599999904633</v>
      </c>
      <c r="D168" t="s">
        <v>730</v>
      </c>
      <c r="E168" t="s">
        <v>731</v>
      </c>
      <c r="F168">
        <v>5</v>
      </c>
      <c r="G168" t="s">
        <v>613</v>
      </c>
      <c r="H168" t="s">
        <v>421</v>
      </c>
      <c r="I168">
        <v>1758413759.6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(DN168+(U168+2*0.95*5.67E-8*(((DN168+$B$9)+273)^4-(DN168+273)^4)-44100*J168)/(1.84*29.3*R168+8*0.95*5.67E-8*(DN168+273)^3))</f>
        <v>0</v>
      </c>
      <c r="W168">
        <f>($C$9*DO168+$D$9*DP168+$E$9*V168)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2*0.95*5.67E-8*(((DN168+$B$9)+273)^4-(W168+273)^4)</f>
        <v>0</v>
      </c>
      <c r="AF168">
        <f>U168+AE168+AC168+AD168</f>
        <v>0</v>
      </c>
      <c r="AG168">
        <v>0</v>
      </c>
      <c r="AH168">
        <v>0</v>
      </c>
      <c r="AI168">
        <f>IF(AG168*$H$15&gt;=AK168,1.0,(AK168/(AK168-AG168*$H$15)))</f>
        <v>0</v>
      </c>
      <c r="AJ168">
        <f>(AI168-1)*100</f>
        <v>0</v>
      </c>
      <c r="AK168">
        <f>MAX(0,($B$15+$C$15*DS168)/(1+$D$15*DS168)*DL168/(DN168+273)*$E$15)</f>
        <v>0</v>
      </c>
      <c r="AL168" t="s">
        <v>422</v>
      </c>
      <c r="AM168" t="s">
        <v>422</v>
      </c>
      <c r="AN168">
        <v>0</v>
      </c>
      <c r="AO168">
        <v>0</v>
      </c>
      <c r="AP168">
        <f>1-AN168/AO168</f>
        <v>0</v>
      </c>
      <c r="AQ168">
        <v>0</v>
      </c>
      <c r="AR168" t="s">
        <v>422</v>
      </c>
      <c r="AS168" t="s">
        <v>422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422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$B$13*DT168+$C$13*DU168+$F$13*EF168*(1-EI168)</f>
        <v>0</v>
      </c>
      <c r="CW168">
        <f>CV168*CX168</f>
        <v>0</v>
      </c>
      <c r="CX168">
        <f>($B$13*$D$11+$C$13*$D$11+$F$13*((ES168+EK168)/MAX(ES168+EK168+ET168, 0.1)*$I$11+ET168/MAX(ES168+EK168+ET168, 0.1)*$J$11))/($B$13+$C$13+$F$13)</f>
        <v>0</v>
      </c>
      <c r="CY168">
        <f>($B$13*$K$11+$C$13*$K$11+$F$13*((ES168+EK168)/MAX(ES168+EK168+ET168, 0.1)*$P$11+ET168/MAX(ES168+EK168+ET168, 0.1)*$Q$11))/($B$13+$C$13+$F$13)</f>
        <v>0</v>
      </c>
      <c r="CZ168">
        <v>6</v>
      </c>
      <c r="DA168">
        <v>0.5</v>
      </c>
      <c r="DB168" t="s">
        <v>423</v>
      </c>
      <c r="DC168">
        <v>2</v>
      </c>
      <c r="DD168">
        <v>1758413759.6</v>
      </c>
      <c r="DE168">
        <v>422.1644166666667</v>
      </c>
      <c r="DF168">
        <v>419.9879583333333</v>
      </c>
      <c r="DG168">
        <v>24.15315833333333</v>
      </c>
      <c r="DH168">
        <v>23.95774166666666</v>
      </c>
      <c r="DI168">
        <v>422.8257916666666</v>
      </c>
      <c r="DJ168">
        <v>23.831775</v>
      </c>
      <c r="DK168">
        <v>500.0328333333334</v>
      </c>
      <c r="DL168">
        <v>90.16493749999999</v>
      </c>
      <c r="DM168">
        <v>0.07003008333333333</v>
      </c>
      <c r="DN168">
        <v>30.30748333333333</v>
      </c>
      <c r="DO168">
        <v>29.9896125</v>
      </c>
      <c r="DP168">
        <v>999.9</v>
      </c>
      <c r="DQ168">
        <v>0</v>
      </c>
      <c r="DR168">
        <v>0</v>
      </c>
      <c r="DS168">
        <v>10004.76833333333</v>
      </c>
      <c r="DT168">
        <v>0</v>
      </c>
      <c r="DU168">
        <v>3.94641</v>
      </c>
      <c r="DV168">
        <v>2.176389166666667</v>
      </c>
      <c r="DW168">
        <v>432.6132916666667</v>
      </c>
      <c r="DX168">
        <v>430.297</v>
      </c>
      <c r="DY168">
        <v>0.1954257916666667</v>
      </c>
      <c r="DZ168">
        <v>419.9879583333333</v>
      </c>
      <c r="EA168">
        <v>23.95774166666666</v>
      </c>
      <c r="EB168">
        <v>2.177769166666666</v>
      </c>
      <c r="EC168">
        <v>2.160148333333333</v>
      </c>
      <c r="ED168">
        <v>18.7997</v>
      </c>
      <c r="EE168">
        <v>18.66978333333333</v>
      </c>
      <c r="EF168">
        <v>0.00500078</v>
      </c>
      <c r="EG168">
        <v>0</v>
      </c>
      <c r="EH168">
        <v>0</v>
      </c>
      <c r="EI168">
        <v>0</v>
      </c>
      <c r="EJ168">
        <v>764.6125000000001</v>
      </c>
      <c r="EK168">
        <v>0.00500078</v>
      </c>
      <c r="EL168">
        <v>-22.22083333333333</v>
      </c>
      <c r="EM168">
        <v>-1.029166666666667</v>
      </c>
      <c r="EN168">
        <v>35.04133333333333</v>
      </c>
      <c r="EO168">
        <v>38.471125</v>
      </c>
      <c r="EP168">
        <v>36.95295833333333</v>
      </c>
      <c r="EQ168">
        <v>38.44508333333334</v>
      </c>
      <c r="ER168">
        <v>37.56479166666666</v>
      </c>
      <c r="ES168">
        <v>0</v>
      </c>
      <c r="ET168">
        <v>0</v>
      </c>
      <c r="EU168">
        <v>0</v>
      </c>
      <c r="EV168">
        <v>1758413767.2</v>
      </c>
      <c r="EW168">
        <v>0</v>
      </c>
      <c r="EX168">
        <v>764.0000000000001</v>
      </c>
      <c r="EY168">
        <v>35.61709337644379</v>
      </c>
      <c r="EZ168">
        <v>-14.666666625563</v>
      </c>
      <c r="FA168">
        <v>-20.43076923076923</v>
      </c>
      <c r="FB168">
        <v>15</v>
      </c>
      <c r="FC168">
        <v>0</v>
      </c>
      <c r="FD168" t="s">
        <v>424</v>
      </c>
      <c r="FE168">
        <v>1746989605.5</v>
      </c>
      <c r="FF168">
        <v>1746989593.5</v>
      </c>
      <c r="FG168">
        <v>0</v>
      </c>
      <c r="FH168">
        <v>-0.274</v>
      </c>
      <c r="FI168">
        <v>-0.002</v>
      </c>
      <c r="FJ168">
        <v>2.549</v>
      </c>
      <c r="FK168">
        <v>0.129</v>
      </c>
      <c r="FL168">
        <v>420</v>
      </c>
      <c r="FM168">
        <v>17</v>
      </c>
      <c r="FN168">
        <v>0.02</v>
      </c>
      <c r="FO168">
        <v>0.04</v>
      </c>
      <c r="FP168">
        <v>2.176202195121951</v>
      </c>
      <c r="FQ168">
        <v>-0.0009443205574942302</v>
      </c>
      <c r="FR168">
        <v>0.02770835504110412</v>
      </c>
      <c r="FS168">
        <v>1</v>
      </c>
      <c r="FT168">
        <v>762.4911764705881</v>
      </c>
      <c r="FU168">
        <v>35.29870106130279</v>
      </c>
      <c r="FV168">
        <v>6.594845029934977</v>
      </c>
      <c r="FW168">
        <v>0</v>
      </c>
      <c r="FX168">
        <v>0.1951912195121951</v>
      </c>
      <c r="FY168">
        <v>0.009636313588850044</v>
      </c>
      <c r="FZ168">
        <v>0.001623260156961987</v>
      </c>
      <c r="GA168">
        <v>1</v>
      </c>
      <c r="GB168">
        <v>2</v>
      </c>
      <c r="GC168">
        <v>3</v>
      </c>
      <c r="GD168" t="s">
        <v>425</v>
      </c>
      <c r="GE168">
        <v>3.10345</v>
      </c>
      <c r="GF168">
        <v>2.72802</v>
      </c>
      <c r="GG168">
        <v>0.0880992</v>
      </c>
      <c r="GH168">
        <v>0.08769390000000001</v>
      </c>
      <c r="GI168">
        <v>0.107853</v>
      </c>
      <c r="GJ168">
        <v>0.108678</v>
      </c>
      <c r="GK168">
        <v>23837.3</v>
      </c>
      <c r="GL168">
        <v>21645.9</v>
      </c>
      <c r="GM168">
        <v>26704.8</v>
      </c>
      <c r="GN168">
        <v>23948.9</v>
      </c>
      <c r="GO168">
        <v>38122.6</v>
      </c>
      <c r="GP168">
        <v>31552.7</v>
      </c>
      <c r="GQ168">
        <v>46636.2</v>
      </c>
      <c r="GR168">
        <v>37888.2</v>
      </c>
      <c r="GS168">
        <v>1.86735</v>
      </c>
      <c r="GT168">
        <v>1.86125</v>
      </c>
      <c r="GU168">
        <v>0.07620830000000001</v>
      </c>
      <c r="GV168">
        <v>0</v>
      </c>
      <c r="GW168">
        <v>28.7444</v>
      </c>
      <c r="GX168">
        <v>999.9</v>
      </c>
      <c r="GY168">
        <v>54.2</v>
      </c>
      <c r="GZ168">
        <v>31.5</v>
      </c>
      <c r="HA168">
        <v>27.9025</v>
      </c>
      <c r="HB168">
        <v>60.9237</v>
      </c>
      <c r="HC168">
        <v>26.0817</v>
      </c>
      <c r="HD168">
        <v>1</v>
      </c>
      <c r="HE168">
        <v>0.140991</v>
      </c>
      <c r="HF168">
        <v>-1.27511</v>
      </c>
      <c r="HG168">
        <v>20.2942</v>
      </c>
      <c r="HH168">
        <v>5.22118</v>
      </c>
      <c r="HI168">
        <v>11.9797</v>
      </c>
      <c r="HJ168">
        <v>4.9651</v>
      </c>
      <c r="HK168">
        <v>3.27598</v>
      </c>
      <c r="HL168">
        <v>9999</v>
      </c>
      <c r="HM168">
        <v>9999</v>
      </c>
      <c r="HN168">
        <v>9999</v>
      </c>
      <c r="HO168">
        <v>999.9</v>
      </c>
      <c r="HP168">
        <v>1.86386</v>
      </c>
      <c r="HQ168">
        <v>1.86006</v>
      </c>
      <c r="HR168">
        <v>1.85838</v>
      </c>
      <c r="HS168">
        <v>1.85974</v>
      </c>
      <c r="HT168">
        <v>1.85986</v>
      </c>
      <c r="HU168">
        <v>1.85837</v>
      </c>
      <c r="HV168">
        <v>1.85745</v>
      </c>
      <c r="HW168">
        <v>1.85238</v>
      </c>
      <c r="HX168">
        <v>0</v>
      </c>
      <c r="HY168">
        <v>0</v>
      </c>
      <c r="HZ168">
        <v>0</v>
      </c>
      <c r="IA168">
        <v>0</v>
      </c>
      <c r="IB168" t="s">
        <v>426</v>
      </c>
      <c r="IC168" t="s">
        <v>427</v>
      </c>
      <c r="ID168" t="s">
        <v>428</v>
      </c>
      <c r="IE168" t="s">
        <v>428</v>
      </c>
      <c r="IF168" t="s">
        <v>428</v>
      </c>
      <c r="IG168" t="s">
        <v>428</v>
      </c>
      <c r="IH168">
        <v>0</v>
      </c>
      <c r="II168">
        <v>100</v>
      </c>
      <c r="IJ168">
        <v>100</v>
      </c>
      <c r="IK168">
        <v>-0.661</v>
      </c>
      <c r="IL168">
        <v>0.3213</v>
      </c>
      <c r="IM168">
        <v>-0.6605319167387009</v>
      </c>
      <c r="IN168">
        <v>-0.0004737513092168879</v>
      </c>
      <c r="IO168">
        <v>1.233974951706583E-06</v>
      </c>
      <c r="IP168">
        <v>-2.791035861235605E-10</v>
      </c>
      <c r="IQ168">
        <v>0.04306461537617447</v>
      </c>
      <c r="IR168">
        <v>-0.002560808816659483</v>
      </c>
      <c r="IS168">
        <v>0.0007441110143227328</v>
      </c>
      <c r="IT168">
        <v>-6.151772081818622E-06</v>
      </c>
      <c r="IU168">
        <v>2</v>
      </c>
      <c r="IV168">
        <v>1988</v>
      </c>
      <c r="IW168">
        <v>1</v>
      </c>
      <c r="IX168">
        <v>28</v>
      </c>
      <c r="IY168">
        <v>190402.7</v>
      </c>
      <c r="IZ168">
        <v>190402.9</v>
      </c>
      <c r="JA168">
        <v>1.14868</v>
      </c>
      <c r="JB168">
        <v>2.60864</v>
      </c>
      <c r="JC168">
        <v>1.49658</v>
      </c>
      <c r="JD168">
        <v>2.34741</v>
      </c>
      <c r="JE168">
        <v>1.54907</v>
      </c>
      <c r="JF168">
        <v>2.4353</v>
      </c>
      <c r="JG168">
        <v>36.2224</v>
      </c>
      <c r="JH168">
        <v>24.0875</v>
      </c>
      <c r="JI168">
        <v>18</v>
      </c>
      <c r="JJ168">
        <v>482.456</v>
      </c>
      <c r="JK168">
        <v>493.214</v>
      </c>
      <c r="JL168">
        <v>30.5445</v>
      </c>
      <c r="JM168">
        <v>29.0612</v>
      </c>
      <c r="JN168">
        <v>30.0001</v>
      </c>
      <c r="JO168">
        <v>29.2715</v>
      </c>
      <c r="JP168">
        <v>29.2634</v>
      </c>
      <c r="JQ168">
        <v>23.0847</v>
      </c>
      <c r="JR168">
        <v>18.2037</v>
      </c>
      <c r="JS168">
        <v>100</v>
      </c>
      <c r="JT168">
        <v>30.5491</v>
      </c>
      <c r="JU168">
        <v>420</v>
      </c>
      <c r="JV168">
        <v>23.9258</v>
      </c>
      <c r="JW168">
        <v>101.963</v>
      </c>
      <c r="JX168">
        <v>91.37350000000001</v>
      </c>
    </row>
    <row r="169" spans="1:284">
      <c r="A169">
        <v>151</v>
      </c>
      <c r="B169">
        <v>1758414059.1</v>
      </c>
      <c r="C169">
        <v>1356.099999904633</v>
      </c>
      <c r="D169" t="s">
        <v>732</v>
      </c>
      <c r="E169" t="s">
        <v>733</v>
      </c>
      <c r="F169">
        <v>5</v>
      </c>
      <c r="G169" t="s">
        <v>734</v>
      </c>
      <c r="H169" t="s">
        <v>421</v>
      </c>
      <c r="I169">
        <v>1758414051.349999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(DN169+(U169+2*0.95*5.67E-8*(((DN169+$B$9)+273)^4-(DN169+273)^4)-44100*J169)/(1.84*29.3*R169+8*0.95*5.67E-8*(DN169+273)^3))</f>
        <v>0</v>
      </c>
      <c r="W169">
        <f>($C$9*DO169+$D$9*DP169+$E$9*V169)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2*0.95*5.67E-8*(((DN169+$B$9)+273)^4-(W169+273)^4)</f>
        <v>0</v>
      </c>
      <c r="AF169">
        <f>U169+AE169+AC169+AD169</f>
        <v>0</v>
      </c>
      <c r="AG169">
        <v>0</v>
      </c>
      <c r="AH169">
        <v>0</v>
      </c>
      <c r="AI169">
        <f>IF(AG169*$H$15&gt;=AK169,1.0,(AK169/(AK169-AG169*$H$15)))</f>
        <v>0</v>
      </c>
      <c r="AJ169">
        <f>(AI169-1)*100</f>
        <v>0</v>
      </c>
      <c r="AK169">
        <f>MAX(0,($B$15+$C$15*DS169)/(1+$D$15*DS169)*DL169/(DN169+273)*$E$15)</f>
        <v>0</v>
      </c>
      <c r="AL169" t="s">
        <v>422</v>
      </c>
      <c r="AM169" t="s">
        <v>422</v>
      </c>
      <c r="AN169">
        <v>0</v>
      </c>
      <c r="AO169">
        <v>0</v>
      </c>
      <c r="AP169">
        <f>1-AN169/AO169</f>
        <v>0</v>
      </c>
      <c r="AQ169">
        <v>0</v>
      </c>
      <c r="AR169" t="s">
        <v>422</v>
      </c>
      <c r="AS169" t="s">
        <v>422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422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$B$13*DT169+$C$13*DU169+$F$13*EF169*(1-EI169)</f>
        <v>0</v>
      </c>
      <c r="CW169">
        <f>CV169*CX169</f>
        <v>0</v>
      </c>
      <c r="CX169">
        <f>($B$13*$D$11+$C$13*$D$11+$F$13*((ES169+EK169)/MAX(ES169+EK169+ET169, 0.1)*$I$11+ET169/MAX(ES169+EK169+ET169, 0.1)*$J$11))/($B$13+$C$13+$F$13)</f>
        <v>0</v>
      </c>
      <c r="CY169">
        <f>($B$13*$K$11+$C$13*$K$11+$F$13*((ES169+EK169)/MAX(ES169+EK169+ET169, 0.1)*$P$11+ET169/MAX(ES169+EK169+ET169, 0.1)*$Q$11))/($B$13+$C$13+$F$13)</f>
        <v>0</v>
      </c>
      <c r="CZ169">
        <v>1.1</v>
      </c>
      <c r="DA169">
        <v>0.5</v>
      </c>
      <c r="DB169" t="s">
        <v>423</v>
      </c>
      <c r="DC169">
        <v>2</v>
      </c>
      <c r="DD169">
        <v>1758414051.349999</v>
      </c>
      <c r="DE169">
        <v>421.8528666666667</v>
      </c>
      <c r="DF169">
        <v>420.0073666666667</v>
      </c>
      <c r="DG169">
        <v>23.44802</v>
      </c>
      <c r="DH169">
        <v>23.39618666666667</v>
      </c>
      <c r="DI169">
        <v>422.5143</v>
      </c>
      <c r="DJ169">
        <v>23.14194666666667</v>
      </c>
      <c r="DK169">
        <v>500.0213</v>
      </c>
      <c r="DL169">
        <v>90.16488333333334</v>
      </c>
      <c r="DM169">
        <v>0.06792697666666667</v>
      </c>
      <c r="DN169">
        <v>29.82384</v>
      </c>
      <c r="DO169">
        <v>29.98876333333333</v>
      </c>
      <c r="DP169">
        <v>999.9000000000002</v>
      </c>
      <c r="DQ169">
        <v>0</v>
      </c>
      <c r="DR169">
        <v>0</v>
      </c>
      <c r="DS169">
        <v>10007.22566666667</v>
      </c>
      <c r="DT169">
        <v>0</v>
      </c>
      <c r="DU169">
        <v>3.33927</v>
      </c>
      <c r="DV169">
        <v>1.845459666666667</v>
      </c>
      <c r="DW169">
        <v>431.9819333333334</v>
      </c>
      <c r="DX169">
        <v>430.0693666666667</v>
      </c>
      <c r="DY169">
        <v>0.05182698666666667</v>
      </c>
      <c r="DZ169">
        <v>420.0073666666667</v>
      </c>
      <c r="EA169">
        <v>23.39618666666667</v>
      </c>
      <c r="EB169">
        <v>2.114187666666667</v>
      </c>
      <c r="EC169">
        <v>2.109515</v>
      </c>
      <c r="ED169">
        <v>18.32647666666667</v>
      </c>
      <c r="EE169">
        <v>18.29121666666667</v>
      </c>
      <c r="EF169">
        <v>0.005000780000000002</v>
      </c>
      <c r="EG169">
        <v>0</v>
      </c>
      <c r="EH169">
        <v>0</v>
      </c>
      <c r="EI169">
        <v>0</v>
      </c>
      <c r="EJ169">
        <v>134.1233333333333</v>
      </c>
      <c r="EK169">
        <v>0.005000780000000002</v>
      </c>
      <c r="EL169">
        <v>-12.1</v>
      </c>
      <c r="EM169">
        <v>-0.1933333333333334</v>
      </c>
      <c r="EN169">
        <v>35.76633333333334</v>
      </c>
      <c r="EO169">
        <v>40.55393333333333</v>
      </c>
      <c r="EP169">
        <v>38.58733333333333</v>
      </c>
      <c r="EQ169">
        <v>41.13733333333333</v>
      </c>
      <c r="ER169">
        <v>38.68733333333333</v>
      </c>
      <c r="ES169">
        <v>0</v>
      </c>
      <c r="ET169">
        <v>0</v>
      </c>
      <c r="EU169">
        <v>0</v>
      </c>
      <c r="EV169">
        <v>1758414058.8</v>
      </c>
      <c r="EW169">
        <v>0</v>
      </c>
      <c r="EX169">
        <v>133.4961538461538</v>
      </c>
      <c r="EY169">
        <v>-9.295726907778253</v>
      </c>
      <c r="EZ169">
        <v>-1.914529460253296</v>
      </c>
      <c r="FA169">
        <v>-11.62307692307692</v>
      </c>
      <c r="FB169">
        <v>15</v>
      </c>
      <c r="FC169">
        <v>0</v>
      </c>
      <c r="FD169" t="s">
        <v>424</v>
      </c>
      <c r="FE169">
        <v>1746989605.5</v>
      </c>
      <c r="FF169">
        <v>1746989593.5</v>
      </c>
      <c r="FG169">
        <v>0</v>
      </c>
      <c r="FH169">
        <v>-0.274</v>
      </c>
      <c r="FI169">
        <v>-0.002</v>
      </c>
      <c r="FJ169">
        <v>2.549</v>
      </c>
      <c r="FK169">
        <v>0.129</v>
      </c>
      <c r="FL169">
        <v>420</v>
      </c>
      <c r="FM169">
        <v>17</v>
      </c>
      <c r="FN169">
        <v>0.02</v>
      </c>
      <c r="FO169">
        <v>0.04</v>
      </c>
      <c r="FP169">
        <v>1.853345609756097</v>
      </c>
      <c r="FQ169">
        <v>-0.05888174216027584</v>
      </c>
      <c r="FR169">
        <v>0.04162741357823669</v>
      </c>
      <c r="FS169">
        <v>1</v>
      </c>
      <c r="FT169">
        <v>133.7676470588235</v>
      </c>
      <c r="FU169">
        <v>-3.213140024693198</v>
      </c>
      <c r="FV169">
        <v>6.258345984656636</v>
      </c>
      <c r="FW169">
        <v>0</v>
      </c>
      <c r="FX169">
        <v>0.05143058536585366</v>
      </c>
      <c r="FY169">
        <v>0.00371596724738671</v>
      </c>
      <c r="FZ169">
        <v>0.001605096473441436</v>
      </c>
      <c r="GA169">
        <v>1</v>
      </c>
      <c r="GB169">
        <v>2</v>
      </c>
      <c r="GC169">
        <v>3</v>
      </c>
      <c r="GD169" t="s">
        <v>425</v>
      </c>
      <c r="GE169">
        <v>3.10315</v>
      </c>
      <c r="GF169">
        <v>2.72609</v>
      </c>
      <c r="GG169">
        <v>0.0880432</v>
      </c>
      <c r="GH169">
        <v>0.0877006</v>
      </c>
      <c r="GI169">
        <v>0.10565</v>
      </c>
      <c r="GJ169">
        <v>0.106898</v>
      </c>
      <c r="GK169">
        <v>23836.8</v>
      </c>
      <c r="GL169">
        <v>21643.8</v>
      </c>
      <c r="GM169">
        <v>26702.8</v>
      </c>
      <c r="GN169">
        <v>23946.8</v>
      </c>
      <c r="GO169">
        <v>38214.9</v>
      </c>
      <c r="GP169">
        <v>31613.9</v>
      </c>
      <c r="GQ169">
        <v>46632.7</v>
      </c>
      <c r="GR169">
        <v>37885.4</v>
      </c>
      <c r="GS169">
        <v>1.86583</v>
      </c>
      <c r="GT169">
        <v>1.86077</v>
      </c>
      <c r="GU169">
        <v>0.08708979999999999</v>
      </c>
      <c r="GV169">
        <v>0</v>
      </c>
      <c r="GW169">
        <v>28.5726</v>
      </c>
      <c r="GX169">
        <v>999.9</v>
      </c>
      <c r="GY169">
        <v>54</v>
      </c>
      <c r="GZ169">
        <v>31.5</v>
      </c>
      <c r="HA169">
        <v>27.798</v>
      </c>
      <c r="HB169">
        <v>61.3037</v>
      </c>
      <c r="HC169">
        <v>26.0457</v>
      </c>
      <c r="HD169">
        <v>1</v>
      </c>
      <c r="HE169">
        <v>0.142248</v>
      </c>
      <c r="HF169">
        <v>-1.07591</v>
      </c>
      <c r="HG169">
        <v>20.2955</v>
      </c>
      <c r="HH169">
        <v>5.21729</v>
      </c>
      <c r="HI169">
        <v>11.98</v>
      </c>
      <c r="HJ169">
        <v>4.9652</v>
      </c>
      <c r="HK169">
        <v>3.27595</v>
      </c>
      <c r="HL169">
        <v>9999</v>
      </c>
      <c r="HM169">
        <v>9999</v>
      </c>
      <c r="HN169">
        <v>9999</v>
      </c>
      <c r="HO169">
        <v>999.9</v>
      </c>
      <c r="HP169">
        <v>1.86386</v>
      </c>
      <c r="HQ169">
        <v>1.86007</v>
      </c>
      <c r="HR169">
        <v>1.85837</v>
      </c>
      <c r="HS169">
        <v>1.85974</v>
      </c>
      <c r="HT169">
        <v>1.85983</v>
      </c>
      <c r="HU169">
        <v>1.85837</v>
      </c>
      <c r="HV169">
        <v>1.85746</v>
      </c>
      <c r="HW169">
        <v>1.85237</v>
      </c>
      <c r="HX169">
        <v>0</v>
      </c>
      <c r="HY169">
        <v>0</v>
      </c>
      <c r="HZ169">
        <v>0</v>
      </c>
      <c r="IA169">
        <v>0</v>
      </c>
      <c r="IB169" t="s">
        <v>426</v>
      </c>
      <c r="IC169" t="s">
        <v>427</v>
      </c>
      <c r="ID169" t="s">
        <v>428</v>
      </c>
      <c r="IE169" t="s">
        <v>428</v>
      </c>
      <c r="IF169" t="s">
        <v>428</v>
      </c>
      <c r="IG169" t="s">
        <v>428</v>
      </c>
      <c r="IH169">
        <v>0</v>
      </c>
      <c r="II169">
        <v>100</v>
      </c>
      <c r="IJ169">
        <v>100</v>
      </c>
      <c r="IK169">
        <v>-0.662</v>
      </c>
      <c r="IL169">
        <v>0.3061</v>
      </c>
      <c r="IM169">
        <v>-0.6605319167387009</v>
      </c>
      <c r="IN169">
        <v>-0.0004737513092168879</v>
      </c>
      <c r="IO169">
        <v>1.233974951706583E-06</v>
      </c>
      <c r="IP169">
        <v>-2.791035861235605E-10</v>
      </c>
      <c r="IQ169">
        <v>0.04306461537617447</v>
      </c>
      <c r="IR169">
        <v>-0.002560808816659483</v>
      </c>
      <c r="IS169">
        <v>0.0007441110143227328</v>
      </c>
      <c r="IT169">
        <v>-6.151772081818622E-06</v>
      </c>
      <c r="IU169">
        <v>2</v>
      </c>
      <c r="IV169">
        <v>1988</v>
      </c>
      <c r="IW169">
        <v>1</v>
      </c>
      <c r="IX169">
        <v>28</v>
      </c>
      <c r="IY169">
        <v>190407.6</v>
      </c>
      <c r="IZ169">
        <v>190407.8</v>
      </c>
      <c r="JA169">
        <v>1.14868</v>
      </c>
      <c r="JB169">
        <v>2.60742</v>
      </c>
      <c r="JC169">
        <v>1.49658</v>
      </c>
      <c r="JD169">
        <v>2.34741</v>
      </c>
      <c r="JE169">
        <v>1.54907</v>
      </c>
      <c r="JF169">
        <v>2.46094</v>
      </c>
      <c r="JG169">
        <v>36.2694</v>
      </c>
      <c r="JH169">
        <v>24.0963</v>
      </c>
      <c r="JI169">
        <v>18</v>
      </c>
      <c r="JJ169">
        <v>481.638</v>
      </c>
      <c r="JK169">
        <v>492.956</v>
      </c>
      <c r="JL169">
        <v>30.0691</v>
      </c>
      <c r="JM169">
        <v>29.0836</v>
      </c>
      <c r="JN169">
        <v>30.0001</v>
      </c>
      <c r="JO169">
        <v>29.2809</v>
      </c>
      <c r="JP169">
        <v>29.27</v>
      </c>
      <c r="JQ169">
        <v>23.0909</v>
      </c>
      <c r="JR169">
        <v>19.9711</v>
      </c>
      <c r="JS169">
        <v>100</v>
      </c>
      <c r="JT169">
        <v>30.0739</v>
      </c>
      <c r="JU169">
        <v>420</v>
      </c>
      <c r="JV169">
        <v>23.3932</v>
      </c>
      <c r="JW169">
        <v>101.956</v>
      </c>
      <c r="JX169">
        <v>91.3665</v>
      </c>
    </row>
    <row r="170" spans="1:284">
      <c r="A170">
        <v>152</v>
      </c>
      <c r="B170">
        <v>1758414061.1</v>
      </c>
      <c r="C170">
        <v>1358.099999904633</v>
      </c>
      <c r="D170" t="s">
        <v>735</v>
      </c>
      <c r="E170" t="s">
        <v>736</v>
      </c>
      <c r="F170">
        <v>5</v>
      </c>
      <c r="G170" t="s">
        <v>734</v>
      </c>
      <c r="H170" t="s">
        <v>421</v>
      </c>
      <c r="I170">
        <v>1758414053.151724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(DN170+(U170+2*0.95*5.67E-8*(((DN170+$B$9)+273)^4-(DN170+273)^4)-44100*J170)/(1.84*29.3*R170+8*0.95*5.67E-8*(DN170+273)^3))</f>
        <v>0</v>
      </c>
      <c r="W170">
        <f>($C$9*DO170+$D$9*DP170+$E$9*V170)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2*0.95*5.67E-8*(((DN170+$B$9)+273)^4-(W170+273)^4)</f>
        <v>0</v>
      </c>
      <c r="AF170">
        <f>U170+AE170+AC170+AD170</f>
        <v>0</v>
      </c>
      <c r="AG170">
        <v>0</v>
      </c>
      <c r="AH170">
        <v>0</v>
      </c>
      <c r="AI170">
        <f>IF(AG170*$H$15&gt;=AK170,1.0,(AK170/(AK170-AG170*$H$15)))</f>
        <v>0</v>
      </c>
      <c r="AJ170">
        <f>(AI170-1)*100</f>
        <v>0</v>
      </c>
      <c r="AK170">
        <f>MAX(0,($B$15+$C$15*DS170)/(1+$D$15*DS170)*DL170/(DN170+273)*$E$15)</f>
        <v>0</v>
      </c>
      <c r="AL170" t="s">
        <v>422</v>
      </c>
      <c r="AM170" t="s">
        <v>422</v>
      </c>
      <c r="AN170">
        <v>0</v>
      </c>
      <c r="AO170">
        <v>0</v>
      </c>
      <c r="AP170">
        <f>1-AN170/AO170</f>
        <v>0</v>
      </c>
      <c r="AQ170">
        <v>0</v>
      </c>
      <c r="AR170" t="s">
        <v>422</v>
      </c>
      <c r="AS170" t="s">
        <v>422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422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$B$13*DT170+$C$13*DU170+$F$13*EF170*(1-EI170)</f>
        <v>0</v>
      </c>
      <c r="CW170">
        <f>CV170*CX170</f>
        <v>0</v>
      </c>
      <c r="CX170">
        <f>($B$13*$D$11+$C$13*$D$11+$F$13*((ES170+EK170)/MAX(ES170+EK170+ET170, 0.1)*$I$11+ET170/MAX(ES170+EK170+ET170, 0.1)*$J$11))/($B$13+$C$13+$F$13)</f>
        <v>0</v>
      </c>
      <c r="CY170">
        <f>($B$13*$K$11+$C$13*$K$11+$F$13*((ES170+EK170)/MAX(ES170+EK170+ET170, 0.1)*$P$11+ET170/MAX(ES170+EK170+ET170, 0.1)*$Q$11))/($B$13+$C$13+$F$13)</f>
        <v>0</v>
      </c>
      <c r="CZ170">
        <v>1.1</v>
      </c>
      <c r="DA170">
        <v>0.5</v>
      </c>
      <c r="DB170" t="s">
        <v>423</v>
      </c>
      <c r="DC170">
        <v>2</v>
      </c>
      <c r="DD170">
        <v>1758414053.151724</v>
      </c>
      <c r="DE170">
        <v>421.8581724137932</v>
      </c>
      <c r="DF170">
        <v>420.0078620689655</v>
      </c>
      <c r="DG170">
        <v>23.44748620689655</v>
      </c>
      <c r="DH170">
        <v>23.39560344827586</v>
      </c>
      <c r="DI170">
        <v>422.5196551724138</v>
      </c>
      <c r="DJ170">
        <v>23.14142068965517</v>
      </c>
      <c r="DK170">
        <v>500.022275862069</v>
      </c>
      <c r="DL170">
        <v>90.16486896551726</v>
      </c>
      <c r="DM170">
        <v>0.06795520344827587</v>
      </c>
      <c r="DN170">
        <v>29.82354482758621</v>
      </c>
      <c r="DO170">
        <v>29.98865172413794</v>
      </c>
      <c r="DP170">
        <v>999.9000000000002</v>
      </c>
      <c r="DQ170">
        <v>0</v>
      </c>
      <c r="DR170">
        <v>0</v>
      </c>
      <c r="DS170">
        <v>10004.19793103448</v>
      </c>
      <c r="DT170">
        <v>0</v>
      </c>
      <c r="DU170">
        <v>3.33927</v>
      </c>
      <c r="DV170">
        <v>1.850254827586207</v>
      </c>
      <c r="DW170">
        <v>431.9871379310345</v>
      </c>
      <c r="DX170">
        <v>430.0696551724138</v>
      </c>
      <c r="DY170">
        <v>0.05187101034482759</v>
      </c>
      <c r="DZ170">
        <v>420.0078620689655</v>
      </c>
      <c r="EA170">
        <v>23.39560344827586</v>
      </c>
      <c r="EB170">
        <v>2.114139310344828</v>
      </c>
      <c r="EC170">
        <v>2.109462413793104</v>
      </c>
      <c r="ED170">
        <v>18.32611034482759</v>
      </c>
      <c r="EE170">
        <v>18.29082068965517</v>
      </c>
      <c r="EF170">
        <v>0.005000780000000002</v>
      </c>
      <c r="EG170">
        <v>0</v>
      </c>
      <c r="EH170">
        <v>0</v>
      </c>
      <c r="EI170">
        <v>0</v>
      </c>
      <c r="EJ170">
        <v>133.9896551724138</v>
      </c>
      <c r="EK170">
        <v>0.005000780000000002</v>
      </c>
      <c r="EL170">
        <v>-12.97241379310345</v>
      </c>
      <c r="EM170">
        <v>-0.1931034482758621</v>
      </c>
      <c r="EN170">
        <v>35.76472413793103</v>
      </c>
      <c r="EO170">
        <v>40.50193103448274</v>
      </c>
      <c r="EP170">
        <v>38.53431034482758</v>
      </c>
      <c r="EQ170">
        <v>41.07524137931033</v>
      </c>
      <c r="ER170">
        <v>38.67010344827586</v>
      </c>
      <c r="ES170">
        <v>0</v>
      </c>
      <c r="ET170">
        <v>0</v>
      </c>
      <c r="EU170">
        <v>0</v>
      </c>
      <c r="EV170">
        <v>1758414061.2</v>
      </c>
      <c r="EW170">
        <v>0</v>
      </c>
      <c r="EX170">
        <v>133.5115384615385</v>
      </c>
      <c r="EY170">
        <v>-28.91965839701963</v>
      </c>
      <c r="EZ170">
        <v>14.61196595232663</v>
      </c>
      <c r="FA170">
        <v>-12.67692307692308</v>
      </c>
      <c r="FB170">
        <v>15</v>
      </c>
      <c r="FC170">
        <v>0</v>
      </c>
      <c r="FD170" t="s">
        <v>424</v>
      </c>
      <c r="FE170">
        <v>1746989605.5</v>
      </c>
      <c r="FF170">
        <v>1746989593.5</v>
      </c>
      <c r="FG170">
        <v>0</v>
      </c>
      <c r="FH170">
        <v>-0.274</v>
      </c>
      <c r="FI170">
        <v>-0.002</v>
      </c>
      <c r="FJ170">
        <v>2.549</v>
      </c>
      <c r="FK170">
        <v>0.129</v>
      </c>
      <c r="FL170">
        <v>420</v>
      </c>
      <c r="FM170">
        <v>17</v>
      </c>
      <c r="FN170">
        <v>0.02</v>
      </c>
      <c r="FO170">
        <v>0.04</v>
      </c>
      <c r="FP170">
        <v>1.845597804878049</v>
      </c>
      <c r="FQ170">
        <v>-0.02481052264808023</v>
      </c>
      <c r="FR170">
        <v>0.04159966167265067</v>
      </c>
      <c r="FS170">
        <v>1</v>
      </c>
      <c r="FT170">
        <v>132.8029411764706</v>
      </c>
      <c r="FU170">
        <v>-8.542398919243197</v>
      </c>
      <c r="FV170">
        <v>6.722459515513371</v>
      </c>
      <c r="FW170">
        <v>0</v>
      </c>
      <c r="FX170">
        <v>0.05205280243902439</v>
      </c>
      <c r="FY170">
        <v>0.0001937665505228218</v>
      </c>
      <c r="FZ170">
        <v>0.001335912602385936</v>
      </c>
      <c r="GA170">
        <v>1</v>
      </c>
      <c r="GB170">
        <v>2</v>
      </c>
      <c r="GC170">
        <v>3</v>
      </c>
      <c r="GD170" t="s">
        <v>425</v>
      </c>
      <c r="GE170">
        <v>3.10315</v>
      </c>
      <c r="GF170">
        <v>2.72628</v>
      </c>
      <c r="GG170">
        <v>0.0880437</v>
      </c>
      <c r="GH170">
        <v>0.0876955</v>
      </c>
      <c r="GI170">
        <v>0.10565</v>
      </c>
      <c r="GJ170">
        <v>0.106889</v>
      </c>
      <c r="GK170">
        <v>23836.8</v>
      </c>
      <c r="GL170">
        <v>21643.9</v>
      </c>
      <c r="GM170">
        <v>26702.8</v>
      </c>
      <c r="GN170">
        <v>23946.8</v>
      </c>
      <c r="GO170">
        <v>38215.1</v>
      </c>
      <c r="GP170">
        <v>31614.1</v>
      </c>
      <c r="GQ170">
        <v>46633</v>
      </c>
      <c r="GR170">
        <v>37885.3</v>
      </c>
      <c r="GS170">
        <v>1.86613</v>
      </c>
      <c r="GT170">
        <v>1.86065</v>
      </c>
      <c r="GU170">
        <v>0.08720899999999999</v>
      </c>
      <c r="GV170">
        <v>0</v>
      </c>
      <c r="GW170">
        <v>28.5726</v>
      </c>
      <c r="GX170">
        <v>999.9</v>
      </c>
      <c r="GY170">
        <v>54</v>
      </c>
      <c r="GZ170">
        <v>31.5</v>
      </c>
      <c r="HA170">
        <v>27.7975</v>
      </c>
      <c r="HB170">
        <v>61.0737</v>
      </c>
      <c r="HC170">
        <v>26.2861</v>
      </c>
      <c r="HD170">
        <v>1</v>
      </c>
      <c r="HE170">
        <v>0.142147</v>
      </c>
      <c r="HF170">
        <v>-1.07166</v>
      </c>
      <c r="HG170">
        <v>20.2956</v>
      </c>
      <c r="HH170">
        <v>5.21744</v>
      </c>
      <c r="HI170">
        <v>11.98</v>
      </c>
      <c r="HJ170">
        <v>4.9654</v>
      </c>
      <c r="HK170">
        <v>3.27593</v>
      </c>
      <c r="HL170">
        <v>9999</v>
      </c>
      <c r="HM170">
        <v>9999</v>
      </c>
      <c r="HN170">
        <v>9999</v>
      </c>
      <c r="HO170">
        <v>999.9</v>
      </c>
      <c r="HP170">
        <v>1.86386</v>
      </c>
      <c r="HQ170">
        <v>1.86006</v>
      </c>
      <c r="HR170">
        <v>1.85837</v>
      </c>
      <c r="HS170">
        <v>1.85974</v>
      </c>
      <c r="HT170">
        <v>1.85983</v>
      </c>
      <c r="HU170">
        <v>1.85837</v>
      </c>
      <c r="HV170">
        <v>1.85745</v>
      </c>
      <c r="HW170">
        <v>1.85238</v>
      </c>
      <c r="HX170">
        <v>0</v>
      </c>
      <c r="HY170">
        <v>0</v>
      </c>
      <c r="HZ170">
        <v>0</v>
      </c>
      <c r="IA170">
        <v>0</v>
      </c>
      <c r="IB170" t="s">
        <v>426</v>
      </c>
      <c r="IC170" t="s">
        <v>427</v>
      </c>
      <c r="ID170" t="s">
        <v>428</v>
      </c>
      <c r="IE170" t="s">
        <v>428</v>
      </c>
      <c r="IF170" t="s">
        <v>428</v>
      </c>
      <c r="IG170" t="s">
        <v>428</v>
      </c>
      <c r="IH170">
        <v>0</v>
      </c>
      <c r="II170">
        <v>100</v>
      </c>
      <c r="IJ170">
        <v>100</v>
      </c>
      <c r="IK170">
        <v>-0.661</v>
      </c>
      <c r="IL170">
        <v>0.306</v>
      </c>
      <c r="IM170">
        <v>-0.6605319167387009</v>
      </c>
      <c r="IN170">
        <v>-0.0004737513092168879</v>
      </c>
      <c r="IO170">
        <v>1.233974951706583E-06</v>
      </c>
      <c r="IP170">
        <v>-2.791035861235605E-10</v>
      </c>
      <c r="IQ170">
        <v>0.04306461537617447</v>
      </c>
      <c r="IR170">
        <v>-0.002560808816659483</v>
      </c>
      <c r="IS170">
        <v>0.0007441110143227328</v>
      </c>
      <c r="IT170">
        <v>-6.151772081818622E-06</v>
      </c>
      <c r="IU170">
        <v>2</v>
      </c>
      <c r="IV170">
        <v>1988</v>
      </c>
      <c r="IW170">
        <v>1</v>
      </c>
      <c r="IX170">
        <v>28</v>
      </c>
      <c r="IY170">
        <v>190407.6</v>
      </c>
      <c r="IZ170">
        <v>190407.8</v>
      </c>
      <c r="JA170">
        <v>1.14868</v>
      </c>
      <c r="JB170">
        <v>2.60498</v>
      </c>
      <c r="JC170">
        <v>1.49658</v>
      </c>
      <c r="JD170">
        <v>2.34741</v>
      </c>
      <c r="JE170">
        <v>1.54907</v>
      </c>
      <c r="JF170">
        <v>2.46338</v>
      </c>
      <c r="JG170">
        <v>36.2694</v>
      </c>
      <c r="JH170">
        <v>24.0963</v>
      </c>
      <c r="JI170">
        <v>18</v>
      </c>
      <c r="JJ170">
        <v>481.818</v>
      </c>
      <c r="JK170">
        <v>492.875</v>
      </c>
      <c r="JL170">
        <v>30.0729</v>
      </c>
      <c r="JM170">
        <v>29.0836</v>
      </c>
      <c r="JN170">
        <v>30</v>
      </c>
      <c r="JO170">
        <v>29.2816</v>
      </c>
      <c r="JP170">
        <v>29.2703</v>
      </c>
      <c r="JQ170">
        <v>23.0896</v>
      </c>
      <c r="JR170">
        <v>19.9711</v>
      </c>
      <c r="JS170">
        <v>100</v>
      </c>
      <c r="JT170">
        <v>30.0797</v>
      </c>
      <c r="JU170">
        <v>420</v>
      </c>
      <c r="JV170">
        <v>23.3932</v>
      </c>
      <c r="JW170">
        <v>101.956</v>
      </c>
      <c r="JX170">
        <v>91.3663</v>
      </c>
    </row>
    <row r="171" spans="1:284">
      <c r="A171">
        <v>153</v>
      </c>
      <c r="B171">
        <v>1758414063.1</v>
      </c>
      <c r="C171">
        <v>1360.099999904633</v>
      </c>
      <c r="D171" t="s">
        <v>737</v>
      </c>
      <c r="E171" t="s">
        <v>738</v>
      </c>
      <c r="F171">
        <v>5</v>
      </c>
      <c r="G171" t="s">
        <v>734</v>
      </c>
      <c r="H171" t="s">
        <v>421</v>
      </c>
      <c r="I171">
        <v>1758414055.010714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(DN171+(U171+2*0.95*5.67E-8*(((DN171+$B$9)+273)^4-(DN171+273)^4)-44100*J171)/(1.84*29.3*R171+8*0.95*5.67E-8*(DN171+273)^3))</f>
        <v>0</v>
      </c>
      <c r="W171">
        <f>($C$9*DO171+$D$9*DP171+$E$9*V171)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2*0.95*5.67E-8*(((DN171+$B$9)+273)^4-(W171+273)^4)</f>
        <v>0</v>
      </c>
      <c r="AF171">
        <f>U171+AE171+AC171+AD171</f>
        <v>0</v>
      </c>
      <c r="AG171">
        <v>0</v>
      </c>
      <c r="AH171">
        <v>0</v>
      </c>
      <c r="AI171">
        <f>IF(AG171*$H$15&gt;=AK171,1.0,(AK171/(AK171-AG171*$H$15)))</f>
        <v>0</v>
      </c>
      <c r="AJ171">
        <f>(AI171-1)*100</f>
        <v>0</v>
      </c>
      <c r="AK171">
        <f>MAX(0,($B$15+$C$15*DS171)/(1+$D$15*DS171)*DL171/(DN171+273)*$E$15)</f>
        <v>0</v>
      </c>
      <c r="AL171" t="s">
        <v>422</v>
      </c>
      <c r="AM171" t="s">
        <v>422</v>
      </c>
      <c r="AN171">
        <v>0</v>
      </c>
      <c r="AO171">
        <v>0</v>
      </c>
      <c r="AP171">
        <f>1-AN171/AO171</f>
        <v>0</v>
      </c>
      <c r="AQ171">
        <v>0</v>
      </c>
      <c r="AR171" t="s">
        <v>422</v>
      </c>
      <c r="AS171" t="s">
        <v>422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422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$B$13*DT171+$C$13*DU171+$F$13*EF171*(1-EI171)</f>
        <v>0</v>
      </c>
      <c r="CW171">
        <f>CV171*CX171</f>
        <v>0</v>
      </c>
      <c r="CX171">
        <f>($B$13*$D$11+$C$13*$D$11+$F$13*((ES171+EK171)/MAX(ES171+EK171+ET171, 0.1)*$I$11+ET171/MAX(ES171+EK171+ET171, 0.1)*$J$11))/($B$13+$C$13+$F$13)</f>
        <v>0</v>
      </c>
      <c r="CY171">
        <f>($B$13*$K$11+$C$13*$K$11+$F$13*((ES171+EK171)/MAX(ES171+EK171+ET171, 0.1)*$P$11+ET171/MAX(ES171+EK171+ET171, 0.1)*$Q$11))/($B$13+$C$13+$F$13)</f>
        <v>0</v>
      </c>
      <c r="CZ171">
        <v>1.1</v>
      </c>
      <c r="DA171">
        <v>0.5</v>
      </c>
      <c r="DB171" t="s">
        <v>423</v>
      </c>
      <c r="DC171">
        <v>2</v>
      </c>
      <c r="DD171">
        <v>1758414055.010714</v>
      </c>
      <c r="DE171">
        <v>421.8613214285714</v>
      </c>
      <c r="DF171">
        <v>420.0123928571429</v>
      </c>
      <c r="DG171">
        <v>23.44709285714286</v>
      </c>
      <c r="DH171">
        <v>23.39466428571428</v>
      </c>
      <c r="DI171">
        <v>422.5228214285715</v>
      </c>
      <c r="DJ171">
        <v>23.14103928571429</v>
      </c>
      <c r="DK171">
        <v>500.0099642857143</v>
      </c>
      <c r="DL171">
        <v>90.16489642857142</v>
      </c>
      <c r="DM171">
        <v>0.06805751785714285</v>
      </c>
      <c r="DN171">
        <v>29.82355357142857</v>
      </c>
      <c r="DO171">
        <v>29.98918928571429</v>
      </c>
      <c r="DP171">
        <v>999.9000000000002</v>
      </c>
      <c r="DQ171">
        <v>0</v>
      </c>
      <c r="DR171">
        <v>0</v>
      </c>
      <c r="DS171">
        <v>9998.122142857143</v>
      </c>
      <c r="DT171">
        <v>0</v>
      </c>
      <c r="DU171">
        <v>3.33927</v>
      </c>
      <c r="DV171">
        <v>1.848861428571428</v>
      </c>
      <c r="DW171">
        <v>431.9901428571429</v>
      </c>
      <c r="DX171">
        <v>430.0738571428571</v>
      </c>
      <c r="DY171">
        <v>0.05241843928571428</v>
      </c>
      <c r="DZ171">
        <v>420.0123928571429</v>
      </c>
      <c r="EA171">
        <v>23.39466428571428</v>
      </c>
      <c r="EB171">
        <v>2.114104642857142</v>
      </c>
      <c r="EC171">
        <v>2.109378571428571</v>
      </c>
      <c r="ED171">
        <v>18.32584642857143</v>
      </c>
      <c r="EE171">
        <v>18.29018214285714</v>
      </c>
      <c r="EF171">
        <v>0.005000780000000002</v>
      </c>
      <c r="EG171">
        <v>0</v>
      </c>
      <c r="EH171">
        <v>0</v>
      </c>
      <c r="EI171">
        <v>0</v>
      </c>
      <c r="EJ171">
        <v>133.6178571428572</v>
      </c>
      <c r="EK171">
        <v>0.005000780000000002</v>
      </c>
      <c r="EL171">
        <v>-12.85</v>
      </c>
      <c r="EM171">
        <v>-0.3107142857142858</v>
      </c>
      <c r="EN171">
        <v>35.76078571428572</v>
      </c>
      <c r="EO171">
        <v>40.44842857142857</v>
      </c>
      <c r="EP171">
        <v>38.51989285714285</v>
      </c>
      <c r="EQ171">
        <v>41.0065357142857</v>
      </c>
      <c r="ER171">
        <v>38.65385714285713</v>
      </c>
      <c r="ES171">
        <v>0</v>
      </c>
      <c r="ET171">
        <v>0</v>
      </c>
      <c r="EU171">
        <v>0</v>
      </c>
      <c r="EV171">
        <v>1758414063</v>
      </c>
      <c r="EW171">
        <v>0</v>
      </c>
      <c r="EX171">
        <v>133.084</v>
      </c>
      <c r="EY171">
        <v>-15.79230808113751</v>
      </c>
      <c r="EZ171">
        <v>15.76153868601414</v>
      </c>
      <c r="FA171">
        <v>-12.436</v>
      </c>
      <c r="FB171">
        <v>15</v>
      </c>
      <c r="FC171">
        <v>0</v>
      </c>
      <c r="FD171" t="s">
        <v>424</v>
      </c>
      <c r="FE171">
        <v>1746989605.5</v>
      </c>
      <c r="FF171">
        <v>1746989593.5</v>
      </c>
      <c r="FG171">
        <v>0</v>
      </c>
      <c r="FH171">
        <v>-0.274</v>
      </c>
      <c r="FI171">
        <v>-0.002</v>
      </c>
      <c r="FJ171">
        <v>2.549</v>
      </c>
      <c r="FK171">
        <v>0.129</v>
      </c>
      <c r="FL171">
        <v>420</v>
      </c>
      <c r="FM171">
        <v>17</v>
      </c>
      <c r="FN171">
        <v>0.02</v>
      </c>
      <c r="FO171">
        <v>0.04</v>
      </c>
      <c r="FP171">
        <v>1.84515675</v>
      </c>
      <c r="FQ171">
        <v>0.02988529080674879</v>
      </c>
      <c r="FR171">
        <v>0.04142225593732795</v>
      </c>
      <c r="FS171">
        <v>1</v>
      </c>
      <c r="FT171">
        <v>133.2647058823529</v>
      </c>
      <c r="FU171">
        <v>-5.323147539320723</v>
      </c>
      <c r="FV171">
        <v>6.758257796422582</v>
      </c>
      <c r="FW171">
        <v>0</v>
      </c>
      <c r="FX171">
        <v>0.05240445250000001</v>
      </c>
      <c r="FY171">
        <v>0.003685518574108656</v>
      </c>
      <c r="FZ171">
        <v>0.001650609278719149</v>
      </c>
      <c r="GA171">
        <v>1</v>
      </c>
      <c r="GB171">
        <v>2</v>
      </c>
      <c r="GC171">
        <v>3</v>
      </c>
      <c r="GD171" t="s">
        <v>425</v>
      </c>
      <c r="GE171">
        <v>3.10296</v>
      </c>
      <c r="GF171">
        <v>2.72659</v>
      </c>
      <c r="GG171">
        <v>0.0880442</v>
      </c>
      <c r="GH171">
        <v>0.0876941</v>
      </c>
      <c r="GI171">
        <v>0.10565</v>
      </c>
      <c r="GJ171">
        <v>0.106883</v>
      </c>
      <c r="GK171">
        <v>23836.9</v>
      </c>
      <c r="GL171">
        <v>21644.1</v>
      </c>
      <c r="GM171">
        <v>26702.9</v>
      </c>
      <c r="GN171">
        <v>23947</v>
      </c>
      <c r="GO171">
        <v>38215.1</v>
      </c>
      <c r="GP171">
        <v>31614.5</v>
      </c>
      <c r="GQ171">
        <v>46633</v>
      </c>
      <c r="GR171">
        <v>37885.5</v>
      </c>
      <c r="GS171">
        <v>1.86598</v>
      </c>
      <c r="GT171">
        <v>1.8608</v>
      </c>
      <c r="GU171">
        <v>0.0871569</v>
      </c>
      <c r="GV171">
        <v>0</v>
      </c>
      <c r="GW171">
        <v>28.5726</v>
      </c>
      <c r="GX171">
        <v>999.9</v>
      </c>
      <c r="GY171">
        <v>54</v>
      </c>
      <c r="GZ171">
        <v>31.5</v>
      </c>
      <c r="HA171">
        <v>27.8005</v>
      </c>
      <c r="HB171">
        <v>61.0237</v>
      </c>
      <c r="HC171">
        <v>26.3301</v>
      </c>
      <c r="HD171">
        <v>1</v>
      </c>
      <c r="HE171">
        <v>0.14216</v>
      </c>
      <c r="HF171">
        <v>-1.07371</v>
      </c>
      <c r="HG171">
        <v>20.2956</v>
      </c>
      <c r="HH171">
        <v>5.21744</v>
      </c>
      <c r="HI171">
        <v>11.98</v>
      </c>
      <c r="HJ171">
        <v>4.96545</v>
      </c>
      <c r="HK171">
        <v>3.27595</v>
      </c>
      <c r="HL171">
        <v>9999</v>
      </c>
      <c r="HM171">
        <v>9999</v>
      </c>
      <c r="HN171">
        <v>9999</v>
      </c>
      <c r="HO171">
        <v>999.9</v>
      </c>
      <c r="HP171">
        <v>1.86386</v>
      </c>
      <c r="HQ171">
        <v>1.86005</v>
      </c>
      <c r="HR171">
        <v>1.85837</v>
      </c>
      <c r="HS171">
        <v>1.85974</v>
      </c>
      <c r="HT171">
        <v>1.85985</v>
      </c>
      <c r="HU171">
        <v>1.85837</v>
      </c>
      <c r="HV171">
        <v>1.85745</v>
      </c>
      <c r="HW171">
        <v>1.85237</v>
      </c>
      <c r="HX171">
        <v>0</v>
      </c>
      <c r="HY171">
        <v>0</v>
      </c>
      <c r="HZ171">
        <v>0</v>
      </c>
      <c r="IA171">
        <v>0</v>
      </c>
      <c r="IB171" t="s">
        <v>426</v>
      </c>
      <c r="IC171" t="s">
        <v>427</v>
      </c>
      <c r="ID171" t="s">
        <v>428</v>
      </c>
      <c r="IE171" t="s">
        <v>428</v>
      </c>
      <c r="IF171" t="s">
        <v>428</v>
      </c>
      <c r="IG171" t="s">
        <v>428</v>
      </c>
      <c r="IH171">
        <v>0</v>
      </c>
      <c r="II171">
        <v>100</v>
      </c>
      <c r="IJ171">
        <v>100</v>
      </c>
      <c r="IK171">
        <v>-0.661</v>
      </c>
      <c r="IL171">
        <v>0.3061</v>
      </c>
      <c r="IM171">
        <v>-0.6605319167387009</v>
      </c>
      <c r="IN171">
        <v>-0.0004737513092168879</v>
      </c>
      <c r="IO171">
        <v>1.233974951706583E-06</v>
      </c>
      <c r="IP171">
        <v>-2.791035861235605E-10</v>
      </c>
      <c r="IQ171">
        <v>0.04306461537617447</v>
      </c>
      <c r="IR171">
        <v>-0.002560808816659483</v>
      </c>
      <c r="IS171">
        <v>0.0007441110143227328</v>
      </c>
      <c r="IT171">
        <v>-6.151772081818622E-06</v>
      </c>
      <c r="IU171">
        <v>2</v>
      </c>
      <c r="IV171">
        <v>1988</v>
      </c>
      <c r="IW171">
        <v>1</v>
      </c>
      <c r="IX171">
        <v>28</v>
      </c>
      <c r="IY171">
        <v>190407.6</v>
      </c>
      <c r="IZ171">
        <v>190407.8</v>
      </c>
      <c r="JA171">
        <v>1.14868</v>
      </c>
      <c r="JB171">
        <v>2.60864</v>
      </c>
      <c r="JC171">
        <v>1.49658</v>
      </c>
      <c r="JD171">
        <v>2.34741</v>
      </c>
      <c r="JE171">
        <v>1.54907</v>
      </c>
      <c r="JF171">
        <v>2.36694</v>
      </c>
      <c r="JG171">
        <v>36.2694</v>
      </c>
      <c r="JH171">
        <v>24.0963</v>
      </c>
      <c r="JI171">
        <v>18</v>
      </c>
      <c r="JJ171">
        <v>481.73</v>
      </c>
      <c r="JK171">
        <v>492.975</v>
      </c>
      <c r="JL171">
        <v>30.0757</v>
      </c>
      <c r="JM171">
        <v>29.0836</v>
      </c>
      <c r="JN171">
        <v>30</v>
      </c>
      <c r="JO171">
        <v>29.2816</v>
      </c>
      <c r="JP171">
        <v>29.2705</v>
      </c>
      <c r="JQ171">
        <v>23.0907</v>
      </c>
      <c r="JR171">
        <v>19.9711</v>
      </c>
      <c r="JS171">
        <v>100</v>
      </c>
      <c r="JT171">
        <v>30.0797</v>
      </c>
      <c r="JU171">
        <v>420</v>
      </c>
      <c r="JV171">
        <v>23.3932</v>
      </c>
      <c r="JW171">
        <v>101.956</v>
      </c>
      <c r="JX171">
        <v>91.3668</v>
      </c>
    </row>
    <row r="172" spans="1:284">
      <c r="A172">
        <v>154</v>
      </c>
      <c r="B172">
        <v>1758414065.1</v>
      </c>
      <c r="C172">
        <v>1362.099999904633</v>
      </c>
      <c r="D172" t="s">
        <v>739</v>
      </c>
      <c r="E172" t="s">
        <v>740</v>
      </c>
      <c r="F172">
        <v>5</v>
      </c>
      <c r="G172" t="s">
        <v>734</v>
      </c>
      <c r="H172" t="s">
        <v>421</v>
      </c>
      <c r="I172">
        <v>1758414056.933333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(DN172+(U172+2*0.95*5.67E-8*(((DN172+$B$9)+273)^4-(DN172+273)^4)-44100*J172)/(1.84*29.3*R172+8*0.95*5.67E-8*(DN172+273)^3))</f>
        <v>0</v>
      </c>
      <c r="W172">
        <f>($C$9*DO172+$D$9*DP172+$E$9*V172)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2*0.95*5.67E-8*(((DN172+$B$9)+273)^4-(W172+273)^4)</f>
        <v>0</v>
      </c>
      <c r="AF172">
        <f>U172+AE172+AC172+AD172</f>
        <v>0</v>
      </c>
      <c r="AG172">
        <v>0</v>
      </c>
      <c r="AH172">
        <v>0</v>
      </c>
      <c r="AI172">
        <f>IF(AG172*$H$15&gt;=AK172,1.0,(AK172/(AK172-AG172*$H$15)))</f>
        <v>0</v>
      </c>
      <c r="AJ172">
        <f>(AI172-1)*100</f>
        <v>0</v>
      </c>
      <c r="AK172">
        <f>MAX(0,($B$15+$C$15*DS172)/(1+$D$15*DS172)*DL172/(DN172+273)*$E$15)</f>
        <v>0</v>
      </c>
      <c r="AL172" t="s">
        <v>422</v>
      </c>
      <c r="AM172" t="s">
        <v>422</v>
      </c>
      <c r="AN172">
        <v>0</v>
      </c>
      <c r="AO172">
        <v>0</v>
      </c>
      <c r="AP172">
        <f>1-AN172/AO172</f>
        <v>0</v>
      </c>
      <c r="AQ172">
        <v>0</v>
      </c>
      <c r="AR172" t="s">
        <v>422</v>
      </c>
      <c r="AS172" t="s">
        <v>422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422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$B$13*DT172+$C$13*DU172+$F$13*EF172*(1-EI172)</f>
        <v>0</v>
      </c>
      <c r="CW172">
        <f>CV172*CX172</f>
        <v>0</v>
      </c>
      <c r="CX172">
        <f>($B$13*$D$11+$C$13*$D$11+$F$13*((ES172+EK172)/MAX(ES172+EK172+ET172, 0.1)*$I$11+ET172/MAX(ES172+EK172+ET172, 0.1)*$J$11))/($B$13+$C$13+$F$13)</f>
        <v>0</v>
      </c>
      <c r="CY172">
        <f>($B$13*$K$11+$C$13*$K$11+$F$13*((ES172+EK172)/MAX(ES172+EK172+ET172, 0.1)*$P$11+ET172/MAX(ES172+EK172+ET172, 0.1)*$Q$11))/($B$13+$C$13+$F$13)</f>
        <v>0</v>
      </c>
      <c r="CZ172">
        <v>1.1</v>
      </c>
      <c r="DA172">
        <v>0.5</v>
      </c>
      <c r="DB172" t="s">
        <v>423</v>
      </c>
      <c r="DC172">
        <v>2</v>
      </c>
      <c r="DD172">
        <v>1758414056.933333</v>
      </c>
      <c r="DE172">
        <v>421.8641111111112</v>
      </c>
      <c r="DF172">
        <v>420.0131111111111</v>
      </c>
      <c r="DG172">
        <v>23.44675925925926</v>
      </c>
      <c r="DH172">
        <v>23.39363333333334</v>
      </c>
      <c r="DI172">
        <v>422.5255925925926</v>
      </c>
      <c r="DJ172">
        <v>23.14071111111111</v>
      </c>
      <c r="DK172">
        <v>499.9798148148148</v>
      </c>
      <c r="DL172">
        <v>90.16509259259257</v>
      </c>
      <c r="DM172">
        <v>0.06814478888888889</v>
      </c>
      <c r="DN172">
        <v>29.82362222222223</v>
      </c>
      <c r="DO172">
        <v>29.99015555555556</v>
      </c>
      <c r="DP172">
        <v>999.9000000000001</v>
      </c>
      <c r="DQ172">
        <v>0</v>
      </c>
      <c r="DR172">
        <v>0</v>
      </c>
      <c r="DS172">
        <v>9996.895185185187</v>
      </c>
      <c r="DT172">
        <v>0</v>
      </c>
      <c r="DU172">
        <v>3.33927</v>
      </c>
      <c r="DV172">
        <v>1.850932222222222</v>
      </c>
      <c r="DW172">
        <v>431.9928888888888</v>
      </c>
      <c r="DX172">
        <v>430.0741481481481</v>
      </c>
      <c r="DY172">
        <v>0.05311443333333334</v>
      </c>
      <c r="DZ172">
        <v>420.0131111111111</v>
      </c>
      <c r="EA172">
        <v>23.39363333333334</v>
      </c>
      <c r="EB172">
        <v>2.114078888888889</v>
      </c>
      <c r="EC172">
        <v>2.10929037037037</v>
      </c>
      <c r="ED172">
        <v>18.32565555555556</v>
      </c>
      <c r="EE172">
        <v>18.28951481481482</v>
      </c>
      <c r="EF172">
        <v>0.005000780000000001</v>
      </c>
      <c r="EG172">
        <v>0</v>
      </c>
      <c r="EH172">
        <v>0</v>
      </c>
      <c r="EI172">
        <v>0</v>
      </c>
      <c r="EJ172">
        <v>132.5740740740741</v>
      </c>
      <c r="EK172">
        <v>0.005000780000000001</v>
      </c>
      <c r="EL172">
        <v>-12.39259259259259</v>
      </c>
      <c r="EM172">
        <v>-0.4296296296296297</v>
      </c>
      <c r="EN172">
        <v>35.76122222222222</v>
      </c>
      <c r="EO172">
        <v>40.39329629629629</v>
      </c>
      <c r="EP172">
        <v>38.53914814814815</v>
      </c>
      <c r="EQ172">
        <v>40.9442962962963</v>
      </c>
      <c r="ER172">
        <v>38.641</v>
      </c>
      <c r="ES172">
        <v>0</v>
      </c>
      <c r="ET172">
        <v>0</v>
      </c>
      <c r="EU172">
        <v>0</v>
      </c>
      <c r="EV172">
        <v>1758414064.8</v>
      </c>
      <c r="EW172">
        <v>0</v>
      </c>
      <c r="EX172">
        <v>132.2730769230769</v>
      </c>
      <c r="EY172">
        <v>-0.3247865633848882</v>
      </c>
      <c r="EZ172">
        <v>-11.83247845604177</v>
      </c>
      <c r="FA172">
        <v>-12.17307692307693</v>
      </c>
      <c r="FB172">
        <v>15</v>
      </c>
      <c r="FC172">
        <v>0</v>
      </c>
      <c r="FD172" t="s">
        <v>424</v>
      </c>
      <c r="FE172">
        <v>1746989605.5</v>
      </c>
      <c r="FF172">
        <v>1746989593.5</v>
      </c>
      <c r="FG172">
        <v>0</v>
      </c>
      <c r="FH172">
        <v>-0.274</v>
      </c>
      <c r="FI172">
        <v>-0.002</v>
      </c>
      <c r="FJ172">
        <v>2.549</v>
      </c>
      <c r="FK172">
        <v>0.129</v>
      </c>
      <c r="FL172">
        <v>420</v>
      </c>
      <c r="FM172">
        <v>17</v>
      </c>
      <c r="FN172">
        <v>0.02</v>
      </c>
      <c r="FO172">
        <v>0.04</v>
      </c>
      <c r="FP172">
        <v>1.850555853658536</v>
      </c>
      <c r="FQ172">
        <v>0.01127310104529948</v>
      </c>
      <c r="FR172">
        <v>0.03955244681004592</v>
      </c>
      <c r="FS172">
        <v>1</v>
      </c>
      <c r="FT172">
        <v>133.0764705882353</v>
      </c>
      <c r="FU172">
        <v>-11.96638670923189</v>
      </c>
      <c r="FV172">
        <v>6.620070144622579</v>
      </c>
      <c r="FW172">
        <v>0</v>
      </c>
      <c r="FX172">
        <v>0.05286863170731707</v>
      </c>
      <c r="FY172">
        <v>0.01234632125435535</v>
      </c>
      <c r="FZ172">
        <v>0.002150444679531737</v>
      </c>
      <c r="GA172">
        <v>1</v>
      </c>
      <c r="GB172">
        <v>2</v>
      </c>
      <c r="GC172">
        <v>3</v>
      </c>
      <c r="GD172" t="s">
        <v>425</v>
      </c>
      <c r="GE172">
        <v>3.10309</v>
      </c>
      <c r="GF172">
        <v>2.72654</v>
      </c>
      <c r="GG172">
        <v>0.0880445</v>
      </c>
      <c r="GH172">
        <v>0.0876926</v>
      </c>
      <c r="GI172">
        <v>0.105648</v>
      </c>
      <c r="GJ172">
        <v>0.106888</v>
      </c>
      <c r="GK172">
        <v>23837</v>
      </c>
      <c r="GL172">
        <v>21644.2</v>
      </c>
      <c r="GM172">
        <v>26703.1</v>
      </c>
      <c r="GN172">
        <v>23947</v>
      </c>
      <c r="GO172">
        <v>38215.2</v>
      </c>
      <c r="GP172">
        <v>31614.4</v>
      </c>
      <c r="GQ172">
        <v>46632.9</v>
      </c>
      <c r="GR172">
        <v>37885.6</v>
      </c>
      <c r="GS172">
        <v>1.86575</v>
      </c>
      <c r="GT172">
        <v>1.86077</v>
      </c>
      <c r="GU172">
        <v>0.086993</v>
      </c>
      <c r="GV172">
        <v>0</v>
      </c>
      <c r="GW172">
        <v>28.5726</v>
      </c>
      <c r="GX172">
        <v>999.9</v>
      </c>
      <c r="GY172">
        <v>54</v>
      </c>
      <c r="GZ172">
        <v>31.5</v>
      </c>
      <c r="HA172">
        <v>27.7984</v>
      </c>
      <c r="HB172">
        <v>60.8537</v>
      </c>
      <c r="HC172">
        <v>26.1458</v>
      </c>
      <c r="HD172">
        <v>1</v>
      </c>
      <c r="HE172">
        <v>0.142139</v>
      </c>
      <c r="HF172">
        <v>-1.07618</v>
      </c>
      <c r="HG172">
        <v>20.2955</v>
      </c>
      <c r="HH172">
        <v>5.21729</v>
      </c>
      <c r="HI172">
        <v>11.98</v>
      </c>
      <c r="HJ172">
        <v>4.9653</v>
      </c>
      <c r="HK172">
        <v>3.27593</v>
      </c>
      <c r="HL172">
        <v>9999</v>
      </c>
      <c r="HM172">
        <v>9999</v>
      </c>
      <c r="HN172">
        <v>9999</v>
      </c>
      <c r="HO172">
        <v>999.9</v>
      </c>
      <c r="HP172">
        <v>1.86386</v>
      </c>
      <c r="HQ172">
        <v>1.86005</v>
      </c>
      <c r="HR172">
        <v>1.85837</v>
      </c>
      <c r="HS172">
        <v>1.85974</v>
      </c>
      <c r="HT172">
        <v>1.85987</v>
      </c>
      <c r="HU172">
        <v>1.85837</v>
      </c>
      <c r="HV172">
        <v>1.85745</v>
      </c>
      <c r="HW172">
        <v>1.85238</v>
      </c>
      <c r="HX172">
        <v>0</v>
      </c>
      <c r="HY172">
        <v>0</v>
      </c>
      <c r="HZ172">
        <v>0</v>
      </c>
      <c r="IA172">
        <v>0</v>
      </c>
      <c r="IB172" t="s">
        <v>426</v>
      </c>
      <c r="IC172" t="s">
        <v>427</v>
      </c>
      <c r="ID172" t="s">
        <v>428</v>
      </c>
      <c r="IE172" t="s">
        <v>428</v>
      </c>
      <c r="IF172" t="s">
        <v>428</v>
      </c>
      <c r="IG172" t="s">
        <v>428</v>
      </c>
      <c r="IH172">
        <v>0</v>
      </c>
      <c r="II172">
        <v>100</v>
      </c>
      <c r="IJ172">
        <v>100</v>
      </c>
      <c r="IK172">
        <v>-0.662</v>
      </c>
      <c r="IL172">
        <v>0.306</v>
      </c>
      <c r="IM172">
        <v>-0.6605319167387009</v>
      </c>
      <c r="IN172">
        <v>-0.0004737513092168879</v>
      </c>
      <c r="IO172">
        <v>1.233974951706583E-06</v>
      </c>
      <c r="IP172">
        <v>-2.791035861235605E-10</v>
      </c>
      <c r="IQ172">
        <v>0.04306461537617447</v>
      </c>
      <c r="IR172">
        <v>-0.002560808816659483</v>
      </c>
      <c r="IS172">
        <v>0.0007441110143227328</v>
      </c>
      <c r="IT172">
        <v>-6.151772081818622E-06</v>
      </c>
      <c r="IU172">
        <v>2</v>
      </c>
      <c r="IV172">
        <v>1988</v>
      </c>
      <c r="IW172">
        <v>1</v>
      </c>
      <c r="IX172">
        <v>28</v>
      </c>
      <c r="IY172">
        <v>190407.7</v>
      </c>
      <c r="IZ172">
        <v>190407.9</v>
      </c>
      <c r="JA172">
        <v>1.14868</v>
      </c>
      <c r="JB172">
        <v>2.61108</v>
      </c>
      <c r="JC172">
        <v>1.49658</v>
      </c>
      <c r="JD172">
        <v>2.34741</v>
      </c>
      <c r="JE172">
        <v>1.54907</v>
      </c>
      <c r="JF172">
        <v>2.3938</v>
      </c>
      <c r="JG172">
        <v>36.2694</v>
      </c>
      <c r="JH172">
        <v>24.0875</v>
      </c>
      <c r="JI172">
        <v>18</v>
      </c>
      <c r="JJ172">
        <v>481.599</v>
      </c>
      <c r="JK172">
        <v>492.962</v>
      </c>
      <c r="JL172">
        <v>30.0784</v>
      </c>
      <c r="JM172">
        <v>29.0836</v>
      </c>
      <c r="JN172">
        <v>30.0001</v>
      </c>
      <c r="JO172">
        <v>29.2816</v>
      </c>
      <c r="JP172">
        <v>29.2709</v>
      </c>
      <c r="JQ172">
        <v>23.0897</v>
      </c>
      <c r="JR172">
        <v>19.9711</v>
      </c>
      <c r="JS172">
        <v>100</v>
      </c>
      <c r="JT172">
        <v>30.0797</v>
      </c>
      <c r="JU172">
        <v>420</v>
      </c>
      <c r="JV172">
        <v>23.3932</v>
      </c>
      <c r="JW172">
        <v>101.956</v>
      </c>
      <c r="JX172">
        <v>91.367</v>
      </c>
    </row>
    <row r="173" spans="1:284">
      <c r="A173">
        <v>155</v>
      </c>
      <c r="B173">
        <v>1758414067.1</v>
      </c>
      <c r="C173">
        <v>1364.099999904633</v>
      </c>
      <c r="D173" t="s">
        <v>741</v>
      </c>
      <c r="E173" t="s">
        <v>742</v>
      </c>
      <c r="F173">
        <v>5</v>
      </c>
      <c r="G173" t="s">
        <v>734</v>
      </c>
      <c r="H173" t="s">
        <v>421</v>
      </c>
      <c r="I173">
        <v>1758414058.926923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(DN173+(U173+2*0.95*5.67E-8*(((DN173+$B$9)+273)^4-(DN173+273)^4)-44100*J173)/(1.84*29.3*R173+8*0.95*5.67E-8*(DN173+273)^3))</f>
        <v>0</v>
      </c>
      <c r="W173">
        <f>($C$9*DO173+$D$9*DP173+$E$9*V173)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2*0.95*5.67E-8*(((DN173+$B$9)+273)^4-(W173+273)^4)</f>
        <v>0</v>
      </c>
      <c r="AF173">
        <f>U173+AE173+AC173+AD173</f>
        <v>0</v>
      </c>
      <c r="AG173">
        <v>0</v>
      </c>
      <c r="AH173">
        <v>0</v>
      </c>
      <c r="AI173">
        <f>IF(AG173*$H$15&gt;=AK173,1.0,(AK173/(AK173-AG173*$H$15)))</f>
        <v>0</v>
      </c>
      <c r="AJ173">
        <f>(AI173-1)*100</f>
        <v>0</v>
      </c>
      <c r="AK173">
        <f>MAX(0,($B$15+$C$15*DS173)/(1+$D$15*DS173)*DL173/(DN173+273)*$E$15)</f>
        <v>0</v>
      </c>
      <c r="AL173" t="s">
        <v>422</v>
      </c>
      <c r="AM173" t="s">
        <v>422</v>
      </c>
      <c r="AN173">
        <v>0</v>
      </c>
      <c r="AO173">
        <v>0</v>
      </c>
      <c r="AP173">
        <f>1-AN173/AO173</f>
        <v>0</v>
      </c>
      <c r="AQ173">
        <v>0</v>
      </c>
      <c r="AR173" t="s">
        <v>422</v>
      </c>
      <c r="AS173" t="s">
        <v>422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422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$B$13*DT173+$C$13*DU173+$F$13*EF173*(1-EI173)</f>
        <v>0</v>
      </c>
      <c r="CW173">
        <f>CV173*CX173</f>
        <v>0</v>
      </c>
      <c r="CX173">
        <f>($B$13*$D$11+$C$13*$D$11+$F$13*((ES173+EK173)/MAX(ES173+EK173+ET173, 0.1)*$I$11+ET173/MAX(ES173+EK173+ET173, 0.1)*$J$11))/($B$13+$C$13+$F$13)</f>
        <v>0</v>
      </c>
      <c r="CY173">
        <f>($B$13*$K$11+$C$13*$K$11+$F$13*((ES173+EK173)/MAX(ES173+EK173+ET173, 0.1)*$P$11+ET173/MAX(ES173+EK173+ET173, 0.1)*$Q$11))/($B$13+$C$13+$F$13)</f>
        <v>0</v>
      </c>
      <c r="CZ173">
        <v>1.1</v>
      </c>
      <c r="DA173">
        <v>0.5</v>
      </c>
      <c r="DB173" t="s">
        <v>423</v>
      </c>
      <c r="DC173">
        <v>2</v>
      </c>
      <c r="DD173">
        <v>1758414058.926923</v>
      </c>
      <c r="DE173">
        <v>421.8655384615384</v>
      </c>
      <c r="DF173">
        <v>420.0053076923077</v>
      </c>
      <c r="DG173">
        <v>23.44633461538461</v>
      </c>
      <c r="DH173">
        <v>23.39295384615384</v>
      </c>
      <c r="DI173">
        <v>422.5269999999999</v>
      </c>
      <c r="DJ173">
        <v>23.1402923076923</v>
      </c>
      <c r="DK173">
        <v>499.9650769230769</v>
      </c>
      <c r="DL173">
        <v>90.16550000000001</v>
      </c>
      <c r="DM173">
        <v>0.06816453076923076</v>
      </c>
      <c r="DN173">
        <v>29.82368846153846</v>
      </c>
      <c r="DO173">
        <v>29.99065</v>
      </c>
      <c r="DP173">
        <v>999.9000000000001</v>
      </c>
      <c r="DQ173">
        <v>0</v>
      </c>
      <c r="DR173">
        <v>0</v>
      </c>
      <c r="DS173">
        <v>9999.613076923077</v>
      </c>
      <c r="DT173">
        <v>0</v>
      </c>
      <c r="DU173">
        <v>3.33927</v>
      </c>
      <c r="DV173">
        <v>1.860133461538461</v>
      </c>
      <c r="DW173">
        <v>431.9941538461538</v>
      </c>
      <c r="DX173">
        <v>430.0658846153847</v>
      </c>
      <c r="DY173">
        <v>0.05336658461538461</v>
      </c>
      <c r="DZ173">
        <v>420.0053076923077</v>
      </c>
      <c r="EA173">
        <v>23.39295384615384</v>
      </c>
      <c r="EB173">
        <v>2.114049615384615</v>
      </c>
      <c r="EC173">
        <v>2.109238461538462</v>
      </c>
      <c r="ED173">
        <v>18.32543846153846</v>
      </c>
      <c r="EE173">
        <v>18.28911923076923</v>
      </c>
      <c r="EF173">
        <v>0.005000780000000001</v>
      </c>
      <c r="EG173">
        <v>0</v>
      </c>
      <c r="EH173">
        <v>0</v>
      </c>
      <c r="EI173">
        <v>0</v>
      </c>
      <c r="EJ173">
        <v>133.0307692307692</v>
      </c>
      <c r="EK173">
        <v>0.005000780000000001</v>
      </c>
      <c r="EL173">
        <v>-12.98846153846154</v>
      </c>
      <c r="EM173">
        <v>-0.6461538461538463</v>
      </c>
      <c r="EN173">
        <v>35.76169230769231</v>
      </c>
      <c r="EO173">
        <v>40.33153846153846</v>
      </c>
      <c r="EP173">
        <v>38.63196153846154</v>
      </c>
      <c r="EQ173">
        <v>40.882</v>
      </c>
      <c r="ER173">
        <v>38.62234615384615</v>
      </c>
      <c r="ES173">
        <v>0</v>
      </c>
      <c r="ET173">
        <v>0</v>
      </c>
      <c r="EU173">
        <v>0</v>
      </c>
      <c r="EV173">
        <v>1758414067.2</v>
      </c>
      <c r="EW173">
        <v>0</v>
      </c>
      <c r="EX173">
        <v>132.9730769230769</v>
      </c>
      <c r="EY173">
        <v>13.63760693996443</v>
      </c>
      <c r="EZ173">
        <v>-23.77094004830035</v>
      </c>
      <c r="FA173">
        <v>-12.71153846153846</v>
      </c>
      <c r="FB173">
        <v>15</v>
      </c>
      <c r="FC173">
        <v>0</v>
      </c>
      <c r="FD173" t="s">
        <v>424</v>
      </c>
      <c r="FE173">
        <v>1746989605.5</v>
      </c>
      <c r="FF173">
        <v>1746989593.5</v>
      </c>
      <c r="FG173">
        <v>0</v>
      </c>
      <c r="FH173">
        <v>-0.274</v>
      </c>
      <c r="FI173">
        <v>-0.002</v>
      </c>
      <c r="FJ173">
        <v>2.549</v>
      </c>
      <c r="FK173">
        <v>0.129</v>
      </c>
      <c r="FL173">
        <v>420</v>
      </c>
      <c r="FM173">
        <v>17</v>
      </c>
      <c r="FN173">
        <v>0.02</v>
      </c>
      <c r="FO173">
        <v>0.04</v>
      </c>
      <c r="FP173">
        <v>1.854314</v>
      </c>
      <c r="FQ173">
        <v>0.02273470919323791</v>
      </c>
      <c r="FR173">
        <v>0.03996121931322917</v>
      </c>
      <c r="FS173">
        <v>1</v>
      </c>
      <c r="FT173">
        <v>133.6323529411765</v>
      </c>
      <c r="FU173">
        <v>-11.02062651973133</v>
      </c>
      <c r="FV173">
        <v>6.728286233517301</v>
      </c>
      <c r="FW173">
        <v>0</v>
      </c>
      <c r="FX173">
        <v>0.0529994475</v>
      </c>
      <c r="FY173">
        <v>0.01614418649155709</v>
      </c>
      <c r="FZ173">
        <v>0.002228523549010365</v>
      </c>
      <c r="GA173">
        <v>1</v>
      </c>
      <c r="GB173">
        <v>2</v>
      </c>
      <c r="GC173">
        <v>3</v>
      </c>
      <c r="GD173" t="s">
        <v>425</v>
      </c>
      <c r="GE173">
        <v>3.10319</v>
      </c>
      <c r="GF173">
        <v>2.72633</v>
      </c>
      <c r="GG173">
        <v>0.0880384</v>
      </c>
      <c r="GH173">
        <v>0.08768579999999999</v>
      </c>
      <c r="GI173">
        <v>0.10565</v>
      </c>
      <c r="GJ173">
        <v>0.10689</v>
      </c>
      <c r="GK173">
        <v>23837</v>
      </c>
      <c r="GL173">
        <v>21644.2</v>
      </c>
      <c r="GM173">
        <v>26702.9</v>
      </c>
      <c r="GN173">
        <v>23946.9</v>
      </c>
      <c r="GO173">
        <v>38215.1</v>
      </c>
      <c r="GP173">
        <v>31614.2</v>
      </c>
      <c r="GQ173">
        <v>46633</v>
      </c>
      <c r="GR173">
        <v>37885.5</v>
      </c>
      <c r="GS173">
        <v>1.86607</v>
      </c>
      <c r="GT173">
        <v>1.86042</v>
      </c>
      <c r="GU173">
        <v>0.0870153</v>
      </c>
      <c r="GV173">
        <v>0</v>
      </c>
      <c r="GW173">
        <v>28.5726</v>
      </c>
      <c r="GX173">
        <v>999.9</v>
      </c>
      <c r="GY173">
        <v>54</v>
      </c>
      <c r="GZ173">
        <v>31.5</v>
      </c>
      <c r="HA173">
        <v>27.8002</v>
      </c>
      <c r="HB173">
        <v>61.0737</v>
      </c>
      <c r="HC173">
        <v>26.1298</v>
      </c>
      <c r="HD173">
        <v>1</v>
      </c>
      <c r="HE173">
        <v>0.142139</v>
      </c>
      <c r="HF173">
        <v>-1.07255</v>
      </c>
      <c r="HG173">
        <v>20.2955</v>
      </c>
      <c r="HH173">
        <v>5.21729</v>
      </c>
      <c r="HI173">
        <v>11.98</v>
      </c>
      <c r="HJ173">
        <v>4.96515</v>
      </c>
      <c r="HK173">
        <v>3.2758</v>
      </c>
      <c r="HL173">
        <v>9999</v>
      </c>
      <c r="HM173">
        <v>9999</v>
      </c>
      <c r="HN173">
        <v>9999</v>
      </c>
      <c r="HO173">
        <v>999.9</v>
      </c>
      <c r="HP173">
        <v>1.86387</v>
      </c>
      <c r="HQ173">
        <v>1.86005</v>
      </c>
      <c r="HR173">
        <v>1.85837</v>
      </c>
      <c r="HS173">
        <v>1.85974</v>
      </c>
      <c r="HT173">
        <v>1.85986</v>
      </c>
      <c r="HU173">
        <v>1.85837</v>
      </c>
      <c r="HV173">
        <v>1.85745</v>
      </c>
      <c r="HW173">
        <v>1.85238</v>
      </c>
      <c r="HX173">
        <v>0</v>
      </c>
      <c r="HY173">
        <v>0</v>
      </c>
      <c r="HZ173">
        <v>0</v>
      </c>
      <c r="IA173">
        <v>0</v>
      </c>
      <c r="IB173" t="s">
        <v>426</v>
      </c>
      <c r="IC173" t="s">
        <v>427</v>
      </c>
      <c r="ID173" t="s">
        <v>428</v>
      </c>
      <c r="IE173" t="s">
        <v>428</v>
      </c>
      <c r="IF173" t="s">
        <v>428</v>
      </c>
      <c r="IG173" t="s">
        <v>428</v>
      </c>
      <c r="IH173">
        <v>0</v>
      </c>
      <c r="II173">
        <v>100</v>
      </c>
      <c r="IJ173">
        <v>100</v>
      </c>
      <c r="IK173">
        <v>-0.662</v>
      </c>
      <c r="IL173">
        <v>0.306</v>
      </c>
      <c r="IM173">
        <v>-0.6605319167387009</v>
      </c>
      <c r="IN173">
        <v>-0.0004737513092168879</v>
      </c>
      <c r="IO173">
        <v>1.233974951706583E-06</v>
      </c>
      <c r="IP173">
        <v>-2.791035861235605E-10</v>
      </c>
      <c r="IQ173">
        <v>0.04306461537617447</v>
      </c>
      <c r="IR173">
        <v>-0.002560808816659483</v>
      </c>
      <c r="IS173">
        <v>0.0007441110143227328</v>
      </c>
      <c r="IT173">
        <v>-6.151772081818622E-06</v>
      </c>
      <c r="IU173">
        <v>2</v>
      </c>
      <c r="IV173">
        <v>1988</v>
      </c>
      <c r="IW173">
        <v>1</v>
      </c>
      <c r="IX173">
        <v>28</v>
      </c>
      <c r="IY173">
        <v>190407.7</v>
      </c>
      <c r="IZ173">
        <v>190407.9</v>
      </c>
      <c r="JA173">
        <v>1.14868</v>
      </c>
      <c r="JB173">
        <v>2.60742</v>
      </c>
      <c r="JC173">
        <v>1.49658</v>
      </c>
      <c r="JD173">
        <v>2.34985</v>
      </c>
      <c r="JE173">
        <v>1.54907</v>
      </c>
      <c r="JF173">
        <v>2.4292</v>
      </c>
      <c r="JG173">
        <v>36.2694</v>
      </c>
      <c r="JH173">
        <v>24.0963</v>
      </c>
      <c r="JI173">
        <v>18</v>
      </c>
      <c r="JJ173">
        <v>481.788</v>
      </c>
      <c r="JK173">
        <v>492.731</v>
      </c>
      <c r="JL173">
        <v>30.0808</v>
      </c>
      <c r="JM173">
        <v>29.0836</v>
      </c>
      <c r="JN173">
        <v>30.0001</v>
      </c>
      <c r="JO173">
        <v>29.2816</v>
      </c>
      <c r="JP173">
        <v>29.2709</v>
      </c>
      <c r="JQ173">
        <v>23.0929</v>
      </c>
      <c r="JR173">
        <v>19.9711</v>
      </c>
      <c r="JS173">
        <v>100</v>
      </c>
      <c r="JT173">
        <v>30.0857</v>
      </c>
      <c r="JU173">
        <v>420</v>
      </c>
      <c r="JV173">
        <v>23.3932</v>
      </c>
      <c r="JW173">
        <v>101.956</v>
      </c>
      <c r="JX173">
        <v>91.36660000000001</v>
      </c>
    </row>
    <row r="174" spans="1:284">
      <c r="A174">
        <v>156</v>
      </c>
      <c r="B174">
        <v>1758414069.1</v>
      </c>
      <c r="C174">
        <v>1366.099999904633</v>
      </c>
      <c r="D174" t="s">
        <v>743</v>
      </c>
      <c r="E174" t="s">
        <v>744</v>
      </c>
      <c r="F174">
        <v>5</v>
      </c>
      <c r="G174" t="s">
        <v>734</v>
      </c>
      <c r="H174" t="s">
        <v>421</v>
      </c>
      <c r="I174">
        <v>1758414061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(DN174+(U174+2*0.95*5.67E-8*(((DN174+$B$9)+273)^4-(DN174+273)^4)-44100*J174)/(1.84*29.3*R174+8*0.95*5.67E-8*(DN174+273)^3))</f>
        <v>0</v>
      </c>
      <c r="W174">
        <f>($C$9*DO174+$D$9*DP174+$E$9*V174)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2*0.95*5.67E-8*(((DN174+$B$9)+273)^4-(W174+273)^4)</f>
        <v>0</v>
      </c>
      <c r="AF174">
        <f>U174+AE174+AC174+AD174</f>
        <v>0</v>
      </c>
      <c r="AG174">
        <v>0</v>
      </c>
      <c r="AH174">
        <v>0</v>
      </c>
      <c r="AI174">
        <f>IF(AG174*$H$15&gt;=AK174,1.0,(AK174/(AK174-AG174*$H$15)))</f>
        <v>0</v>
      </c>
      <c r="AJ174">
        <f>(AI174-1)*100</f>
        <v>0</v>
      </c>
      <c r="AK174">
        <f>MAX(0,($B$15+$C$15*DS174)/(1+$D$15*DS174)*DL174/(DN174+273)*$E$15)</f>
        <v>0</v>
      </c>
      <c r="AL174" t="s">
        <v>422</v>
      </c>
      <c r="AM174" t="s">
        <v>422</v>
      </c>
      <c r="AN174">
        <v>0</v>
      </c>
      <c r="AO174">
        <v>0</v>
      </c>
      <c r="AP174">
        <f>1-AN174/AO174</f>
        <v>0</v>
      </c>
      <c r="AQ174">
        <v>0</v>
      </c>
      <c r="AR174" t="s">
        <v>422</v>
      </c>
      <c r="AS174" t="s">
        <v>422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422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$B$13*DT174+$C$13*DU174+$F$13*EF174*(1-EI174)</f>
        <v>0</v>
      </c>
      <c r="CW174">
        <f>CV174*CX174</f>
        <v>0</v>
      </c>
      <c r="CX174">
        <f>($B$13*$D$11+$C$13*$D$11+$F$13*((ES174+EK174)/MAX(ES174+EK174+ET174, 0.1)*$I$11+ET174/MAX(ES174+EK174+ET174, 0.1)*$J$11))/($B$13+$C$13+$F$13)</f>
        <v>0</v>
      </c>
      <c r="CY174">
        <f>($B$13*$K$11+$C$13*$K$11+$F$13*((ES174+EK174)/MAX(ES174+EK174+ET174, 0.1)*$P$11+ET174/MAX(ES174+EK174+ET174, 0.1)*$Q$11))/($B$13+$C$13+$F$13)</f>
        <v>0</v>
      </c>
      <c r="CZ174">
        <v>1.1</v>
      </c>
      <c r="DA174">
        <v>0.5</v>
      </c>
      <c r="DB174" t="s">
        <v>423</v>
      </c>
      <c r="DC174">
        <v>2</v>
      </c>
      <c r="DD174">
        <v>1758414061</v>
      </c>
      <c r="DE174">
        <v>421.8602</v>
      </c>
      <c r="DF174">
        <v>420.00712</v>
      </c>
      <c r="DG174">
        <v>23.44602</v>
      </c>
      <c r="DH174">
        <v>23.392332</v>
      </c>
      <c r="DI174">
        <v>422.5217199999999</v>
      </c>
      <c r="DJ174">
        <v>23.139992</v>
      </c>
      <c r="DK174">
        <v>499.98308</v>
      </c>
      <c r="DL174">
        <v>90.16585600000001</v>
      </c>
      <c r="DM174">
        <v>0.068167328</v>
      </c>
      <c r="DN174">
        <v>29.82398</v>
      </c>
      <c r="DO174">
        <v>29.990792</v>
      </c>
      <c r="DP174">
        <v>999.9</v>
      </c>
      <c r="DQ174">
        <v>0</v>
      </c>
      <c r="DR174">
        <v>0</v>
      </c>
      <c r="DS174">
        <v>9998.7744</v>
      </c>
      <c r="DT174">
        <v>0</v>
      </c>
      <c r="DU174">
        <v>3.33927</v>
      </c>
      <c r="DV174">
        <v>1.8529196</v>
      </c>
      <c r="DW174">
        <v>431.98852</v>
      </c>
      <c r="DX174">
        <v>430.0676</v>
      </c>
      <c r="DY174">
        <v>0.05368071999999999</v>
      </c>
      <c r="DZ174">
        <v>420.00712</v>
      </c>
      <c r="EA174">
        <v>23.392332</v>
      </c>
      <c r="EB174">
        <v>2.11403</v>
      </c>
      <c r="EC174">
        <v>2.1091904</v>
      </c>
      <c r="ED174">
        <v>18.325292</v>
      </c>
      <c r="EE174">
        <v>18.28876</v>
      </c>
      <c r="EF174">
        <v>0.00500078</v>
      </c>
      <c r="EG174">
        <v>0</v>
      </c>
      <c r="EH174">
        <v>0</v>
      </c>
      <c r="EI174">
        <v>0</v>
      </c>
      <c r="EJ174">
        <v>133.596</v>
      </c>
      <c r="EK174">
        <v>0.00500078</v>
      </c>
      <c r="EL174">
        <v>-14.248</v>
      </c>
      <c r="EM174">
        <v>-0.972</v>
      </c>
      <c r="EN174">
        <v>35.76212</v>
      </c>
      <c r="EO174">
        <v>40.27224</v>
      </c>
      <c r="EP174">
        <v>38.62479999999999</v>
      </c>
      <c r="EQ174">
        <v>40.81728</v>
      </c>
      <c r="ER174">
        <v>38.60227999999999</v>
      </c>
      <c r="ES174">
        <v>0</v>
      </c>
      <c r="ET174">
        <v>0</v>
      </c>
      <c r="EU174">
        <v>0</v>
      </c>
      <c r="EV174">
        <v>1758414069</v>
      </c>
      <c r="EW174">
        <v>0</v>
      </c>
      <c r="EX174">
        <v>133.296</v>
      </c>
      <c r="EY174">
        <v>12.17692314057127</v>
      </c>
      <c r="EZ174">
        <v>-19.20769218845942</v>
      </c>
      <c r="FA174">
        <v>-13.46</v>
      </c>
      <c r="FB174">
        <v>15</v>
      </c>
      <c r="FC174">
        <v>0</v>
      </c>
      <c r="FD174" t="s">
        <v>424</v>
      </c>
      <c r="FE174">
        <v>1746989605.5</v>
      </c>
      <c r="FF174">
        <v>1746989593.5</v>
      </c>
      <c r="FG174">
        <v>0</v>
      </c>
      <c r="FH174">
        <v>-0.274</v>
      </c>
      <c r="FI174">
        <v>-0.002</v>
      </c>
      <c r="FJ174">
        <v>2.549</v>
      </c>
      <c r="FK174">
        <v>0.129</v>
      </c>
      <c r="FL174">
        <v>420</v>
      </c>
      <c r="FM174">
        <v>17</v>
      </c>
      <c r="FN174">
        <v>0.02</v>
      </c>
      <c r="FO174">
        <v>0.04</v>
      </c>
      <c r="FP174">
        <v>1.852405609756097</v>
      </c>
      <c r="FQ174">
        <v>0.0636447386759586</v>
      </c>
      <c r="FR174">
        <v>0.03990230343915184</v>
      </c>
      <c r="FS174">
        <v>1</v>
      </c>
      <c r="FT174">
        <v>133.4852941176471</v>
      </c>
      <c r="FU174">
        <v>-0.05347605473467123</v>
      </c>
      <c r="FV174">
        <v>6.576344968809722</v>
      </c>
      <c r="FW174">
        <v>1</v>
      </c>
      <c r="FX174">
        <v>0.05348963658536585</v>
      </c>
      <c r="FY174">
        <v>0.01666137282229966</v>
      </c>
      <c r="FZ174">
        <v>0.002269980956163386</v>
      </c>
      <c r="GA174">
        <v>1</v>
      </c>
      <c r="GB174">
        <v>3</v>
      </c>
      <c r="GC174">
        <v>3</v>
      </c>
      <c r="GD174" t="s">
        <v>462</v>
      </c>
      <c r="GE174">
        <v>3.10322</v>
      </c>
      <c r="GF174">
        <v>2.7262</v>
      </c>
      <c r="GG174">
        <v>0.088035</v>
      </c>
      <c r="GH174">
        <v>0.0876893</v>
      </c>
      <c r="GI174">
        <v>0.105649</v>
      </c>
      <c r="GJ174">
        <v>0.106882</v>
      </c>
      <c r="GK174">
        <v>23837</v>
      </c>
      <c r="GL174">
        <v>21644.1</v>
      </c>
      <c r="GM174">
        <v>26702.8</v>
      </c>
      <c r="GN174">
        <v>23946.8</v>
      </c>
      <c r="GO174">
        <v>38215.1</v>
      </c>
      <c r="GP174">
        <v>31614.4</v>
      </c>
      <c r="GQ174">
        <v>46632.9</v>
      </c>
      <c r="GR174">
        <v>37885.4</v>
      </c>
      <c r="GS174">
        <v>1.86642</v>
      </c>
      <c r="GT174">
        <v>1.86027</v>
      </c>
      <c r="GU174">
        <v>0.08706750000000001</v>
      </c>
      <c r="GV174">
        <v>0</v>
      </c>
      <c r="GW174">
        <v>28.5726</v>
      </c>
      <c r="GX174">
        <v>999.9</v>
      </c>
      <c r="GY174">
        <v>54</v>
      </c>
      <c r="GZ174">
        <v>31.5</v>
      </c>
      <c r="HA174">
        <v>27.7987</v>
      </c>
      <c r="HB174">
        <v>61.2037</v>
      </c>
      <c r="HC174">
        <v>26.1018</v>
      </c>
      <c r="HD174">
        <v>1</v>
      </c>
      <c r="HE174">
        <v>0.142175</v>
      </c>
      <c r="HF174">
        <v>-1.07747</v>
      </c>
      <c r="HG174">
        <v>20.2954</v>
      </c>
      <c r="HH174">
        <v>5.21729</v>
      </c>
      <c r="HI174">
        <v>11.98</v>
      </c>
      <c r="HJ174">
        <v>4.96515</v>
      </c>
      <c r="HK174">
        <v>3.27578</v>
      </c>
      <c r="HL174">
        <v>9999</v>
      </c>
      <c r="HM174">
        <v>9999</v>
      </c>
      <c r="HN174">
        <v>9999</v>
      </c>
      <c r="HO174">
        <v>999.9</v>
      </c>
      <c r="HP174">
        <v>1.86387</v>
      </c>
      <c r="HQ174">
        <v>1.86005</v>
      </c>
      <c r="HR174">
        <v>1.85837</v>
      </c>
      <c r="HS174">
        <v>1.85974</v>
      </c>
      <c r="HT174">
        <v>1.85986</v>
      </c>
      <c r="HU174">
        <v>1.85837</v>
      </c>
      <c r="HV174">
        <v>1.85745</v>
      </c>
      <c r="HW174">
        <v>1.85237</v>
      </c>
      <c r="HX174">
        <v>0</v>
      </c>
      <c r="HY174">
        <v>0</v>
      </c>
      <c r="HZ174">
        <v>0</v>
      </c>
      <c r="IA174">
        <v>0</v>
      </c>
      <c r="IB174" t="s">
        <v>426</v>
      </c>
      <c r="IC174" t="s">
        <v>427</v>
      </c>
      <c r="ID174" t="s">
        <v>428</v>
      </c>
      <c r="IE174" t="s">
        <v>428</v>
      </c>
      <c r="IF174" t="s">
        <v>428</v>
      </c>
      <c r="IG174" t="s">
        <v>428</v>
      </c>
      <c r="IH174">
        <v>0</v>
      </c>
      <c r="II174">
        <v>100</v>
      </c>
      <c r="IJ174">
        <v>100</v>
      </c>
      <c r="IK174">
        <v>-0.661</v>
      </c>
      <c r="IL174">
        <v>0.306</v>
      </c>
      <c r="IM174">
        <v>-0.6605319167387009</v>
      </c>
      <c r="IN174">
        <v>-0.0004737513092168879</v>
      </c>
      <c r="IO174">
        <v>1.233974951706583E-06</v>
      </c>
      <c r="IP174">
        <v>-2.791035861235605E-10</v>
      </c>
      <c r="IQ174">
        <v>0.04306461537617447</v>
      </c>
      <c r="IR174">
        <v>-0.002560808816659483</v>
      </c>
      <c r="IS174">
        <v>0.0007441110143227328</v>
      </c>
      <c r="IT174">
        <v>-6.151772081818622E-06</v>
      </c>
      <c r="IU174">
        <v>2</v>
      </c>
      <c r="IV174">
        <v>1988</v>
      </c>
      <c r="IW174">
        <v>1</v>
      </c>
      <c r="IX174">
        <v>28</v>
      </c>
      <c r="IY174">
        <v>190407.7</v>
      </c>
      <c r="IZ174">
        <v>190407.9</v>
      </c>
      <c r="JA174">
        <v>1.14868</v>
      </c>
      <c r="JB174">
        <v>2.60986</v>
      </c>
      <c r="JC174">
        <v>1.49658</v>
      </c>
      <c r="JD174">
        <v>2.34985</v>
      </c>
      <c r="JE174">
        <v>1.54907</v>
      </c>
      <c r="JF174">
        <v>2.40967</v>
      </c>
      <c r="JG174">
        <v>36.2694</v>
      </c>
      <c r="JH174">
        <v>24.0875</v>
      </c>
      <c r="JI174">
        <v>18</v>
      </c>
      <c r="JJ174">
        <v>481.992</v>
      </c>
      <c r="JK174">
        <v>492.632</v>
      </c>
      <c r="JL174">
        <v>30.0831</v>
      </c>
      <c r="JM174">
        <v>29.0836</v>
      </c>
      <c r="JN174">
        <v>30.0001</v>
      </c>
      <c r="JO174">
        <v>29.2816</v>
      </c>
      <c r="JP174">
        <v>29.2709</v>
      </c>
      <c r="JQ174">
        <v>23.0911</v>
      </c>
      <c r="JR174">
        <v>19.9711</v>
      </c>
      <c r="JS174">
        <v>100</v>
      </c>
      <c r="JT174">
        <v>30.0857</v>
      </c>
      <c r="JU174">
        <v>420</v>
      </c>
      <c r="JV174">
        <v>23.3932</v>
      </c>
      <c r="JW174">
        <v>101.956</v>
      </c>
      <c r="JX174">
        <v>91.3664</v>
      </c>
    </row>
    <row r="175" spans="1:284">
      <c r="A175">
        <v>157</v>
      </c>
      <c r="B175">
        <v>1758414071.1</v>
      </c>
      <c r="C175">
        <v>1368.099999904633</v>
      </c>
      <c r="D175" t="s">
        <v>745</v>
      </c>
      <c r="E175" t="s">
        <v>746</v>
      </c>
      <c r="F175">
        <v>5</v>
      </c>
      <c r="G175" t="s">
        <v>734</v>
      </c>
      <c r="H175" t="s">
        <v>421</v>
      </c>
      <c r="I175">
        <v>1758414063.1625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(DN175+(U175+2*0.95*5.67E-8*(((DN175+$B$9)+273)^4-(DN175+273)^4)-44100*J175)/(1.84*29.3*R175+8*0.95*5.67E-8*(DN175+273)^3))</f>
        <v>0</v>
      </c>
      <c r="W175">
        <f>($C$9*DO175+$D$9*DP175+$E$9*V175)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2*0.95*5.67E-8*(((DN175+$B$9)+273)^4-(W175+273)^4)</f>
        <v>0</v>
      </c>
      <c r="AF175">
        <f>U175+AE175+AC175+AD175</f>
        <v>0</v>
      </c>
      <c r="AG175">
        <v>0</v>
      </c>
      <c r="AH175">
        <v>0</v>
      </c>
      <c r="AI175">
        <f>IF(AG175*$H$15&gt;=AK175,1.0,(AK175/(AK175-AG175*$H$15)))</f>
        <v>0</v>
      </c>
      <c r="AJ175">
        <f>(AI175-1)*100</f>
        <v>0</v>
      </c>
      <c r="AK175">
        <f>MAX(0,($B$15+$C$15*DS175)/(1+$D$15*DS175)*DL175/(DN175+273)*$E$15)</f>
        <v>0</v>
      </c>
      <c r="AL175" t="s">
        <v>422</v>
      </c>
      <c r="AM175" t="s">
        <v>422</v>
      </c>
      <c r="AN175">
        <v>0</v>
      </c>
      <c r="AO175">
        <v>0</v>
      </c>
      <c r="AP175">
        <f>1-AN175/AO175</f>
        <v>0</v>
      </c>
      <c r="AQ175">
        <v>0</v>
      </c>
      <c r="AR175" t="s">
        <v>422</v>
      </c>
      <c r="AS175" t="s">
        <v>422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422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$B$13*DT175+$C$13*DU175+$F$13*EF175*(1-EI175)</f>
        <v>0</v>
      </c>
      <c r="CW175">
        <f>CV175*CX175</f>
        <v>0</v>
      </c>
      <c r="CX175">
        <f>($B$13*$D$11+$C$13*$D$11+$F$13*((ES175+EK175)/MAX(ES175+EK175+ET175, 0.1)*$I$11+ET175/MAX(ES175+EK175+ET175, 0.1)*$J$11))/($B$13+$C$13+$F$13)</f>
        <v>0</v>
      </c>
      <c r="CY175">
        <f>($B$13*$K$11+$C$13*$K$11+$F$13*((ES175+EK175)/MAX(ES175+EK175+ET175, 0.1)*$P$11+ET175/MAX(ES175+EK175+ET175, 0.1)*$Q$11))/($B$13+$C$13+$F$13)</f>
        <v>0</v>
      </c>
      <c r="CZ175">
        <v>1.1</v>
      </c>
      <c r="DA175">
        <v>0.5</v>
      </c>
      <c r="DB175" t="s">
        <v>423</v>
      </c>
      <c r="DC175">
        <v>2</v>
      </c>
      <c r="DD175">
        <v>1758414063.1625</v>
      </c>
      <c r="DE175">
        <v>421.8553333333334</v>
      </c>
      <c r="DF175">
        <v>420.01275</v>
      </c>
      <c r="DG175">
        <v>23.4456375</v>
      </c>
      <c r="DH175">
        <v>23.3911375</v>
      </c>
      <c r="DI175">
        <v>422.516875</v>
      </c>
      <c r="DJ175">
        <v>23.13961666666667</v>
      </c>
      <c r="DK175">
        <v>499.9881666666667</v>
      </c>
      <c r="DL175">
        <v>90.16626666666667</v>
      </c>
      <c r="DM175">
        <v>0.06823188333333334</v>
      </c>
      <c r="DN175">
        <v>29.82474166666666</v>
      </c>
      <c r="DO175">
        <v>29.9911875</v>
      </c>
      <c r="DP175">
        <v>999.9</v>
      </c>
      <c r="DQ175">
        <v>0</v>
      </c>
      <c r="DR175">
        <v>0</v>
      </c>
      <c r="DS175">
        <v>9994.480833333333</v>
      </c>
      <c r="DT175">
        <v>0</v>
      </c>
      <c r="DU175">
        <v>3.33927</v>
      </c>
      <c r="DV175">
        <v>1.842434583333333</v>
      </c>
      <c r="DW175">
        <v>431.983375</v>
      </c>
      <c r="DX175">
        <v>430.0728333333333</v>
      </c>
      <c r="DY175">
        <v>0.05449938333333334</v>
      </c>
      <c r="DZ175">
        <v>420.01275</v>
      </c>
      <c r="EA175">
        <v>23.3911375</v>
      </c>
      <c r="EB175">
        <v>2.114005416666667</v>
      </c>
      <c r="EC175">
        <v>2.109091666666667</v>
      </c>
      <c r="ED175">
        <v>18.32510416666667</v>
      </c>
      <c r="EE175">
        <v>18.2880125</v>
      </c>
      <c r="EF175">
        <v>0.00500078</v>
      </c>
      <c r="EG175">
        <v>0</v>
      </c>
      <c r="EH175">
        <v>0</v>
      </c>
      <c r="EI175">
        <v>0</v>
      </c>
      <c r="EJ175">
        <v>134.35</v>
      </c>
      <c r="EK175">
        <v>0.00500078</v>
      </c>
      <c r="EL175">
        <v>-14.73333333333333</v>
      </c>
      <c r="EM175">
        <v>-1.045833333333333</v>
      </c>
      <c r="EN175">
        <v>35.76266666666667</v>
      </c>
      <c r="EO175">
        <v>40.21583333333333</v>
      </c>
      <c r="EP175">
        <v>38.64566666666666</v>
      </c>
      <c r="EQ175">
        <v>40.75233333333333</v>
      </c>
      <c r="ER175">
        <v>38.59095833333333</v>
      </c>
      <c r="ES175">
        <v>0</v>
      </c>
      <c r="ET175">
        <v>0</v>
      </c>
      <c r="EU175">
        <v>0</v>
      </c>
      <c r="EV175">
        <v>1758414070.8</v>
      </c>
      <c r="EW175">
        <v>0</v>
      </c>
      <c r="EX175">
        <v>133.9538461538462</v>
      </c>
      <c r="EY175">
        <v>14.35897439018504</v>
      </c>
      <c r="EZ175">
        <v>-18.59829065198075</v>
      </c>
      <c r="FA175">
        <v>-13.43076923076923</v>
      </c>
      <c r="FB175">
        <v>15</v>
      </c>
      <c r="FC175">
        <v>0</v>
      </c>
      <c r="FD175" t="s">
        <v>424</v>
      </c>
      <c r="FE175">
        <v>1746989605.5</v>
      </c>
      <c r="FF175">
        <v>1746989593.5</v>
      </c>
      <c r="FG175">
        <v>0</v>
      </c>
      <c r="FH175">
        <v>-0.274</v>
      </c>
      <c r="FI175">
        <v>-0.002</v>
      </c>
      <c r="FJ175">
        <v>2.549</v>
      </c>
      <c r="FK175">
        <v>0.129</v>
      </c>
      <c r="FL175">
        <v>420</v>
      </c>
      <c r="FM175">
        <v>17</v>
      </c>
      <c r="FN175">
        <v>0.02</v>
      </c>
      <c r="FO175">
        <v>0.04</v>
      </c>
      <c r="FP175">
        <v>1.8530865</v>
      </c>
      <c r="FQ175">
        <v>-0.001317748592869849</v>
      </c>
      <c r="FR175">
        <v>0.0397400625660051</v>
      </c>
      <c r="FS175">
        <v>1</v>
      </c>
      <c r="FT175">
        <v>133.1588235294117</v>
      </c>
      <c r="FU175">
        <v>19.15660801484136</v>
      </c>
      <c r="FV175">
        <v>6.362256242738884</v>
      </c>
      <c r="FW175">
        <v>0</v>
      </c>
      <c r="FX175">
        <v>0.053991935</v>
      </c>
      <c r="FY175">
        <v>0.01694544990619126</v>
      </c>
      <c r="FZ175">
        <v>0.00227430987417612</v>
      </c>
      <c r="GA175">
        <v>1</v>
      </c>
      <c r="GB175">
        <v>2</v>
      </c>
      <c r="GC175">
        <v>3</v>
      </c>
      <c r="GD175" t="s">
        <v>425</v>
      </c>
      <c r="GE175">
        <v>3.10313</v>
      </c>
      <c r="GF175">
        <v>2.7264</v>
      </c>
      <c r="GG175">
        <v>0.0880421</v>
      </c>
      <c r="GH175">
        <v>0.0876936</v>
      </c>
      <c r="GI175">
        <v>0.105642</v>
      </c>
      <c r="GJ175">
        <v>0.106879</v>
      </c>
      <c r="GK175">
        <v>23837</v>
      </c>
      <c r="GL175">
        <v>21643.9</v>
      </c>
      <c r="GM175">
        <v>26703</v>
      </c>
      <c r="GN175">
        <v>23946.8</v>
      </c>
      <c r="GO175">
        <v>38215.2</v>
      </c>
      <c r="GP175">
        <v>31614.6</v>
      </c>
      <c r="GQ175">
        <v>46632.6</v>
      </c>
      <c r="GR175">
        <v>37885.5</v>
      </c>
      <c r="GS175">
        <v>1.8663</v>
      </c>
      <c r="GT175">
        <v>1.86055</v>
      </c>
      <c r="GU175">
        <v>0.08705259999999999</v>
      </c>
      <c r="GV175">
        <v>0</v>
      </c>
      <c r="GW175">
        <v>28.5735</v>
      </c>
      <c r="GX175">
        <v>999.9</v>
      </c>
      <c r="GY175">
        <v>54</v>
      </c>
      <c r="GZ175">
        <v>31.5</v>
      </c>
      <c r="HA175">
        <v>27.7976</v>
      </c>
      <c r="HB175">
        <v>60.9737</v>
      </c>
      <c r="HC175">
        <v>26.1298</v>
      </c>
      <c r="HD175">
        <v>1</v>
      </c>
      <c r="HE175">
        <v>0.142081</v>
      </c>
      <c r="HF175">
        <v>-1.07384</v>
      </c>
      <c r="HG175">
        <v>20.2954</v>
      </c>
      <c r="HH175">
        <v>5.21729</v>
      </c>
      <c r="HI175">
        <v>11.98</v>
      </c>
      <c r="HJ175">
        <v>4.96535</v>
      </c>
      <c r="HK175">
        <v>3.2758</v>
      </c>
      <c r="HL175">
        <v>9999</v>
      </c>
      <c r="HM175">
        <v>9999</v>
      </c>
      <c r="HN175">
        <v>9999</v>
      </c>
      <c r="HO175">
        <v>999.9</v>
      </c>
      <c r="HP175">
        <v>1.86386</v>
      </c>
      <c r="HQ175">
        <v>1.86005</v>
      </c>
      <c r="HR175">
        <v>1.85837</v>
      </c>
      <c r="HS175">
        <v>1.85974</v>
      </c>
      <c r="HT175">
        <v>1.85986</v>
      </c>
      <c r="HU175">
        <v>1.85837</v>
      </c>
      <c r="HV175">
        <v>1.85745</v>
      </c>
      <c r="HW175">
        <v>1.85235</v>
      </c>
      <c r="HX175">
        <v>0</v>
      </c>
      <c r="HY175">
        <v>0</v>
      </c>
      <c r="HZ175">
        <v>0</v>
      </c>
      <c r="IA175">
        <v>0</v>
      </c>
      <c r="IB175" t="s">
        <v>426</v>
      </c>
      <c r="IC175" t="s">
        <v>427</v>
      </c>
      <c r="ID175" t="s">
        <v>428</v>
      </c>
      <c r="IE175" t="s">
        <v>428</v>
      </c>
      <c r="IF175" t="s">
        <v>428</v>
      </c>
      <c r="IG175" t="s">
        <v>428</v>
      </c>
      <c r="IH175">
        <v>0</v>
      </c>
      <c r="II175">
        <v>100</v>
      </c>
      <c r="IJ175">
        <v>100</v>
      </c>
      <c r="IK175">
        <v>-0.661</v>
      </c>
      <c r="IL175">
        <v>0.3059</v>
      </c>
      <c r="IM175">
        <v>-0.6605319167387009</v>
      </c>
      <c r="IN175">
        <v>-0.0004737513092168879</v>
      </c>
      <c r="IO175">
        <v>1.233974951706583E-06</v>
      </c>
      <c r="IP175">
        <v>-2.791035861235605E-10</v>
      </c>
      <c r="IQ175">
        <v>0.04306461537617447</v>
      </c>
      <c r="IR175">
        <v>-0.002560808816659483</v>
      </c>
      <c r="IS175">
        <v>0.0007441110143227328</v>
      </c>
      <c r="IT175">
        <v>-6.151772081818622E-06</v>
      </c>
      <c r="IU175">
        <v>2</v>
      </c>
      <c r="IV175">
        <v>1988</v>
      </c>
      <c r="IW175">
        <v>1</v>
      </c>
      <c r="IX175">
        <v>28</v>
      </c>
      <c r="IY175">
        <v>190407.8</v>
      </c>
      <c r="IZ175">
        <v>190408</v>
      </c>
      <c r="JA175">
        <v>1.14868</v>
      </c>
      <c r="JB175">
        <v>2.61108</v>
      </c>
      <c r="JC175">
        <v>1.49658</v>
      </c>
      <c r="JD175">
        <v>2.34985</v>
      </c>
      <c r="JE175">
        <v>1.54907</v>
      </c>
      <c r="JF175">
        <v>2.43408</v>
      </c>
      <c r="JG175">
        <v>36.2694</v>
      </c>
      <c r="JH175">
        <v>24.0963</v>
      </c>
      <c r="JI175">
        <v>18</v>
      </c>
      <c r="JJ175">
        <v>481.919</v>
      </c>
      <c r="JK175">
        <v>492.814</v>
      </c>
      <c r="JL175">
        <v>30.0858</v>
      </c>
      <c r="JM175">
        <v>29.0836</v>
      </c>
      <c r="JN175">
        <v>30.0001</v>
      </c>
      <c r="JO175">
        <v>29.2816</v>
      </c>
      <c r="JP175">
        <v>29.2709</v>
      </c>
      <c r="JQ175">
        <v>23.0929</v>
      </c>
      <c r="JR175">
        <v>19.9711</v>
      </c>
      <c r="JS175">
        <v>100</v>
      </c>
      <c r="JT175">
        <v>30.0919</v>
      </c>
      <c r="JU175">
        <v>420</v>
      </c>
      <c r="JV175">
        <v>23.3932</v>
      </c>
      <c r="JW175">
        <v>101.956</v>
      </c>
      <c r="JX175">
        <v>91.3664</v>
      </c>
    </row>
    <row r="176" spans="1:284">
      <c r="A176">
        <v>158</v>
      </c>
      <c r="B176">
        <v>1758414073.1</v>
      </c>
      <c r="C176">
        <v>1370.099999904633</v>
      </c>
      <c r="D176" t="s">
        <v>747</v>
      </c>
      <c r="E176" t="s">
        <v>748</v>
      </c>
      <c r="F176">
        <v>5</v>
      </c>
      <c r="G176" t="s">
        <v>734</v>
      </c>
      <c r="H176" t="s">
        <v>421</v>
      </c>
      <c r="I176">
        <v>1758414065.426086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(DN176+(U176+2*0.95*5.67E-8*(((DN176+$B$9)+273)^4-(DN176+273)^4)-44100*J176)/(1.84*29.3*R176+8*0.95*5.67E-8*(DN176+273)^3))</f>
        <v>0</v>
      </c>
      <c r="W176">
        <f>($C$9*DO176+$D$9*DP176+$E$9*V176)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2*0.95*5.67E-8*(((DN176+$B$9)+273)^4-(W176+273)^4)</f>
        <v>0</v>
      </c>
      <c r="AF176">
        <f>U176+AE176+AC176+AD176</f>
        <v>0</v>
      </c>
      <c r="AG176">
        <v>0</v>
      </c>
      <c r="AH176">
        <v>0</v>
      </c>
      <c r="AI176">
        <f>IF(AG176*$H$15&gt;=AK176,1.0,(AK176/(AK176-AG176*$H$15)))</f>
        <v>0</v>
      </c>
      <c r="AJ176">
        <f>(AI176-1)*100</f>
        <v>0</v>
      </c>
      <c r="AK176">
        <f>MAX(0,($B$15+$C$15*DS176)/(1+$D$15*DS176)*DL176/(DN176+273)*$E$15)</f>
        <v>0</v>
      </c>
      <c r="AL176" t="s">
        <v>422</v>
      </c>
      <c r="AM176" t="s">
        <v>422</v>
      </c>
      <c r="AN176">
        <v>0</v>
      </c>
      <c r="AO176">
        <v>0</v>
      </c>
      <c r="AP176">
        <f>1-AN176/AO176</f>
        <v>0</v>
      </c>
      <c r="AQ176">
        <v>0</v>
      </c>
      <c r="AR176" t="s">
        <v>422</v>
      </c>
      <c r="AS176" t="s">
        <v>422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422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$B$13*DT176+$C$13*DU176+$F$13*EF176*(1-EI176)</f>
        <v>0</v>
      </c>
      <c r="CW176">
        <f>CV176*CX176</f>
        <v>0</v>
      </c>
      <c r="CX176">
        <f>($B$13*$D$11+$C$13*$D$11+$F$13*((ES176+EK176)/MAX(ES176+EK176+ET176, 0.1)*$I$11+ET176/MAX(ES176+EK176+ET176, 0.1)*$J$11))/($B$13+$C$13+$F$13)</f>
        <v>0</v>
      </c>
      <c r="CY176">
        <f>($B$13*$K$11+$C$13*$K$11+$F$13*((ES176+EK176)/MAX(ES176+EK176+ET176, 0.1)*$P$11+ET176/MAX(ES176+EK176+ET176, 0.1)*$Q$11))/($B$13+$C$13+$F$13)</f>
        <v>0</v>
      </c>
      <c r="CZ176">
        <v>1.1</v>
      </c>
      <c r="DA176">
        <v>0.5</v>
      </c>
      <c r="DB176" t="s">
        <v>423</v>
      </c>
      <c r="DC176">
        <v>2</v>
      </c>
      <c r="DD176">
        <v>1758414065.426086</v>
      </c>
      <c r="DE176">
        <v>421.8571304347826</v>
      </c>
      <c r="DF176">
        <v>420.0021739130435</v>
      </c>
      <c r="DG176">
        <v>23.44504782608696</v>
      </c>
      <c r="DH176">
        <v>23.38969130434782</v>
      </c>
      <c r="DI176">
        <v>422.5186086956522</v>
      </c>
      <c r="DJ176">
        <v>23.13903478260869</v>
      </c>
      <c r="DK176">
        <v>499.9870434782609</v>
      </c>
      <c r="DL176">
        <v>90.16679130434785</v>
      </c>
      <c r="DM176">
        <v>0.0682877304347826</v>
      </c>
      <c r="DN176">
        <v>29.8257</v>
      </c>
      <c r="DO176">
        <v>29.99126086956522</v>
      </c>
      <c r="DP176">
        <v>999.9000000000003</v>
      </c>
      <c r="DQ176">
        <v>0</v>
      </c>
      <c r="DR176">
        <v>0</v>
      </c>
      <c r="DS176">
        <v>9993.265217391305</v>
      </c>
      <c r="DT176">
        <v>0</v>
      </c>
      <c r="DU176">
        <v>3.33927</v>
      </c>
      <c r="DV176">
        <v>1.854818695652174</v>
      </c>
      <c r="DW176">
        <v>431.9849130434783</v>
      </c>
      <c r="DX176">
        <v>430.0612608695652</v>
      </c>
      <c r="DY176">
        <v>0.05535580869565217</v>
      </c>
      <c r="DZ176">
        <v>420.0021739130435</v>
      </c>
      <c r="EA176">
        <v>23.38969130434782</v>
      </c>
      <c r="EB176">
        <v>2.113964782608696</v>
      </c>
      <c r="EC176">
        <v>2.10897347826087</v>
      </c>
      <c r="ED176">
        <v>18.32479565217391</v>
      </c>
      <c r="EE176">
        <v>18.28711739130435</v>
      </c>
      <c r="EF176">
        <v>0.005000779999999999</v>
      </c>
      <c r="EG176">
        <v>0</v>
      </c>
      <c r="EH176">
        <v>0</v>
      </c>
      <c r="EI176">
        <v>0</v>
      </c>
      <c r="EJ176">
        <v>134.3391304347826</v>
      </c>
      <c r="EK176">
        <v>0.005000779999999999</v>
      </c>
      <c r="EL176">
        <v>-16.34347826086957</v>
      </c>
      <c r="EM176">
        <v>-1.204347826086957</v>
      </c>
      <c r="EN176">
        <v>35.75786956521739</v>
      </c>
      <c r="EO176">
        <v>40.15734782608695</v>
      </c>
      <c r="EP176">
        <v>38.66552173913043</v>
      </c>
      <c r="EQ176">
        <v>40.68447826086956</v>
      </c>
      <c r="ER176">
        <v>38.56778260869565</v>
      </c>
      <c r="ES176">
        <v>0</v>
      </c>
      <c r="ET176">
        <v>0</v>
      </c>
      <c r="EU176">
        <v>0</v>
      </c>
      <c r="EV176">
        <v>1758414073.2</v>
      </c>
      <c r="EW176">
        <v>0</v>
      </c>
      <c r="EX176">
        <v>133.9115384615384</v>
      </c>
      <c r="EY176">
        <v>21.86324788636582</v>
      </c>
      <c r="EZ176">
        <v>-21.67179501829805</v>
      </c>
      <c r="FA176">
        <v>-14.85769230769231</v>
      </c>
      <c r="FB176">
        <v>15</v>
      </c>
      <c r="FC176">
        <v>0</v>
      </c>
      <c r="FD176" t="s">
        <v>424</v>
      </c>
      <c r="FE176">
        <v>1746989605.5</v>
      </c>
      <c r="FF176">
        <v>1746989593.5</v>
      </c>
      <c r="FG176">
        <v>0</v>
      </c>
      <c r="FH176">
        <v>-0.274</v>
      </c>
      <c r="FI176">
        <v>-0.002</v>
      </c>
      <c r="FJ176">
        <v>2.549</v>
      </c>
      <c r="FK176">
        <v>0.129</v>
      </c>
      <c r="FL176">
        <v>420</v>
      </c>
      <c r="FM176">
        <v>17</v>
      </c>
      <c r="FN176">
        <v>0.02</v>
      </c>
      <c r="FO176">
        <v>0.04</v>
      </c>
      <c r="FP176">
        <v>1.856844878048781</v>
      </c>
      <c r="FQ176">
        <v>-0.02662264808362511</v>
      </c>
      <c r="FR176">
        <v>0.03883836009963641</v>
      </c>
      <c r="FS176">
        <v>1</v>
      </c>
      <c r="FT176">
        <v>133.4058823529411</v>
      </c>
      <c r="FU176">
        <v>18.69824284599038</v>
      </c>
      <c r="FV176">
        <v>6.760784029389012</v>
      </c>
      <c r="FW176">
        <v>0</v>
      </c>
      <c r="FX176">
        <v>0.05426708780487805</v>
      </c>
      <c r="FY176">
        <v>0.01728005644599311</v>
      </c>
      <c r="FZ176">
        <v>0.002285351517626899</v>
      </c>
      <c r="GA176">
        <v>1</v>
      </c>
      <c r="GB176">
        <v>2</v>
      </c>
      <c r="GC176">
        <v>3</v>
      </c>
      <c r="GD176" t="s">
        <v>425</v>
      </c>
      <c r="GE176">
        <v>3.10313</v>
      </c>
      <c r="GF176">
        <v>2.72628</v>
      </c>
      <c r="GG176">
        <v>0.0880459</v>
      </c>
      <c r="GH176">
        <v>0.0876936</v>
      </c>
      <c r="GI176">
        <v>0.105638</v>
      </c>
      <c r="GJ176">
        <v>0.106878</v>
      </c>
      <c r="GK176">
        <v>23836.8</v>
      </c>
      <c r="GL176">
        <v>21644</v>
      </c>
      <c r="GM176">
        <v>26702.9</v>
      </c>
      <c r="GN176">
        <v>23946.9</v>
      </c>
      <c r="GO176">
        <v>38215.4</v>
      </c>
      <c r="GP176">
        <v>31614.6</v>
      </c>
      <c r="GQ176">
        <v>46632.7</v>
      </c>
      <c r="GR176">
        <v>37885.5</v>
      </c>
      <c r="GS176">
        <v>1.8663</v>
      </c>
      <c r="GT176">
        <v>1.86065</v>
      </c>
      <c r="GU176">
        <v>0.0866801</v>
      </c>
      <c r="GV176">
        <v>0</v>
      </c>
      <c r="GW176">
        <v>28.5747</v>
      </c>
      <c r="GX176">
        <v>999.9</v>
      </c>
      <c r="GY176">
        <v>54</v>
      </c>
      <c r="GZ176">
        <v>31.5</v>
      </c>
      <c r="HA176">
        <v>27.7988</v>
      </c>
      <c r="HB176">
        <v>61.3737</v>
      </c>
      <c r="HC176">
        <v>26.1018</v>
      </c>
      <c r="HD176">
        <v>1</v>
      </c>
      <c r="HE176">
        <v>0.142177</v>
      </c>
      <c r="HF176">
        <v>-1.07968</v>
      </c>
      <c r="HG176">
        <v>20.2953</v>
      </c>
      <c r="HH176">
        <v>5.21744</v>
      </c>
      <c r="HI176">
        <v>11.98</v>
      </c>
      <c r="HJ176">
        <v>4.96535</v>
      </c>
      <c r="HK176">
        <v>3.27585</v>
      </c>
      <c r="HL176">
        <v>9999</v>
      </c>
      <c r="HM176">
        <v>9999</v>
      </c>
      <c r="HN176">
        <v>9999</v>
      </c>
      <c r="HO176">
        <v>999.9</v>
      </c>
      <c r="HP176">
        <v>1.86386</v>
      </c>
      <c r="HQ176">
        <v>1.86005</v>
      </c>
      <c r="HR176">
        <v>1.85837</v>
      </c>
      <c r="HS176">
        <v>1.85974</v>
      </c>
      <c r="HT176">
        <v>1.85985</v>
      </c>
      <c r="HU176">
        <v>1.85837</v>
      </c>
      <c r="HV176">
        <v>1.85745</v>
      </c>
      <c r="HW176">
        <v>1.85235</v>
      </c>
      <c r="HX176">
        <v>0</v>
      </c>
      <c r="HY176">
        <v>0</v>
      </c>
      <c r="HZ176">
        <v>0</v>
      </c>
      <c r="IA176">
        <v>0</v>
      </c>
      <c r="IB176" t="s">
        <v>426</v>
      </c>
      <c r="IC176" t="s">
        <v>427</v>
      </c>
      <c r="ID176" t="s">
        <v>428</v>
      </c>
      <c r="IE176" t="s">
        <v>428</v>
      </c>
      <c r="IF176" t="s">
        <v>428</v>
      </c>
      <c r="IG176" t="s">
        <v>428</v>
      </c>
      <c r="IH176">
        <v>0</v>
      </c>
      <c r="II176">
        <v>100</v>
      </c>
      <c r="IJ176">
        <v>100</v>
      </c>
      <c r="IK176">
        <v>-0.662</v>
      </c>
      <c r="IL176">
        <v>0.3059</v>
      </c>
      <c r="IM176">
        <v>-0.6605319167387009</v>
      </c>
      <c r="IN176">
        <v>-0.0004737513092168879</v>
      </c>
      <c r="IO176">
        <v>1.233974951706583E-06</v>
      </c>
      <c r="IP176">
        <v>-2.791035861235605E-10</v>
      </c>
      <c r="IQ176">
        <v>0.04306461537617447</v>
      </c>
      <c r="IR176">
        <v>-0.002560808816659483</v>
      </c>
      <c r="IS176">
        <v>0.0007441110143227328</v>
      </c>
      <c r="IT176">
        <v>-6.151772081818622E-06</v>
      </c>
      <c r="IU176">
        <v>2</v>
      </c>
      <c r="IV176">
        <v>1988</v>
      </c>
      <c r="IW176">
        <v>1</v>
      </c>
      <c r="IX176">
        <v>28</v>
      </c>
      <c r="IY176">
        <v>190407.8</v>
      </c>
      <c r="IZ176">
        <v>190408</v>
      </c>
      <c r="JA176">
        <v>1.14868</v>
      </c>
      <c r="JB176">
        <v>2.60986</v>
      </c>
      <c r="JC176">
        <v>1.49658</v>
      </c>
      <c r="JD176">
        <v>2.34985</v>
      </c>
      <c r="JE176">
        <v>1.54907</v>
      </c>
      <c r="JF176">
        <v>2.41577</v>
      </c>
      <c r="JG176">
        <v>36.2694</v>
      </c>
      <c r="JH176">
        <v>24.0963</v>
      </c>
      <c r="JI176">
        <v>18</v>
      </c>
      <c r="JJ176">
        <v>481.919</v>
      </c>
      <c r="JK176">
        <v>492.88</v>
      </c>
      <c r="JL176">
        <v>30.0877</v>
      </c>
      <c r="JM176">
        <v>29.0836</v>
      </c>
      <c r="JN176">
        <v>30.0002</v>
      </c>
      <c r="JO176">
        <v>29.2816</v>
      </c>
      <c r="JP176">
        <v>29.2709</v>
      </c>
      <c r="JQ176">
        <v>23.0919</v>
      </c>
      <c r="JR176">
        <v>19.9711</v>
      </c>
      <c r="JS176">
        <v>100</v>
      </c>
      <c r="JT176">
        <v>30.0919</v>
      </c>
      <c r="JU176">
        <v>420</v>
      </c>
      <c r="JV176">
        <v>23.3932</v>
      </c>
      <c r="JW176">
        <v>101.956</v>
      </c>
      <c r="JX176">
        <v>91.36660000000001</v>
      </c>
    </row>
    <row r="177" spans="1:284">
      <c r="A177">
        <v>159</v>
      </c>
      <c r="B177">
        <v>1758414075.1</v>
      </c>
      <c r="C177">
        <v>1372.099999904633</v>
      </c>
      <c r="D177" t="s">
        <v>749</v>
      </c>
      <c r="E177" t="s">
        <v>750</v>
      </c>
      <c r="F177">
        <v>5</v>
      </c>
      <c r="G177" t="s">
        <v>734</v>
      </c>
      <c r="H177" t="s">
        <v>421</v>
      </c>
      <c r="I177">
        <v>1758414067.1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(DN177+(U177+2*0.95*5.67E-8*(((DN177+$B$9)+273)^4-(DN177+273)^4)-44100*J177)/(1.84*29.3*R177+8*0.95*5.67E-8*(DN177+273)^3))</f>
        <v>0</v>
      </c>
      <c r="W177">
        <f>($C$9*DO177+$D$9*DP177+$E$9*V177)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2*0.95*5.67E-8*(((DN177+$B$9)+273)^4-(W177+273)^4)</f>
        <v>0</v>
      </c>
      <c r="AF177">
        <f>U177+AE177+AC177+AD177</f>
        <v>0</v>
      </c>
      <c r="AG177">
        <v>0</v>
      </c>
      <c r="AH177">
        <v>0</v>
      </c>
      <c r="AI177">
        <f>IF(AG177*$H$15&gt;=AK177,1.0,(AK177/(AK177-AG177*$H$15)))</f>
        <v>0</v>
      </c>
      <c r="AJ177">
        <f>(AI177-1)*100</f>
        <v>0</v>
      </c>
      <c r="AK177">
        <f>MAX(0,($B$15+$C$15*DS177)/(1+$D$15*DS177)*DL177/(DN177+273)*$E$15)</f>
        <v>0</v>
      </c>
      <c r="AL177" t="s">
        <v>422</v>
      </c>
      <c r="AM177" t="s">
        <v>422</v>
      </c>
      <c r="AN177">
        <v>0</v>
      </c>
      <c r="AO177">
        <v>0</v>
      </c>
      <c r="AP177">
        <f>1-AN177/AO177</f>
        <v>0</v>
      </c>
      <c r="AQ177">
        <v>0</v>
      </c>
      <c r="AR177" t="s">
        <v>422</v>
      </c>
      <c r="AS177" t="s">
        <v>422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422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$B$13*DT177+$C$13*DU177+$F$13*EF177*(1-EI177)</f>
        <v>0</v>
      </c>
      <c r="CW177">
        <f>CV177*CX177</f>
        <v>0</v>
      </c>
      <c r="CX177">
        <f>($B$13*$D$11+$C$13*$D$11+$F$13*((ES177+EK177)/MAX(ES177+EK177+ET177, 0.1)*$I$11+ET177/MAX(ES177+EK177+ET177, 0.1)*$J$11))/($B$13+$C$13+$F$13)</f>
        <v>0</v>
      </c>
      <c r="CY177">
        <f>($B$13*$K$11+$C$13*$K$11+$F$13*((ES177+EK177)/MAX(ES177+EK177+ET177, 0.1)*$P$11+ET177/MAX(ES177+EK177+ET177, 0.1)*$Q$11))/($B$13+$C$13+$F$13)</f>
        <v>0</v>
      </c>
      <c r="CZ177">
        <v>1.1</v>
      </c>
      <c r="DA177">
        <v>0.5</v>
      </c>
      <c r="DB177" t="s">
        <v>423</v>
      </c>
      <c r="DC177">
        <v>2</v>
      </c>
      <c r="DD177">
        <v>1758414067.1</v>
      </c>
      <c r="DE177">
        <v>421.8592916666667</v>
      </c>
      <c r="DF177">
        <v>419.9991666666667</v>
      </c>
      <c r="DG177">
        <v>23.44454583333334</v>
      </c>
      <c r="DH177">
        <v>23.38897083333333</v>
      </c>
      <c r="DI177">
        <v>422.5207916666666</v>
      </c>
      <c r="DJ177">
        <v>23.13855</v>
      </c>
      <c r="DK177">
        <v>499.9765</v>
      </c>
      <c r="DL177">
        <v>90.16693750000002</v>
      </c>
      <c r="DM177">
        <v>0.068290325</v>
      </c>
      <c r="DN177">
        <v>29.82625</v>
      </c>
      <c r="DO177">
        <v>29.99109166666667</v>
      </c>
      <c r="DP177">
        <v>999.9</v>
      </c>
      <c r="DQ177">
        <v>0</v>
      </c>
      <c r="DR177">
        <v>0</v>
      </c>
      <c r="DS177">
        <v>9995.1875</v>
      </c>
      <c r="DT177">
        <v>0</v>
      </c>
      <c r="DU177">
        <v>3.33927</v>
      </c>
      <c r="DV177">
        <v>1.8600375</v>
      </c>
      <c r="DW177">
        <v>431.9869166666667</v>
      </c>
      <c r="DX177">
        <v>430.0578333333333</v>
      </c>
      <c r="DY177">
        <v>0.0555764</v>
      </c>
      <c r="DZ177">
        <v>419.9991666666667</v>
      </c>
      <c r="EA177">
        <v>23.38897083333333</v>
      </c>
      <c r="EB177">
        <v>2.1139225</v>
      </c>
      <c r="EC177">
        <v>2.108911666666667</v>
      </c>
      <c r="ED177">
        <v>18.32448333333333</v>
      </c>
      <c r="EE177">
        <v>18.28664583333333</v>
      </c>
      <c r="EF177">
        <v>0.00500078</v>
      </c>
      <c r="EG177">
        <v>0</v>
      </c>
      <c r="EH177">
        <v>0</v>
      </c>
      <c r="EI177">
        <v>0</v>
      </c>
      <c r="EJ177">
        <v>133.5583333333333</v>
      </c>
      <c r="EK177">
        <v>0.00500078</v>
      </c>
      <c r="EL177">
        <v>-15.22083333333333</v>
      </c>
      <c r="EM177">
        <v>-1.033333333333333</v>
      </c>
      <c r="EN177">
        <v>35.74191666666666</v>
      </c>
      <c r="EO177">
        <v>40.11166666666666</v>
      </c>
      <c r="EP177">
        <v>38.63258333333334</v>
      </c>
      <c r="EQ177">
        <v>40.63516666666666</v>
      </c>
      <c r="ER177">
        <v>38.53625</v>
      </c>
      <c r="ES177">
        <v>0</v>
      </c>
      <c r="ET177">
        <v>0</v>
      </c>
      <c r="EU177">
        <v>0</v>
      </c>
      <c r="EV177">
        <v>1758414075</v>
      </c>
      <c r="EW177">
        <v>0</v>
      </c>
      <c r="EX177">
        <v>133.684</v>
      </c>
      <c r="EY177">
        <v>-6.392307886123715</v>
      </c>
      <c r="EZ177">
        <v>-12.04615363204737</v>
      </c>
      <c r="FA177">
        <v>-14.272</v>
      </c>
      <c r="FB177">
        <v>15</v>
      </c>
      <c r="FC177">
        <v>0</v>
      </c>
      <c r="FD177" t="s">
        <v>424</v>
      </c>
      <c r="FE177">
        <v>1746989605.5</v>
      </c>
      <c r="FF177">
        <v>1746989593.5</v>
      </c>
      <c r="FG177">
        <v>0</v>
      </c>
      <c r="FH177">
        <v>-0.274</v>
      </c>
      <c r="FI177">
        <v>-0.002</v>
      </c>
      <c r="FJ177">
        <v>2.549</v>
      </c>
      <c r="FK177">
        <v>0.129</v>
      </c>
      <c r="FL177">
        <v>420</v>
      </c>
      <c r="FM177">
        <v>17</v>
      </c>
      <c r="FN177">
        <v>0.02</v>
      </c>
      <c r="FO177">
        <v>0.04</v>
      </c>
      <c r="FP177">
        <v>1.85153725</v>
      </c>
      <c r="FQ177">
        <v>0.09064964352720076</v>
      </c>
      <c r="FR177">
        <v>0.0327812903946367</v>
      </c>
      <c r="FS177">
        <v>1</v>
      </c>
      <c r="FT177">
        <v>134.0676470588235</v>
      </c>
      <c r="FU177">
        <v>7.958747048605845</v>
      </c>
      <c r="FV177">
        <v>6.231170251161648</v>
      </c>
      <c r="FW177">
        <v>0</v>
      </c>
      <c r="FX177">
        <v>0.0544762075</v>
      </c>
      <c r="FY177">
        <v>0.01684956135084431</v>
      </c>
      <c r="FZ177">
        <v>0.002259096364964042</v>
      </c>
      <c r="GA177">
        <v>1</v>
      </c>
      <c r="GB177">
        <v>2</v>
      </c>
      <c r="GC177">
        <v>3</v>
      </c>
      <c r="GD177" t="s">
        <v>425</v>
      </c>
      <c r="GE177">
        <v>3.10313</v>
      </c>
      <c r="GF177">
        <v>2.7264</v>
      </c>
      <c r="GG177">
        <v>0.08804289999999999</v>
      </c>
      <c r="GH177">
        <v>0.0877033</v>
      </c>
      <c r="GI177">
        <v>0.105636</v>
      </c>
      <c r="GJ177">
        <v>0.106876</v>
      </c>
      <c r="GK177">
        <v>23836.9</v>
      </c>
      <c r="GL177">
        <v>21643.9</v>
      </c>
      <c r="GM177">
        <v>26702.9</v>
      </c>
      <c r="GN177">
        <v>23947</v>
      </c>
      <c r="GO177">
        <v>38215.5</v>
      </c>
      <c r="GP177">
        <v>31614.7</v>
      </c>
      <c r="GQ177">
        <v>46632.6</v>
      </c>
      <c r="GR177">
        <v>37885.5</v>
      </c>
      <c r="GS177">
        <v>1.86618</v>
      </c>
      <c r="GT177">
        <v>1.86062</v>
      </c>
      <c r="GU177">
        <v>0.08710469999999999</v>
      </c>
      <c r="GV177">
        <v>0</v>
      </c>
      <c r="GW177">
        <v>28.5751</v>
      </c>
      <c r="GX177">
        <v>999.9</v>
      </c>
      <c r="GY177">
        <v>54</v>
      </c>
      <c r="GZ177">
        <v>31.5</v>
      </c>
      <c r="HA177">
        <v>27.7975</v>
      </c>
      <c r="HB177">
        <v>61.0237</v>
      </c>
      <c r="HC177">
        <v>26.1218</v>
      </c>
      <c r="HD177">
        <v>1</v>
      </c>
      <c r="HE177">
        <v>0.142312</v>
      </c>
      <c r="HF177">
        <v>-1.0845</v>
      </c>
      <c r="HG177">
        <v>20.2953</v>
      </c>
      <c r="HH177">
        <v>5.21744</v>
      </c>
      <c r="HI177">
        <v>11.98</v>
      </c>
      <c r="HJ177">
        <v>4.96515</v>
      </c>
      <c r="HK177">
        <v>3.27593</v>
      </c>
      <c r="HL177">
        <v>9999</v>
      </c>
      <c r="HM177">
        <v>9999</v>
      </c>
      <c r="HN177">
        <v>9999</v>
      </c>
      <c r="HO177">
        <v>999.9</v>
      </c>
      <c r="HP177">
        <v>1.86386</v>
      </c>
      <c r="HQ177">
        <v>1.86006</v>
      </c>
      <c r="HR177">
        <v>1.85837</v>
      </c>
      <c r="HS177">
        <v>1.85974</v>
      </c>
      <c r="HT177">
        <v>1.85986</v>
      </c>
      <c r="HU177">
        <v>1.85837</v>
      </c>
      <c r="HV177">
        <v>1.85745</v>
      </c>
      <c r="HW177">
        <v>1.85237</v>
      </c>
      <c r="HX177">
        <v>0</v>
      </c>
      <c r="HY177">
        <v>0</v>
      </c>
      <c r="HZ177">
        <v>0</v>
      </c>
      <c r="IA177">
        <v>0</v>
      </c>
      <c r="IB177" t="s">
        <v>426</v>
      </c>
      <c r="IC177" t="s">
        <v>427</v>
      </c>
      <c r="ID177" t="s">
        <v>428</v>
      </c>
      <c r="IE177" t="s">
        <v>428</v>
      </c>
      <c r="IF177" t="s">
        <v>428</v>
      </c>
      <c r="IG177" t="s">
        <v>428</v>
      </c>
      <c r="IH177">
        <v>0</v>
      </c>
      <c r="II177">
        <v>100</v>
      </c>
      <c r="IJ177">
        <v>100</v>
      </c>
      <c r="IK177">
        <v>-0.661</v>
      </c>
      <c r="IL177">
        <v>0.3059</v>
      </c>
      <c r="IM177">
        <v>-0.6605319167387009</v>
      </c>
      <c r="IN177">
        <v>-0.0004737513092168879</v>
      </c>
      <c r="IO177">
        <v>1.233974951706583E-06</v>
      </c>
      <c r="IP177">
        <v>-2.791035861235605E-10</v>
      </c>
      <c r="IQ177">
        <v>0.04306461537617447</v>
      </c>
      <c r="IR177">
        <v>-0.002560808816659483</v>
      </c>
      <c r="IS177">
        <v>0.0007441110143227328</v>
      </c>
      <c r="IT177">
        <v>-6.151772081818622E-06</v>
      </c>
      <c r="IU177">
        <v>2</v>
      </c>
      <c r="IV177">
        <v>1988</v>
      </c>
      <c r="IW177">
        <v>1</v>
      </c>
      <c r="IX177">
        <v>28</v>
      </c>
      <c r="IY177">
        <v>190407.8</v>
      </c>
      <c r="IZ177">
        <v>190408</v>
      </c>
      <c r="JA177">
        <v>1.14868</v>
      </c>
      <c r="JB177">
        <v>2.61108</v>
      </c>
      <c r="JC177">
        <v>1.49658</v>
      </c>
      <c r="JD177">
        <v>2.34985</v>
      </c>
      <c r="JE177">
        <v>1.54907</v>
      </c>
      <c r="JF177">
        <v>2.4353</v>
      </c>
      <c r="JG177">
        <v>36.2694</v>
      </c>
      <c r="JH177">
        <v>24.0963</v>
      </c>
      <c r="JI177">
        <v>18</v>
      </c>
      <c r="JJ177">
        <v>481.846</v>
      </c>
      <c r="JK177">
        <v>492.863</v>
      </c>
      <c r="JL177">
        <v>30.0903</v>
      </c>
      <c r="JM177">
        <v>29.0836</v>
      </c>
      <c r="JN177">
        <v>30.0002</v>
      </c>
      <c r="JO177">
        <v>29.2816</v>
      </c>
      <c r="JP177">
        <v>29.2709</v>
      </c>
      <c r="JQ177">
        <v>23.0881</v>
      </c>
      <c r="JR177">
        <v>19.9711</v>
      </c>
      <c r="JS177">
        <v>100</v>
      </c>
      <c r="JT177">
        <v>30.0919</v>
      </c>
      <c r="JU177">
        <v>420</v>
      </c>
      <c r="JV177">
        <v>23.3932</v>
      </c>
      <c r="JW177">
        <v>101.956</v>
      </c>
      <c r="JX177">
        <v>91.36669999999999</v>
      </c>
    </row>
    <row r="178" spans="1:284">
      <c r="A178">
        <v>160</v>
      </c>
      <c r="B178">
        <v>1758414077.1</v>
      </c>
      <c r="C178">
        <v>1374.099999904633</v>
      </c>
      <c r="D178" t="s">
        <v>751</v>
      </c>
      <c r="E178" t="s">
        <v>752</v>
      </c>
      <c r="F178">
        <v>5</v>
      </c>
      <c r="G178" t="s">
        <v>734</v>
      </c>
      <c r="H178" t="s">
        <v>421</v>
      </c>
      <c r="I178">
        <v>1758414069.1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(DN178+(U178+2*0.95*5.67E-8*(((DN178+$B$9)+273)^4-(DN178+273)^4)-44100*J178)/(1.84*29.3*R178+8*0.95*5.67E-8*(DN178+273)^3))</f>
        <v>0</v>
      </c>
      <c r="W178">
        <f>($C$9*DO178+$D$9*DP178+$E$9*V178)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2*0.95*5.67E-8*(((DN178+$B$9)+273)^4-(W178+273)^4)</f>
        <v>0</v>
      </c>
      <c r="AF178">
        <f>U178+AE178+AC178+AD178</f>
        <v>0</v>
      </c>
      <c r="AG178">
        <v>0</v>
      </c>
      <c r="AH178">
        <v>0</v>
      </c>
      <c r="AI178">
        <f>IF(AG178*$H$15&gt;=AK178,1.0,(AK178/(AK178-AG178*$H$15)))</f>
        <v>0</v>
      </c>
      <c r="AJ178">
        <f>(AI178-1)*100</f>
        <v>0</v>
      </c>
      <c r="AK178">
        <f>MAX(0,($B$15+$C$15*DS178)/(1+$D$15*DS178)*DL178/(DN178+273)*$E$15)</f>
        <v>0</v>
      </c>
      <c r="AL178" t="s">
        <v>422</v>
      </c>
      <c r="AM178" t="s">
        <v>422</v>
      </c>
      <c r="AN178">
        <v>0</v>
      </c>
      <c r="AO178">
        <v>0</v>
      </c>
      <c r="AP178">
        <f>1-AN178/AO178</f>
        <v>0</v>
      </c>
      <c r="AQ178">
        <v>0</v>
      </c>
      <c r="AR178" t="s">
        <v>422</v>
      </c>
      <c r="AS178" t="s">
        <v>422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422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$B$13*DT178+$C$13*DU178+$F$13*EF178*(1-EI178)</f>
        <v>0</v>
      </c>
      <c r="CW178">
        <f>CV178*CX178</f>
        <v>0</v>
      </c>
      <c r="CX178">
        <f>($B$13*$D$11+$C$13*$D$11+$F$13*((ES178+EK178)/MAX(ES178+EK178+ET178, 0.1)*$I$11+ET178/MAX(ES178+EK178+ET178, 0.1)*$J$11))/($B$13+$C$13+$F$13)</f>
        <v>0</v>
      </c>
      <c r="CY178">
        <f>($B$13*$K$11+$C$13*$K$11+$F$13*((ES178+EK178)/MAX(ES178+EK178+ET178, 0.1)*$P$11+ET178/MAX(ES178+EK178+ET178, 0.1)*$Q$11))/($B$13+$C$13+$F$13)</f>
        <v>0</v>
      </c>
      <c r="CZ178">
        <v>1.1</v>
      </c>
      <c r="DA178">
        <v>0.5</v>
      </c>
      <c r="DB178" t="s">
        <v>423</v>
      </c>
      <c r="DC178">
        <v>2</v>
      </c>
      <c r="DD178">
        <v>1758414069.1</v>
      </c>
      <c r="DE178">
        <v>421.8579166666667</v>
      </c>
      <c r="DF178">
        <v>420.00325</v>
      </c>
      <c r="DG178">
        <v>23.44400833333333</v>
      </c>
      <c r="DH178">
        <v>23.3882</v>
      </c>
      <c r="DI178">
        <v>422.5194166666667</v>
      </c>
      <c r="DJ178">
        <v>23.13803333333333</v>
      </c>
      <c r="DK178">
        <v>499.9830416666667</v>
      </c>
      <c r="DL178">
        <v>90.16689166666667</v>
      </c>
      <c r="DM178">
        <v>0.06831492083333333</v>
      </c>
      <c r="DN178">
        <v>29.8266875</v>
      </c>
      <c r="DO178">
        <v>29.99176666666667</v>
      </c>
      <c r="DP178">
        <v>999.9</v>
      </c>
      <c r="DQ178">
        <v>0</v>
      </c>
      <c r="DR178">
        <v>0</v>
      </c>
      <c r="DS178">
        <v>9996.620000000001</v>
      </c>
      <c r="DT178">
        <v>0</v>
      </c>
      <c r="DU178">
        <v>3.33927</v>
      </c>
      <c r="DV178">
        <v>1.854645</v>
      </c>
      <c r="DW178">
        <v>431.9852916666667</v>
      </c>
      <c r="DX178">
        <v>430.061625</v>
      </c>
      <c r="DY178">
        <v>0.05581227083333334</v>
      </c>
      <c r="DZ178">
        <v>420.00325</v>
      </c>
      <c r="EA178">
        <v>23.3882</v>
      </c>
      <c r="EB178">
        <v>2.113873333333334</v>
      </c>
      <c r="EC178">
        <v>2.108840833333333</v>
      </c>
      <c r="ED178">
        <v>18.3241125</v>
      </c>
      <c r="EE178">
        <v>18.2861125</v>
      </c>
      <c r="EF178">
        <v>0.00500078</v>
      </c>
      <c r="EG178">
        <v>0</v>
      </c>
      <c r="EH178">
        <v>0</v>
      </c>
      <c r="EI178">
        <v>0</v>
      </c>
      <c r="EJ178">
        <v>134.2875</v>
      </c>
      <c r="EK178">
        <v>0.00500078</v>
      </c>
      <c r="EL178">
        <v>-15.5</v>
      </c>
      <c r="EM178">
        <v>-1.079166666666667</v>
      </c>
      <c r="EN178">
        <v>35.73416666666666</v>
      </c>
      <c r="EO178">
        <v>40.06220833333333</v>
      </c>
      <c r="EP178">
        <v>38.609125</v>
      </c>
      <c r="EQ178">
        <v>40.57783333333333</v>
      </c>
      <c r="ER178">
        <v>38.51016666666666</v>
      </c>
      <c r="ES178">
        <v>0</v>
      </c>
      <c r="ET178">
        <v>0</v>
      </c>
      <c r="EU178">
        <v>0</v>
      </c>
      <c r="EV178">
        <v>1758414076.8</v>
      </c>
      <c r="EW178">
        <v>0</v>
      </c>
      <c r="EX178">
        <v>134.1461538461539</v>
      </c>
      <c r="EY178">
        <v>-7.582906432570858</v>
      </c>
      <c r="EZ178">
        <v>2.58461571926879</v>
      </c>
      <c r="FA178">
        <v>-14.76153846153846</v>
      </c>
      <c r="FB178">
        <v>15</v>
      </c>
      <c r="FC178">
        <v>0</v>
      </c>
      <c r="FD178" t="s">
        <v>424</v>
      </c>
      <c r="FE178">
        <v>1746989605.5</v>
      </c>
      <c r="FF178">
        <v>1746989593.5</v>
      </c>
      <c r="FG178">
        <v>0</v>
      </c>
      <c r="FH178">
        <v>-0.274</v>
      </c>
      <c r="FI178">
        <v>-0.002</v>
      </c>
      <c r="FJ178">
        <v>2.549</v>
      </c>
      <c r="FK178">
        <v>0.129</v>
      </c>
      <c r="FL178">
        <v>420</v>
      </c>
      <c r="FM178">
        <v>17</v>
      </c>
      <c r="FN178">
        <v>0.02</v>
      </c>
      <c r="FO178">
        <v>0.04</v>
      </c>
      <c r="FP178">
        <v>1.845844634146341</v>
      </c>
      <c r="FQ178">
        <v>0.05703344947735733</v>
      </c>
      <c r="FR178">
        <v>0.03243743351683104</v>
      </c>
      <c r="FS178">
        <v>1</v>
      </c>
      <c r="FT178">
        <v>133.3441176470588</v>
      </c>
      <c r="FU178">
        <v>5.682200024186565</v>
      </c>
      <c r="FV178">
        <v>6.39150130464945</v>
      </c>
      <c r="FW178">
        <v>0</v>
      </c>
      <c r="FX178">
        <v>0.05502039756097562</v>
      </c>
      <c r="FY178">
        <v>0.009920776306620355</v>
      </c>
      <c r="FZ178">
        <v>0.001732857545055988</v>
      </c>
      <c r="GA178">
        <v>1</v>
      </c>
      <c r="GB178">
        <v>2</v>
      </c>
      <c r="GC178">
        <v>3</v>
      </c>
      <c r="GD178" t="s">
        <v>425</v>
      </c>
      <c r="GE178">
        <v>3.10311</v>
      </c>
      <c r="GF178">
        <v>2.72655</v>
      </c>
      <c r="GG178">
        <v>0.08804389999999999</v>
      </c>
      <c r="GH178">
        <v>0.08769109999999999</v>
      </c>
      <c r="GI178">
        <v>0.105636</v>
      </c>
      <c r="GJ178">
        <v>0.106871</v>
      </c>
      <c r="GK178">
        <v>23836.9</v>
      </c>
      <c r="GL178">
        <v>21644.1</v>
      </c>
      <c r="GM178">
        <v>26703</v>
      </c>
      <c r="GN178">
        <v>23946.9</v>
      </c>
      <c r="GO178">
        <v>38215.4</v>
      </c>
      <c r="GP178">
        <v>31614.9</v>
      </c>
      <c r="GQ178">
        <v>46632.6</v>
      </c>
      <c r="GR178">
        <v>37885.5</v>
      </c>
      <c r="GS178">
        <v>1.86598</v>
      </c>
      <c r="GT178">
        <v>1.86042</v>
      </c>
      <c r="GU178">
        <v>0.0874698</v>
      </c>
      <c r="GV178">
        <v>0</v>
      </c>
      <c r="GW178">
        <v>28.5751</v>
      </c>
      <c r="GX178">
        <v>999.9</v>
      </c>
      <c r="GY178">
        <v>54</v>
      </c>
      <c r="GZ178">
        <v>31.5</v>
      </c>
      <c r="HA178">
        <v>27.7992</v>
      </c>
      <c r="HB178">
        <v>61.1237</v>
      </c>
      <c r="HC178">
        <v>26.1458</v>
      </c>
      <c r="HD178">
        <v>1</v>
      </c>
      <c r="HE178">
        <v>0.142195</v>
      </c>
      <c r="HF178">
        <v>-1.08122</v>
      </c>
      <c r="HG178">
        <v>20.2953</v>
      </c>
      <c r="HH178">
        <v>5.21729</v>
      </c>
      <c r="HI178">
        <v>11.98</v>
      </c>
      <c r="HJ178">
        <v>4.96515</v>
      </c>
      <c r="HK178">
        <v>3.2759</v>
      </c>
      <c r="HL178">
        <v>9999</v>
      </c>
      <c r="HM178">
        <v>9999</v>
      </c>
      <c r="HN178">
        <v>9999</v>
      </c>
      <c r="HO178">
        <v>999.9</v>
      </c>
      <c r="HP178">
        <v>1.86386</v>
      </c>
      <c r="HQ178">
        <v>1.86006</v>
      </c>
      <c r="HR178">
        <v>1.85837</v>
      </c>
      <c r="HS178">
        <v>1.85974</v>
      </c>
      <c r="HT178">
        <v>1.85986</v>
      </c>
      <c r="HU178">
        <v>1.85837</v>
      </c>
      <c r="HV178">
        <v>1.85745</v>
      </c>
      <c r="HW178">
        <v>1.85236</v>
      </c>
      <c r="HX178">
        <v>0</v>
      </c>
      <c r="HY178">
        <v>0</v>
      </c>
      <c r="HZ178">
        <v>0</v>
      </c>
      <c r="IA178">
        <v>0</v>
      </c>
      <c r="IB178" t="s">
        <v>426</v>
      </c>
      <c r="IC178" t="s">
        <v>427</v>
      </c>
      <c r="ID178" t="s">
        <v>428</v>
      </c>
      <c r="IE178" t="s">
        <v>428</v>
      </c>
      <c r="IF178" t="s">
        <v>428</v>
      </c>
      <c r="IG178" t="s">
        <v>428</v>
      </c>
      <c r="IH178">
        <v>0</v>
      </c>
      <c r="II178">
        <v>100</v>
      </c>
      <c r="IJ178">
        <v>100</v>
      </c>
      <c r="IK178">
        <v>-0.661</v>
      </c>
      <c r="IL178">
        <v>0.3059</v>
      </c>
      <c r="IM178">
        <v>-0.6605319167387009</v>
      </c>
      <c r="IN178">
        <v>-0.0004737513092168879</v>
      </c>
      <c r="IO178">
        <v>1.233974951706583E-06</v>
      </c>
      <c r="IP178">
        <v>-2.791035861235605E-10</v>
      </c>
      <c r="IQ178">
        <v>0.04306461537617447</v>
      </c>
      <c r="IR178">
        <v>-0.002560808816659483</v>
      </c>
      <c r="IS178">
        <v>0.0007441110143227328</v>
      </c>
      <c r="IT178">
        <v>-6.151772081818622E-06</v>
      </c>
      <c r="IU178">
        <v>2</v>
      </c>
      <c r="IV178">
        <v>1988</v>
      </c>
      <c r="IW178">
        <v>1</v>
      </c>
      <c r="IX178">
        <v>28</v>
      </c>
      <c r="IY178">
        <v>190407.9</v>
      </c>
      <c r="IZ178">
        <v>190408.1</v>
      </c>
      <c r="JA178">
        <v>1.14868</v>
      </c>
      <c r="JB178">
        <v>2.6062</v>
      </c>
      <c r="JC178">
        <v>1.49658</v>
      </c>
      <c r="JD178">
        <v>2.34741</v>
      </c>
      <c r="JE178">
        <v>1.54907</v>
      </c>
      <c r="JF178">
        <v>2.4646</v>
      </c>
      <c r="JG178">
        <v>36.2694</v>
      </c>
      <c r="JH178">
        <v>24.0963</v>
      </c>
      <c r="JI178">
        <v>18</v>
      </c>
      <c r="JJ178">
        <v>481.73</v>
      </c>
      <c r="JK178">
        <v>492.731</v>
      </c>
      <c r="JL178">
        <v>30.0928</v>
      </c>
      <c r="JM178">
        <v>29.0836</v>
      </c>
      <c r="JN178">
        <v>30.0001</v>
      </c>
      <c r="JO178">
        <v>29.2816</v>
      </c>
      <c r="JP178">
        <v>29.2709</v>
      </c>
      <c r="JQ178">
        <v>23.0928</v>
      </c>
      <c r="JR178">
        <v>19.9711</v>
      </c>
      <c r="JS178">
        <v>100</v>
      </c>
      <c r="JT178">
        <v>30.0979</v>
      </c>
      <c r="JU178">
        <v>420</v>
      </c>
      <c r="JV178">
        <v>23.3932</v>
      </c>
      <c r="JW178">
        <v>101.956</v>
      </c>
      <c r="JX178">
        <v>91.3668</v>
      </c>
    </row>
    <row r="179" spans="1:284">
      <c r="A179">
        <v>161</v>
      </c>
      <c r="B179">
        <v>1758414079.1</v>
      </c>
      <c r="C179">
        <v>1376.099999904633</v>
      </c>
      <c r="D179" t="s">
        <v>753</v>
      </c>
      <c r="E179" t="s">
        <v>754</v>
      </c>
      <c r="F179">
        <v>5</v>
      </c>
      <c r="G179" t="s">
        <v>734</v>
      </c>
      <c r="H179" t="s">
        <v>421</v>
      </c>
      <c r="I179">
        <v>1758414071.1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(DN179+(U179+2*0.95*5.67E-8*(((DN179+$B$9)+273)^4-(DN179+273)^4)-44100*J179)/(1.84*29.3*R179+8*0.95*5.67E-8*(DN179+273)^3))</f>
        <v>0</v>
      </c>
      <c r="W179">
        <f>($C$9*DO179+$D$9*DP179+$E$9*V179)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2*0.95*5.67E-8*(((DN179+$B$9)+273)^4-(W179+273)^4)</f>
        <v>0</v>
      </c>
      <c r="AF179">
        <f>U179+AE179+AC179+AD179</f>
        <v>0</v>
      </c>
      <c r="AG179">
        <v>0</v>
      </c>
      <c r="AH179">
        <v>0</v>
      </c>
      <c r="AI179">
        <f>IF(AG179*$H$15&gt;=AK179,1.0,(AK179/(AK179-AG179*$H$15)))</f>
        <v>0</v>
      </c>
      <c r="AJ179">
        <f>(AI179-1)*100</f>
        <v>0</v>
      </c>
      <c r="AK179">
        <f>MAX(0,($B$15+$C$15*DS179)/(1+$D$15*DS179)*DL179/(DN179+273)*$E$15)</f>
        <v>0</v>
      </c>
      <c r="AL179" t="s">
        <v>422</v>
      </c>
      <c r="AM179" t="s">
        <v>422</v>
      </c>
      <c r="AN179">
        <v>0</v>
      </c>
      <c r="AO179">
        <v>0</v>
      </c>
      <c r="AP179">
        <f>1-AN179/AO179</f>
        <v>0</v>
      </c>
      <c r="AQ179">
        <v>0</v>
      </c>
      <c r="AR179" t="s">
        <v>422</v>
      </c>
      <c r="AS179" t="s">
        <v>422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422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$B$13*DT179+$C$13*DU179+$F$13*EF179*(1-EI179)</f>
        <v>0</v>
      </c>
      <c r="CW179">
        <f>CV179*CX179</f>
        <v>0</v>
      </c>
      <c r="CX179">
        <f>($B$13*$D$11+$C$13*$D$11+$F$13*((ES179+EK179)/MAX(ES179+EK179+ET179, 0.1)*$I$11+ET179/MAX(ES179+EK179+ET179, 0.1)*$J$11))/($B$13+$C$13+$F$13)</f>
        <v>0</v>
      </c>
      <c r="CY179">
        <f>($B$13*$K$11+$C$13*$K$11+$F$13*((ES179+EK179)/MAX(ES179+EK179+ET179, 0.1)*$P$11+ET179/MAX(ES179+EK179+ET179, 0.1)*$Q$11))/($B$13+$C$13+$F$13)</f>
        <v>0</v>
      </c>
      <c r="CZ179">
        <v>1.1</v>
      </c>
      <c r="DA179">
        <v>0.5</v>
      </c>
      <c r="DB179" t="s">
        <v>423</v>
      </c>
      <c r="DC179">
        <v>2</v>
      </c>
      <c r="DD179">
        <v>1758414071.1</v>
      </c>
      <c r="DE179">
        <v>421.8565</v>
      </c>
      <c r="DF179">
        <v>419.9982499999999</v>
      </c>
      <c r="DG179">
        <v>23.44346666666667</v>
      </c>
      <c r="DH179">
        <v>23.38762083333333</v>
      </c>
      <c r="DI179">
        <v>422.5180416666667</v>
      </c>
      <c r="DJ179">
        <v>23.13749583333333</v>
      </c>
      <c r="DK179">
        <v>499.997</v>
      </c>
      <c r="DL179">
        <v>90.16669166666668</v>
      </c>
      <c r="DM179">
        <v>0.0682977875</v>
      </c>
      <c r="DN179">
        <v>29.8269625</v>
      </c>
      <c r="DO179">
        <v>29.99228333333333</v>
      </c>
      <c r="DP179">
        <v>999.9</v>
      </c>
      <c r="DQ179">
        <v>0</v>
      </c>
      <c r="DR179">
        <v>0</v>
      </c>
      <c r="DS179">
        <v>9999.1175</v>
      </c>
      <c r="DT179">
        <v>0</v>
      </c>
      <c r="DU179">
        <v>3.33927</v>
      </c>
      <c r="DV179">
        <v>1.858260833333333</v>
      </c>
      <c r="DW179">
        <v>431.983625</v>
      </c>
      <c r="DX179">
        <v>430.0562499999999</v>
      </c>
      <c r="DY179">
        <v>0.05584597083333333</v>
      </c>
      <c r="DZ179">
        <v>419.9982499999999</v>
      </c>
      <c r="EA179">
        <v>23.38762083333333</v>
      </c>
      <c r="EB179">
        <v>2.113819166666666</v>
      </c>
      <c r="EC179">
        <v>2.10878375</v>
      </c>
      <c r="ED179">
        <v>18.32370416666667</v>
      </c>
      <c r="EE179">
        <v>18.28568333333333</v>
      </c>
      <c r="EF179">
        <v>0.00500078</v>
      </c>
      <c r="EG179">
        <v>0</v>
      </c>
      <c r="EH179">
        <v>0</v>
      </c>
      <c r="EI179">
        <v>0</v>
      </c>
      <c r="EJ179">
        <v>133.9166666666667</v>
      </c>
      <c r="EK179">
        <v>0.00500078</v>
      </c>
      <c r="EL179">
        <v>-14.6375</v>
      </c>
      <c r="EM179">
        <v>-0.7333333333333333</v>
      </c>
      <c r="EN179">
        <v>35.729</v>
      </c>
      <c r="EO179">
        <v>40.01270833333333</v>
      </c>
      <c r="EP179">
        <v>38.60658333333333</v>
      </c>
      <c r="EQ179">
        <v>40.52316666666667</v>
      </c>
      <c r="ER179">
        <v>38.48416666666666</v>
      </c>
      <c r="ES179">
        <v>0</v>
      </c>
      <c r="ET179">
        <v>0</v>
      </c>
      <c r="EU179">
        <v>0</v>
      </c>
      <c r="EV179">
        <v>1758414079.2</v>
      </c>
      <c r="EW179">
        <v>0</v>
      </c>
      <c r="EX179">
        <v>134.1846153846154</v>
      </c>
      <c r="EY179">
        <v>-12.79316283811776</v>
      </c>
      <c r="EZ179">
        <v>25.48034236173991</v>
      </c>
      <c r="FA179">
        <v>-14.21923076923077</v>
      </c>
      <c r="FB179">
        <v>15</v>
      </c>
      <c r="FC179">
        <v>0</v>
      </c>
      <c r="FD179" t="s">
        <v>424</v>
      </c>
      <c r="FE179">
        <v>1746989605.5</v>
      </c>
      <c r="FF179">
        <v>1746989593.5</v>
      </c>
      <c r="FG179">
        <v>0</v>
      </c>
      <c r="FH179">
        <v>-0.274</v>
      </c>
      <c r="FI179">
        <v>-0.002</v>
      </c>
      <c r="FJ179">
        <v>2.549</v>
      </c>
      <c r="FK179">
        <v>0.129</v>
      </c>
      <c r="FL179">
        <v>420</v>
      </c>
      <c r="FM179">
        <v>17</v>
      </c>
      <c r="FN179">
        <v>0.02</v>
      </c>
      <c r="FO179">
        <v>0.04</v>
      </c>
      <c r="FP179">
        <v>1.8552465</v>
      </c>
      <c r="FQ179">
        <v>0.002833621013128063</v>
      </c>
      <c r="FR179">
        <v>0.02808409269942685</v>
      </c>
      <c r="FS179">
        <v>1</v>
      </c>
      <c r="FT179">
        <v>133.4235294117647</v>
      </c>
      <c r="FU179">
        <v>3.856378816733757</v>
      </c>
      <c r="FV179">
        <v>6.242739727712382</v>
      </c>
      <c r="FW179">
        <v>0</v>
      </c>
      <c r="FX179">
        <v>0.05554127000000001</v>
      </c>
      <c r="FY179">
        <v>0.004365861163226897</v>
      </c>
      <c r="FZ179">
        <v>0.001119706043611446</v>
      </c>
      <c r="GA179">
        <v>1</v>
      </c>
      <c r="GB179">
        <v>2</v>
      </c>
      <c r="GC179">
        <v>3</v>
      </c>
      <c r="GD179" t="s">
        <v>425</v>
      </c>
      <c r="GE179">
        <v>3.10313</v>
      </c>
      <c r="GF179">
        <v>2.72656</v>
      </c>
      <c r="GG179">
        <v>0.0880422</v>
      </c>
      <c r="GH179">
        <v>0.087687</v>
      </c>
      <c r="GI179">
        <v>0.105636</v>
      </c>
      <c r="GJ179">
        <v>0.106869</v>
      </c>
      <c r="GK179">
        <v>23836.9</v>
      </c>
      <c r="GL179">
        <v>21644.2</v>
      </c>
      <c r="GM179">
        <v>26702.9</v>
      </c>
      <c r="GN179">
        <v>23946.9</v>
      </c>
      <c r="GO179">
        <v>38215.6</v>
      </c>
      <c r="GP179">
        <v>31615</v>
      </c>
      <c r="GQ179">
        <v>46632.8</v>
      </c>
      <c r="GR179">
        <v>37885.6</v>
      </c>
      <c r="GS179">
        <v>1.86615</v>
      </c>
      <c r="GT179">
        <v>1.86047</v>
      </c>
      <c r="GU179">
        <v>0.0872761</v>
      </c>
      <c r="GV179">
        <v>0</v>
      </c>
      <c r="GW179">
        <v>28.5751</v>
      </c>
      <c r="GX179">
        <v>999.9</v>
      </c>
      <c r="GY179">
        <v>54</v>
      </c>
      <c r="GZ179">
        <v>31.5</v>
      </c>
      <c r="HA179">
        <v>27.7973</v>
      </c>
      <c r="HB179">
        <v>60.6537</v>
      </c>
      <c r="HC179">
        <v>26.1619</v>
      </c>
      <c r="HD179">
        <v>1</v>
      </c>
      <c r="HE179">
        <v>0.1422</v>
      </c>
      <c r="HF179">
        <v>-1.08694</v>
      </c>
      <c r="HG179">
        <v>20.2953</v>
      </c>
      <c r="HH179">
        <v>5.21729</v>
      </c>
      <c r="HI179">
        <v>11.98</v>
      </c>
      <c r="HJ179">
        <v>4.96525</v>
      </c>
      <c r="HK179">
        <v>3.27588</v>
      </c>
      <c r="HL179">
        <v>9999</v>
      </c>
      <c r="HM179">
        <v>9999</v>
      </c>
      <c r="HN179">
        <v>9999</v>
      </c>
      <c r="HO179">
        <v>999.9</v>
      </c>
      <c r="HP179">
        <v>1.86386</v>
      </c>
      <c r="HQ179">
        <v>1.86006</v>
      </c>
      <c r="HR179">
        <v>1.85837</v>
      </c>
      <c r="HS179">
        <v>1.85974</v>
      </c>
      <c r="HT179">
        <v>1.85983</v>
      </c>
      <c r="HU179">
        <v>1.85838</v>
      </c>
      <c r="HV179">
        <v>1.85746</v>
      </c>
      <c r="HW179">
        <v>1.85237</v>
      </c>
      <c r="HX179">
        <v>0</v>
      </c>
      <c r="HY179">
        <v>0</v>
      </c>
      <c r="HZ179">
        <v>0</v>
      </c>
      <c r="IA179">
        <v>0</v>
      </c>
      <c r="IB179" t="s">
        <v>426</v>
      </c>
      <c r="IC179" t="s">
        <v>427</v>
      </c>
      <c r="ID179" t="s">
        <v>428</v>
      </c>
      <c r="IE179" t="s">
        <v>428</v>
      </c>
      <c r="IF179" t="s">
        <v>428</v>
      </c>
      <c r="IG179" t="s">
        <v>428</v>
      </c>
      <c r="IH179">
        <v>0</v>
      </c>
      <c r="II179">
        <v>100</v>
      </c>
      <c r="IJ179">
        <v>100</v>
      </c>
      <c r="IK179">
        <v>-0.661</v>
      </c>
      <c r="IL179">
        <v>0.306</v>
      </c>
      <c r="IM179">
        <v>-0.6605319167387009</v>
      </c>
      <c r="IN179">
        <v>-0.0004737513092168879</v>
      </c>
      <c r="IO179">
        <v>1.233974951706583E-06</v>
      </c>
      <c r="IP179">
        <v>-2.791035861235605E-10</v>
      </c>
      <c r="IQ179">
        <v>0.04306461537617447</v>
      </c>
      <c r="IR179">
        <v>-0.002560808816659483</v>
      </c>
      <c r="IS179">
        <v>0.0007441110143227328</v>
      </c>
      <c r="IT179">
        <v>-6.151772081818622E-06</v>
      </c>
      <c r="IU179">
        <v>2</v>
      </c>
      <c r="IV179">
        <v>1988</v>
      </c>
      <c r="IW179">
        <v>1</v>
      </c>
      <c r="IX179">
        <v>28</v>
      </c>
      <c r="IY179">
        <v>190407.9</v>
      </c>
      <c r="IZ179">
        <v>190408.1</v>
      </c>
      <c r="JA179">
        <v>1.14868</v>
      </c>
      <c r="JB179">
        <v>2.6062</v>
      </c>
      <c r="JC179">
        <v>1.49658</v>
      </c>
      <c r="JD179">
        <v>2.34985</v>
      </c>
      <c r="JE179">
        <v>1.54907</v>
      </c>
      <c r="JF179">
        <v>2.47314</v>
      </c>
      <c r="JG179">
        <v>36.2694</v>
      </c>
      <c r="JH179">
        <v>24.105</v>
      </c>
      <c r="JI179">
        <v>18</v>
      </c>
      <c r="JJ179">
        <v>481.832</v>
      </c>
      <c r="JK179">
        <v>492.764</v>
      </c>
      <c r="JL179">
        <v>30.095</v>
      </c>
      <c r="JM179">
        <v>29.0836</v>
      </c>
      <c r="JN179">
        <v>30.0001</v>
      </c>
      <c r="JO179">
        <v>29.2816</v>
      </c>
      <c r="JP179">
        <v>29.2709</v>
      </c>
      <c r="JQ179">
        <v>23.0891</v>
      </c>
      <c r="JR179">
        <v>19.9711</v>
      </c>
      <c r="JS179">
        <v>100</v>
      </c>
      <c r="JT179">
        <v>30.0979</v>
      </c>
      <c r="JU179">
        <v>420</v>
      </c>
      <c r="JV179">
        <v>23.3932</v>
      </c>
      <c r="JW179">
        <v>101.956</v>
      </c>
      <c r="JX179">
        <v>91.36669999999999</v>
      </c>
    </row>
    <row r="180" spans="1:284">
      <c r="A180">
        <v>162</v>
      </c>
      <c r="B180">
        <v>1758414081.1</v>
      </c>
      <c r="C180">
        <v>1378.099999904633</v>
      </c>
      <c r="D180" t="s">
        <v>755</v>
      </c>
      <c r="E180" t="s">
        <v>756</v>
      </c>
      <c r="F180">
        <v>5</v>
      </c>
      <c r="G180" t="s">
        <v>734</v>
      </c>
      <c r="H180" t="s">
        <v>421</v>
      </c>
      <c r="I180">
        <v>1758414073.1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(DN180+(U180+2*0.95*5.67E-8*(((DN180+$B$9)+273)^4-(DN180+273)^4)-44100*J180)/(1.84*29.3*R180+8*0.95*5.67E-8*(DN180+273)^3))</f>
        <v>0</v>
      </c>
      <c r="W180">
        <f>($C$9*DO180+$D$9*DP180+$E$9*V180)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2*0.95*5.67E-8*(((DN180+$B$9)+273)^4-(W180+273)^4)</f>
        <v>0</v>
      </c>
      <c r="AF180">
        <f>U180+AE180+AC180+AD180</f>
        <v>0</v>
      </c>
      <c r="AG180">
        <v>0</v>
      </c>
      <c r="AH180">
        <v>0</v>
      </c>
      <c r="AI180">
        <f>IF(AG180*$H$15&gt;=AK180,1.0,(AK180/(AK180-AG180*$H$15)))</f>
        <v>0</v>
      </c>
      <c r="AJ180">
        <f>(AI180-1)*100</f>
        <v>0</v>
      </c>
      <c r="AK180">
        <f>MAX(0,($B$15+$C$15*DS180)/(1+$D$15*DS180)*DL180/(DN180+273)*$E$15)</f>
        <v>0</v>
      </c>
      <c r="AL180" t="s">
        <v>422</v>
      </c>
      <c r="AM180" t="s">
        <v>422</v>
      </c>
      <c r="AN180">
        <v>0</v>
      </c>
      <c r="AO180">
        <v>0</v>
      </c>
      <c r="AP180">
        <f>1-AN180/AO180</f>
        <v>0</v>
      </c>
      <c r="AQ180">
        <v>0</v>
      </c>
      <c r="AR180" t="s">
        <v>422</v>
      </c>
      <c r="AS180" t="s">
        <v>422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422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$B$13*DT180+$C$13*DU180+$F$13*EF180*(1-EI180)</f>
        <v>0</v>
      </c>
      <c r="CW180">
        <f>CV180*CX180</f>
        <v>0</v>
      </c>
      <c r="CX180">
        <f>($B$13*$D$11+$C$13*$D$11+$F$13*((ES180+EK180)/MAX(ES180+EK180+ET180, 0.1)*$I$11+ET180/MAX(ES180+EK180+ET180, 0.1)*$J$11))/($B$13+$C$13+$F$13)</f>
        <v>0</v>
      </c>
      <c r="CY180">
        <f>($B$13*$K$11+$C$13*$K$11+$F$13*((ES180+EK180)/MAX(ES180+EK180+ET180, 0.1)*$P$11+ET180/MAX(ES180+EK180+ET180, 0.1)*$Q$11))/($B$13+$C$13+$F$13)</f>
        <v>0</v>
      </c>
      <c r="CZ180">
        <v>1.1</v>
      </c>
      <c r="DA180">
        <v>0.5</v>
      </c>
      <c r="DB180" t="s">
        <v>423</v>
      </c>
      <c r="DC180">
        <v>2</v>
      </c>
      <c r="DD180">
        <v>1758414073.1</v>
      </c>
      <c r="DE180">
        <v>421.8539583333334</v>
      </c>
      <c r="DF180">
        <v>419.9977916666667</v>
      </c>
      <c r="DG180">
        <v>23.44296666666667</v>
      </c>
      <c r="DH180">
        <v>23.38694583333333</v>
      </c>
      <c r="DI180">
        <v>422.5155833333333</v>
      </c>
      <c r="DJ180">
        <v>23.13700833333333</v>
      </c>
      <c r="DK180">
        <v>500.016625</v>
      </c>
      <c r="DL180">
        <v>90.16660416666667</v>
      </c>
      <c r="DM180">
        <v>0.06826124166666667</v>
      </c>
      <c r="DN180">
        <v>29.82729583333333</v>
      </c>
      <c r="DO180">
        <v>29.993475</v>
      </c>
      <c r="DP180">
        <v>999.9</v>
      </c>
      <c r="DQ180">
        <v>0</v>
      </c>
      <c r="DR180">
        <v>0</v>
      </c>
      <c r="DS180">
        <v>10001.46125</v>
      </c>
      <c r="DT180">
        <v>0</v>
      </c>
      <c r="DU180">
        <v>3.33927</v>
      </c>
      <c r="DV180">
        <v>1.856204583333333</v>
      </c>
      <c r="DW180">
        <v>431.9808333333334</v>
      </c>
      <c r="DX180">
        <v>430.0554166666666</v>
      </c>
      <c r="DY180">
        <v>0.05602645000000001</v>
      </c>
      <c r="DZ180">
        <v>419.9977916666667</v>
      </c>
      <c r="EA180">
        <v>23.38694583333333</v>
      </c>
      <c r="EB180">
        <v>2.1137725</v>
      </c>
      <c r="EC180">
        <v>2.108720416666667</v>
      </c>
      <c r="ED180">
        <v>18.32335</v>
      </c>
      <c r="EE180">
        <v>18.2852</v>
      </c>
      <c r="EF180">
        <v>0.00500078</v>
      </c>
      <c r="EG180">
        <v>0</v>
      </c>
      <c r="EH180">
        <v>0</v>
      </c>
      <c r="EI180">
        <v>0</v>
      </c>
      <c r="EJ180">
        <v>134.3041666666667</v>
      </c>
      <c r="EK180">
        <v>0.00500078</v>
      </c>
      <c r="EL180">
        <v>-14.20833333333333</v>
      </c>
      <c r="EM180">
        <v>-0.4875</v>
      </c>
      <c r="EN180">
        <v>35.72120833333333</v>
      </c>
      <c r="EO180">
        <v>39.96583333333333</v>
      </c>
      <c r="EP180">
        <v>38.57008333333334</v>
      </c>
      <c r="EQ180">
        <v>40.46325</v>
      </c>
      <c r="ER180">
        <v>38.46075</v>
      </c>
      <c r="ES180">
        <v>0</v>
      </c>
      <c r="ET180">
        <v>0</v>
      </c>
      <c r="EU180">
        <v>0</v>
      </c>
      <c r="EV180">
        <v>1758414081</v>
      </c>
      <c r="EW180">
        <v>0</v>
      </c>
      <c r="EX180">
        <v>133.844</v>
      </c>
      <c r="EY180">
        <v>-16.76923133602761</v>
      </c>
      <c r="EZ180">
        <v>29.35384664549638</v>
      </c>
      <c r="FA180">
        <v>-13.632</v>
      </c>
      <c r="FB180">
        <v>15</v>
      </c>
      <c r="FC180">
        <v>0</v>
      </c>
      <c r="FD180" t="s">
        <v>424</v>
      </c>
      <c r="FE180">
        <v>1746989605.5</v>
      </c>
      <c r="FF180">
        <v>1746989593.5</v>
      </c>
      <c r="FG180">
        <v>0</v>
      </c>
      <c r="FH180">
        <v>-0.274</v>
      </c>
      <c r="FI180">
        <v>-0.002</v>
      </c>
      <c r="FJ180">
        <v>2.549</v>
      </c>
      <c r="FK180">
        <v>0.129</v>
      </c>
      <c r="FL180">
        <v>420</v>
      </c>
      <c r="FM180">
        <v>17</v>
      </c>
      <c r="FN180">
        <v>0.02</v>
      </c>
      <c r="FO180">
        <v>0.04</v>
      </c>
      <c r="FP180">
        <v>1.859489268292683</v>
      </c>
      <c r="FQ180">
        <v>-0.03414606271776997</v>
      </c>
      <c r="FR180">
        <v>0.02581824939657276</v>
      </c>
      <c r="FS180">
        <v>1</v>
      </c>
      <c r="FT180">
        <v>133.6794117647059</v>
      </c>
      <c r="FU180">
        <v>-3.970970362466364</v>
      </c>
      <c r="FV180">
        <v>5.966217612118728</v>
      </c>
      <c r="FW180">
        <v>0</v>
      </c>
      <c r="FX180">
        <v>0.05601663414634147</v>
      </c>
      <c r="FY180">
        <v>0.003134977003484282</v>
      </c>
      <c r="FZ180">
        <v>0.0009281216858322381</v>
      </c>
      <c r="GA180">
        <v>1</v>
      </c>
      <c r="GB180">
        <v>2</v>
      </c>
      <c r="GC180">
        <v>3</v>
      </c>
      <c r="GD180" t="s">
        <v>425</v>
      </c>
      <c r="GE180">
        <v>3.10323</v>
      </c>
      <c r="GF180">
        <v>2.72643</v>
      </c>
      <c r="GG180">
        <v>0.08803950000000001</v>
      </c>
      <c r="GH180">
        <v>0.087696</v>
      </c>
      <c r="GI180">
        <v>0.105636</v>
      </c>
      <c r="GJ180">
        <v>0.106865</v>
      </c>
      <c r="GK180">
        <v>23837</v>
      </c>
      <c r="GL180">
        <v>21644</v>
      </c>
      <c r="GM180">
        <v>26702.9</v>
      </c>
      <c r="GN180">
        <v>23946.9</v>
      </c>
      <c r="GO180">
        <v>38215.6</v>
      </c>
      <c r="GP180">
        <v>31615.1</v>
      </c>
      <c r="GQ180">
        <v>46632.8</v>
      </c>
      <c r="GR180">
        <v>37885.5</v>
      </c>
      <c r="GS180">
        <v>1.86635</v>
      </c>
      <c r="GT180">
        <v>1.86052</v>
      </c>
      <c r="GU180">
        <v>0.08761140000000001</v>
      </c>
      <c r="GV180">
        <v>0</v>
      </c>
      <c r="GW180">
        <v>28.5751</v>
      </c>
      <c r="GX180">
        <v>999.9</v>
      </c>
      <c r="GY180">
        <v>54</v>
      </c>
      <c r="GZ180">
        <v>31.5</v>
      </c>
      <c r="HA180">
        <v>27.7961</v>
      </c>
      <c r="HB180">
        <v>61.1137</v>
      </c>
      <c r="HC180">
        <v>26.3021</v>
      </c>
      <c r="HD180">
        <v>1</v>
      </c>
      <c r="HE180">
        <v>0.142251</v>
      </c>
      <c r="HF180">
        <v>-1.08376</v>
      </c>
      <c r="HG180">
        <v>20.2954</v>
      </c>
      <c r="HH180">
        <v>5.21744</v>
      </c>
      <c r="HI180">
        <v>11.98</v>
      </c>
      <c r="HJ180">
        <v>4.9653</v>
      </c>
      <c r="HK180">
        <v>3.27595</v>
      </c>
      <c r="HL180">
        <v>9999</v>
      </c>
      <c r="HM180">
        <v>9999</v>
      </c>
      <c r="HN180">
        <v>9999</v>
      </c>
      <c r="HO180">
        <v>999.9</v>
      </c>
      <c r="HP180">
        <v>1.86386</v>
      </c>
      <c r="HQ180">
        <v>1.86005</v>
      </c>
      <c r="HR180">
        <v>1.85837</v>
      </c>
      <c r="HS180">
        <v>1.85974</v>
      </c>
      <c r="HT180">
        <v>1.85981</v>
      </c>
      <c r="HU180">
        <v>1.85837</v>
      </c>
      <c r="HV180">
        <v>1.85746</v>
      </c>
      <c r="HW180">
        <v>1.85236</v>
      </c>
      <c r="HX180">
        <v>0</v>
      </c>
      <c r="HY180">
        <v>0</v>
      </c>
      <c r="HZ180">
        <v>0</v>
      </c>
      <c r="IA180">
        <v>0</v>
      </c>
      <c r="IB180" t="s">
        <v>426</v>
      </c>
      <c r="IC180" t="s">
        <v>427</v>
      </c>
      <c r="ID180" t="s">
        <v>428</v>
      </c>
      <c r="IE180" t="s">
        <v>428</v>
      </c>
      <c r="IF180" t="s">
        <v>428</v>
      </c>
      <c r="IG180" t="s">
        <v>428</v>
      </c>
      <c r="IH180">
        <v>0</v>
      </c>
      <c r="II180">
        <v>100</v>
      </c>
      <c r="IJ180">
        <v>100</v>
      </c>
      <c r="IK180">
        <v>-0.662</v>
      </c>
      <c r="IL180">
        <v>0.3059</v>
      </c>
      <c r="IM180">
        <v>-0.6605319167387009</v>
      </c>
      <c r="IN180">
        <v>-0.0004737513092168879</v>
      </c>
      <c r="IO180">
        <v>1.233974951706583E-06</v>
      </c>
      <c r="IP180">
        <v>-2.791035861235605E-10</v>
      </c>
      <c r="IQ180">
        <v>0.04306461537617447</v>
      </c>
      <c r="IR180">
        <v>-0.002560808816659483</v>
      </c>
      <c r="IS180">
        <v>0.0007441110143227328</v>
      </c>
      <c r="IT180">
        <v>-6.151772081818622E-06</v>
      </c>
      <c r="IU180">
        <v>2</v>
      </c>
      <c r="IV180">
        <v>1988</v>
      </c>
      <c r="IW180">
        <v>1</v>
      </c>
      <c r="IX180">
        <v>28</v>
      </c>
      <c r="IY180">
        <v>190407.9</v>
      </c>
      <c r="IZ180">
        <v>190408.1</v>
      </c>
      <c r="JA180">
        <v>1.14868</v>
      </c>
      <c r="JB180">
        <v>2.60132</v>
      </c>
      <c r="JC180">
        <v>1.49658</v>
      </c>
      <c r="JD180">
        <v>2.34741</v>
      </c>
      <c r="JE180">
        <v>1.54907</v>
      </c>
      <c r="JF180">
        <v>2.46216</v>
      </c>
      <c r="JG180">
        <v>36.2694</v>
      </c>
      <c r="JH180">
        <v>24.0875</v>
      </c>
      <c r="JI180">
        <v>18</v>
      </c>
      <c r="JJ180">
        <v>481.949</v>
      </c>
      <c r="JK180">
        <v>492.797</v>
      </c>
      <c r="JL180">
        <v>30.0977</v>
      </c>
      <c r="JM180">
        <v>29.0836</v>
      </c>
      <c r="JN180">
        <v>30.0001</v>
      </c>
      <c r="JO180">
        <v>29.2816</v>
      </c>
      <c r="JP180">
        <v>29.2709</v>
      </c>
      <c r="JQ180">
        <v>23.0902</v>
      </c>
      <c r="JR180">
        <v>19.9711</v>
      </c>
      <c r="JS180">
        <v>100</v>
      </c>
      <c r="JT180">
        <v>30.0984</v>
      </c>
      <c r="JU180">
        <v>420</v>
      </c>
      <c r="JV180">
        <v>23.3932</v>
      </c>
      <c r="JW180">
        <v>101.956</v>
      </c>
      <c r="JX180">
        <v>91.36669999999999</v>
      </c>
    </row>
    <row r="181" spans="1:284">
      <c r="A181">
        <v>163</v>
      </c>
      <c r="B181">
        <v>1758414083.1</v>
      </c>
      <c r="C181">
        <v>1380.099999904633</v>
      </c>
      <c r="D181" t="s">
        <v>757</v>
      </c>
      <c r="E181" t="s">
        <v>758</v>
      </c>
      <c r="F181">
        <v>5</v>
      </c>
      <c r="G181" t="s">
        <v>734</v>
      </c>
      <c r="H181" t="s">
        <v>421</v>
      </c>
      <c r="I181">
        <v>1758414075.1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(DN181+(U181+2*0.95*5.67E-8*(((DN181+$B$9)+273)^4-(DN181+273)^4)-44100*J181)/(1.84*29.3*R181+8*0.95*5.67E-8*(DN181+273)^3))</f>
        <v>0</v>
      </c>
      <c r="W181">
        <f>($C$9*DO181+$D$9*DP181+$E$9*V181)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2*0.95*5.67E-8*(((DN181+$B$9)+273)^4-(W181+273)^4)</f>
        <v>0</v>
      </c>
      <c r="AF181">
        <f>U181+AE181+AC181+AD181</f>
        <v>0</v>
      </c>
      <c r="AG181">
        <v>0</v>
      </c>
      <c r="AH181">
        <v>0</v>
      </c>
      <c r="AI181">
        <f>IF(AG181*$H$15&gt;=AK181,1.0,(AK181/(AK181-AG181*$H$15)))</f>
        <v>0</v>
      </c>
      <c r="AJ181">
        <f>(AI181-1)*100</f>
        <v>0</v>
      </c>
      <c r="AK181">
        <f>MAX(0,($B$15+$C$15*DS181)/(1+$D$15*DS181)*DL181/(DN181+273)*$E$15)</f>
        <v>0</v>
      </c>
      <c r="AL181" t="s">
        <v>422</v>
      </c>
      <c r="AM181" t="s">
        <v>422</v>
      </c>
      <c r="AN181">
        <v>0</v>
      </c>
      <c r="AO181">
        <v>0</v>
      </c>
      <c r="AP181">
        <f>1-AN181/AO181</f>
        <v>0</v>
      </c>
      <c r="AQ181">
        <v>0</v>
      </c>
      <c r="AR181" t="s">
        <v>422</v>
      </c>
      <c r="AS181" t="s">
        <v>422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422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$B$13*DT181+$C$13*DU181+$F$13*EF181*(1-EI181)</f>
        <v>0</v>
      </c>
      <c r="CW181">
        <f>CV181*CX181</f>
        <v>0</v>
      </c>
      <c r="CX181">
        <f>($B$13*$D$11+$C$13*$D$11+$F$13*((ES181+EK181)/MAX(ES181+EK181+ET181, 0.1)*$I$11+ET181/MAX(ES181+EK181+ET181, 0.1)*$J$11))/($B$13+$C$13+$F$13)</f>
        <v>0</v>
      </c>
      <c r="CY181">
        <f>($B$13*$K$11+$C$13*$K$11+$F$13*((ES181+EK181)/MAX(ES181+EK181+ET181, 0.1)*$P$11+ET181/MAX(ES181+EK181+ET181, 0.1)*$Q$11))/($B$13+$C$13+$F$13)</f>
        <v>0</v>
      </c>
      <c r="CZ181">
        <v>1.1</v>
      </c>
      <c r="DA181">
        <v>0.5</v>
      </c>
      <c r="DB181" t="s">
        <v>423</v>
      </c>
      <c r="DC181">
        <v>2</v>
      </c>
      <c r="DD181">
        <v>1758414075.1</v>
      </c>
      <c r="DE181">
        <v>421.8519166666667</v>
      </c>
      <c r="DF181">
        <v>420.0059583333334</v>
      </c>
      <c r="DG181">
        <v>23.44248333333333</v>
      </c>
      <c r="DH181">
        <v>23.38598333333333</v>
      </c>
      <c r="DI181">
        <v>422.5135833333334</v>
      </c>
      <c r="DJ181">
        <v>23.13653333333333</v>
      </c>
      <c r="DK181">
        <v>500.0330416666667</v>
      </c>
      <c r="DL181">
        <v>90.16652083333334</v>
      </c>
      <c r="DM181">
        <v>0.06823417083333333</v>
      </c>
      <c r="DN181">
        <v>29.82804166666667</v>
      </c>
      <c r="DO181">
        <v>29.99499999999999</v>
      </c>
      <c r="DP181">
        <v>999.9</v>
      </c>
      <c r="DQ181">
        <v>0</v>
      </c>
      <c r="DR181">
        <v>0</v>
      </c>
      <c r="DS181">
        <v>10003.38625</v>
      </c>
      <c r="DT181">
        <v>0</v>
      </c>
      <c r="DU181">
        <v>3.33927</v>
      </c>
      <c r="DV181">
        <v>1.846017083333334</v>
      </c>
      <c r="DW181">
        <v>431.9785416666667</v>
      </c>
      <c r="DX181">
        <v>430.0632916666667</v>
      </c>
      <c r="DY181">
        <v>0.056503525</v>
      </c>
      <c r="DZ181">
        <v>420.0059583333334</v>
      </c>
      <c r="EA181">
        <v>23.38598333333333</v>
      </c>
      <c r="EB181">
        <v>2.113727083333333</v>
      </c>
      <c r="EC181">
        <v>2.10863125</v>
      </c>
      <c r="ED181">
        <v>18.323</v>
      </c>
      <c r="EE181">
        <v>18.28453333333333</v>
      </c>
      <c r="EF181">
        <v>0.00500078</v>
      </c>
      <c r="EG181">
        <v>0</v>
      </c>
      <c r="EH181">
        <v>0</v>
      </c>
      <c r="EI181">
        <v>0</v>
      </c>
      <c r="EJ181">
        <v>134.175</v>
      </c>
      <c r="EK181">
        <v>0.00500078</v>
      </c>
      <c r="EL181">
        <v>-13.80833333333333</v>
      </c>
      <c r="EM181">
        <v>-0.1666666666666667</v>
      </c>
      <c r="EN181">
        <v>35.71083333333333</v>
      </c>
      <c r="EO181">
        <v>39.91895833333333</v>
      </c>
      <c r="EP181">
        <v>38.5545</v>
      </c>
      <c r="EQ181">
        <v>40.408625</v>
      </c>
      <c r="ER181">
        <v>38.43733333333333</v>
      </c>
      <c r="ES181">
        <v>0</v>
      </c>
      <c r="ET181">
        <v>0</v>
      </c>
      <c r="EU181">
        <v>0</v>
      </c>
      <c r="EV181">
        <v>1758414082.8</v>
      </c>
      <c r="EW181">
        <v>0</v>
      </c>
      <c r="EX181">
        <v>134.3730769230769</v>
      </c>
      <c r="EY181">
        <v>5.514529141546134</v>
      </c>
      <c r="EZ181">
        <v>21.65128255339451</v>
      </c>
      <c r="FA181">
        <v>-13.41153846153846</v>
      </c>
      <c r="FB181">
        <v>15</v>
      </c>
      <c r="FC181">
        <v>0</v>
      </c>
      <c r="FD181" t="s">
        <v>424</v>
      </c>
      <c r="FE181">
        <v>1746989605.5</v>
      </c>
      <c r="FF181">
        <v>1746989593.5</v>
      </c>
      <c r="FG181">
        <v>0</v>
      </c>
      <c r="FH181">
        <v>-0.274</v>
      </c>
      <c r="FI181">
        <v>-0.002</v>
      </c>
      <c r="FJ181">
        <v>2.549</v>
      </c>
      <c r="FK181">
        <v>0.129</v>
      </c>
      <c r="FL181">
        <v>420</v>
      </c>
      <c r="FM181">
        <v>17</v>
      </c>
      <c r="FN181">
        <v>0.02</v>
      </c>
      <c r="FO181">
        <v>0.04</v>
      </c>
      <c r="FP181">
        <v>1.854475</v>
      </c>
      <c r="FQ181">
        <v>-0.08583534709193656</v>
      </c>
      <c r="FR181">
        <v>0.02934903286311152</v>
      </c>
      <c r="FS181">
        <v>1</v>
      </c>
      <c r="FT181">
        <v>133.9823529411765</v>
      </c>
      <c r="FU181">
        <v>-0.8922844700382883</v>
      </c>
      <c r="FV181">
        <v>5.958655127984505</v>
      </c>
      <c r="FW181">
        <v>1</v>
      </c>
      <c r="FX181">
        <v>0.05624441249999999</v>
      </c>
      <c r="FY181">
        <v>0.005486867166979321</v>
      </c>
      <c r="FZ181">
        <v>0.001101665308564153</v>
      </c>
      <c r="GA181">
        <v>1</v>
      </c>
      <c r="GB181">
        <v>3</v>
      </c>
      <c r="GC181">
        <v>3</v>
      </c>
      <c r="GD181" t="s">
        <v>462</v>
      </c>
      <c r="GE181">
        <v>3.10318</v>
      </c>
      <c r="GF181">
        <v>2.72626</v>
      </c>
      <c r="GG181">
        <v>0.0880393</v>
      </c>
      <c r="GH181">
        <v>0.08768670000000001</v>
      </c>
      <c r="GI181">
        <v>0.105634</v>
      </c>
      <c r="GJ181">
        <v>0.106863</v>
      </c>
      <c r="GK181">
        <v>23837</v>
      </c>
      <c r="GL181">
        <v>21644.1</v>
      </c>
      <c r="GM181">
        <v>26702.9</v>
      </c>
      <c r="GN181">
        <v>23946.8</v>
      </c>
      <c r="GO181">
        <v>38215.5</v>
      </c>
      <c r="GP181">
        <v>31615.2</v>
      </c>
      <c r="GQ181">
        <v>46632.6</v>
      </c>
      <c r="GR181">
        <v>37885.5</v>
      </c>
      <c r="GS181">
        <v>1.8662</v>
      </c>
      <c r="GT181">
        <v>1.8605</v>
      </c>
      <c r="GU181">
        <v>0.0873432</v>
      </c>
      <c r="GV181">
        <v>0</v>
      </c>
      <c r="GW181">
        <v>28.5751</v>
      </c>
      <c r="GX181">
        <v>999.9</v>
      </c>
      <c r="GY181">
        <v>54</v>
      </c>
      <c r="GZ181">
        <v>31.5</v>
      </c>
      <c r="HA181">
        <v>27.7951</v>
      </c>
      <c r="HB181">
        <v>60.4637</v>
      </c>
      <c r="HC181">
        <v>26.27</v>
      </c>
      <c r="HD181">
        <v>1</v>
      </c>
      <c r="HE181">
        <v>0.142243</v>
      </c>
      <c r="HF181">
        <v>-1.07599</v>
      </c>
      <c r="HG181">
        <v>20.2955</v>
      </c>
      <c r="HH181">
        <v>5.21759</v>
      </c>
      <c r="HI181">
        <v>11.98</v>
      </c>
      <c r="HJ181">
        <v>4.9652</v>
      </c>
      <c r="HK181">
        <v>3.27595</v>
      </c>
      <c r="HL181">
        <v>9999</v>
      </c>
      <c r="HM181">
        <v>9999</v>
      </c>
      <c r="HN181">
        <v>9999</v>
      </c>
      <c r="HO181">
        <v>999.9</v>
      </c>
      <c r="HP181">
        <v>1.86387</v>
      </c>
      <c r="HQ181">
        <v>1.86006</v>
      </c>
      <c r="HR181">
        <v>1.85837</v>
      </c>
      <c r="HS181">
        <v>1.85974</v>
      </c>
      <c r="HT181">
        <v>1.85981</v>
      </c>
      <c r="HU181">
        <v>1.85837</v>
      </c>
      <c r="HV181">
        <v>1.85746</v>
      </c>
      <c r="HW181">
        <v>1.85234</v>
      </c>
      <c r="HX181">
        <v>0</v>
      </c>
      <c r="HY181">
        <v>0</v>
      </c>
      <c r="HZ181">
        <v>0</v>
      </c>
      <c r="IA181">
        <v>0</v>
      </c>
      <c r="IB181" t="s">
        <v>426</v>
      </c>
      <c r="IC181" t="s">
        <v>427</v>
      </c>
      <c r="ID181" t="s">
        <v>428</v>
      </c>
      <c r="IE181" t="s">
        <v>428</v>
      </c>
      <c r="IF181" t="s">
        <v>428</v>
      </c>
      <c r="IG181" t="s">
        <v>428</v>
      </c>
      <c r="IH181">
        <v>0</v>
      </c>
      <c r="II181">
        <v>100</v>
      </c>
      <c r="IJ181">
        <v>100</v>
      </c>
      <c r="IK181">
        <v>-0.662</v>
      </c>
      <c r="IL181">
        <v>0.3059</v>
      </c>
      <c r="IM181">
        <v>-0.6605319167387009</v>
      </c>
      <c r="IN181">
        <v>-0.0004737513092168879</v>
      </c>
      <c r="IO181">
        <v>1.233974951706583E-06</v>
      </c>
      <c r="IP181">
        <v>-2.791035861235605E-10</v>
      </c>
      <c r="IQ181">
        <v>0.04306461537617447</v>
      </c>
      <c r="IR181">
        <v>-0.002560808816659483</v>
      </c>
      <c r="IS181">
        <v>0.0007441110143227328</v>
      </c>
      <c r="IT181">
        <v>-6.151772081818622E-06</v>
      </c>
      <c r="IU181">
        <v>2</v>
      </c>
      <c r="IV181">
        <v>1988</v>
      </c>
      <c r="IW181">
        <v>1</v>
      </c>
      <c r="IX181">
        <v>28</v>
      </c>
      <c r="IY181">
        <v>190408</v>
      </c>
      <c r="IZ181">
        <v>190408.2</v>
      </c>
      <c r="JA181">
        <v>1.14868</v>
      </c>
      <c r="JB181">
        <v>2.61353</v>
      </c>
      <c r="JC181">
        <v>1.49658</v>
      </c>
      <c r="JD181">
        <v>2.34741</v>
      </c>
      <c r="JE181">
        <v>1.54907</v>
      </c>
      <c r="JF181">
        <v>2.33643</v>
      </c>
      <c r="JG181">
        <v>36.2694</v>
      </c>
      <c r="JH181">
        <v>24.0963</v>
      </c>
      <c r="JI181">
        <v>18</v>
      </c>
      <c r="JJ181">
        <v>481.861</v>
      </c>
      <c r="JK181">
        <v>492.781</v>
      </c>
      <c r="JL181">
        <v>30.0994</v>
      </c>
      <c r="JM181">
        <v>29.0836</v>
      </c>
      <c r="JN181">
        <v>30.0001</v>
      </c>
      <c r="JO181">
        <v>29.2816</v>
      </c>
      <c r="JP181">
        <v>29.2709</v>
      </c>
      <c r="JQ181">
        <v>23.0937</v>
      </c>
      <c r="JR181">
        <v>19.9711</v>
      </c>
      <c r="JS181">
        <v>100</v>
      </c>
      <c r="JT181">
        <v>30.0984</v>
      </c>
      <c r="JU181">
        <v>420</v>
      </c>
      <c r="JV181">
        <v>23.3932</v>
      </c>
      <c r="JW181">
        <v>101.956</v>
      </c>
      <c r="JX181">
        <v>91.3665</v>
      </c>
    </row>
    <row r="182" spans="1:284">
      <c r="A182">
        <v>164</v>
      </c>
      <c r="B182">
        <v>1758414085.1</v>
      </c>
      <c r="C182">
        <v>1382.099999904633</v>
      </c>
      <c r="D182" t="s">
        <v>759</v>
      </c>
      <c r="E182" t="s">
        <v>760</v>
      </c>
      <c r="F182">
        <v>5</v>
      </c>
      <c r="G182" t="s">
        <v>734</v>
      </c>
      <c r="H182" t="s">
        <v>421</v>
      </c>
      <c r="I182">
        <v>1758414077.1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(DN182+(U182+2*0.95*5.67E-8*(((DN182+$B$9)+273)^4-(DN182+273)^4)-44100*J182)/(1.84*29.3*R182+8*0.95*5.67E-8*(DN182+273)^3))</f>
        <v>0</v>
      </c>
      <c r="W182">
        <f>($C$9*DO182+$D$9*DP182+$E$9*V182)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2*0.95*5.67E-8*(((DN182+$B$9)+273)^4-(W182+273)^4)</f>
        <v>0</v>
      </c>
      <c r="AF182">
        <f>U182+AE182+AC182+AD182</f>
        <v>0</v>
      </c>
      <c r="AG182">
        <v>0</v>
      </c>
      <c r="AH182">
        <v>0</v>
      </c>
      <c r="AI182">
        <f>IF(AG182*$H$15&gt;=AK182,1.0,(AK182/(AK182-AG182*$H$15)))</f>
        <v>0</v>
      </c>
      <c r="AJ182">
        <f>(AI182-1)*100</f>
        <v>0</v>
      </c>
      <c r="AK182">
        <f>MAX(0,($B$15+$C$15*DS182)/(1+$D$15*DS182)*DL182/(DN182+273)*$E$15)</f>
        <v>0</v>
      </c>
      <c r="AL182" t="s">
        <v>422</v>
      </c>
      <c r="AM182" t="s">
        <v>422</v>
      </c>
      <c r="AN182">
        <v>0</v>
      </c>
      <c r="AO182">
        <v>0</v>
      </c>
      <c r="AP182">
        <f>1-AN182/AO182</f>
        <v>0</v>
      </c>
      <c r="AQ182">
        <v>0</v>
      </c>
      <c r="AR182" t="s">
        <v>422</v>
      </c>
      <c r="AS182" t="s">
        <v>422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422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$B$13*DT182+$C$13*DU182+$F$13*EF182*(1-EI182)</f>
        <v>0</v>
      </c>
      <c r="CW182">
        <f>CV182*CX182</f>
        <v>0</v>
      </c>
      <c r="CX182">
        <f>($B$13*$D$11+$C$13*$D$11+$F$13*((ES182+EK182)/MAX(ES182+EK182+ET182, 0.1)*$I$11+ET182/MAX(ES182+EK182+ET182, 0.1)*$J$11))/($B$13+$C$13+$F$13)</f>
        <v>0</v>
      </c>
      <c r="CY182">
        <f>($B$13*$K$11+$C$13*$K$11+$F$13*((ES182+EK182)/MAX(ES182+EK182+ET182, 0.1)*$P$11+ET182/MAX(ES182+EK182+ET182, 0.1)*$Q$11))/($B$13+$C$13+$F$13)</f>
        <v>0</v>
      </c>
      <c r="CZ182">
        <v>1.1</v>
      </c>
      <c r="DA182">
        <v>0.5</v>
      </c>
      <c r="DB182" t="s">
        <v>423</v>
      </c>
      <c r="DC182">
        <v>2</v>
      </c>
      <c r="DD182">
        <v>1758414077.1</v>
      </c>
      <c r="DE182">
        <v>421.85425</v>
      </c>
      <c r="DF182">
        <v>419.99925</v>
      </c>
      <c r="DG182">
        <v>23.44175416666667</v>
      </c>
      <c r="DH182">
        <v>23.38511666666666</v>
      </c>
      <c r="DI182">
        <v>422.5158750000001</v>
      </c>
      <c r="DJ182">
        <v>23.13582083333333</v>
      </c>
      <c r="DK182">
        <v>500.0312916666667</v>
      </c>
      <c r="DL182">
        <v>90.16662916666667</v>
      </c>
      <c r="DM182">
        <v>0.06824855000000001</v>
      </c>
      <c r="DN182">
        <v>29.82910833333333</v>
      </c>
      <c r="DO182">
        <v>29.99526666666667</v>
      </c>
      <c r="DP182">
        <v>999.9</v>
      </c>
      <c r="DQ182">
        <v>0</v>
      </c>
      <c r="DR182">
        <v>0</v>
      </c>
      <c r="DS182">
        <v>10001.82083333333</v>
      </c>
      <c r="DT182">
        <v>0</v>
      </c>
      <c r="DU182">
        <v>3.33927</v>
      </c>
      <c r="DV182">
        <v>1.855100416666667</v>
      </c>
      <c r="DW182">
        <v>431.9805833333333</v>
      </c>
      <c r="DX182">
        <v>430.0559583333334</v>
      </c>
      <c r="DY182">
        <v>0.05664109166666667</v>
      </c>
      <c r="DZ182">
        <v>419.99925</v>
      </c>
      <c r="EA182">
        <v>23.38511666666666</v>
      </c>
      <c r="EB182">
        <v>2.11366375</v>
      </c>
      <c r="EC182">
        <v>2.108555833333333</v>
      </c>
      <c r="ED182">
        <v>18.32252083333333</v>
      </c>
      <c r="EE182">
        <v>18.2839625</v>
      </c>
      <c r="EF182">
        <v>0.00500078</v>
      </c>
      <c r="EG182">
        <v>0</v>
      </c>
      <c r="EH182">
        <v>0</v>
      </c>
      <c r="EI182">
        <v>0</v>
      </c>
      <c r="EJ182">
        <v>133.8083333333333</v>
      </c>
      <c r="EK182">
        <v>0.00500078</v>
      </c>
      <c r="EL182">
        <v>-13.8875</v>
      </c>
      <c r="EM182">
        <v>-0.2208333333333333</v>
      </c>
      <c r="EN182">
        <v>35.69779166666667</v>
      </c>
      <c r="EO182">
        <v>39.87733333333333</v>
      </c>
      <c r="EP182">
        <v>38.400875</v>
      </c>
      <c r="EQ182">
        <v>40.34354166666667</v>
      </c>
      <c r="ER182">
        <v>38.41383333333334</v>
      </c>
      <c r="ES182">
        <v>0</v>
      </c>
      <c r="ET182">
        <v>0</v>
      </c>
      <c r="EU182">
        <v>0</v>
      </c>
      <c r="EV182">
        <v>1758414085.2</v>
      </c>
      <c r="EW182">
        <v>0</v>
      </c>
      <c r="EX182">
        <v>133.8538461538461</v>
      </c>
      <c r="EY182">
        <v>15.34358912618507</v>
      </c>
      <c r="EZ182">
        <v>-2.823931416550938</v>
      </c>
      <c r="FA182">
        <v>-13.16923076923077</v>
      </c>
      <c r="FB182">
        <v>15</v>
      </c>
      <c r="FC182">
        <v>0</v>
      </c>
      <c r="FD182" t="s">
        <v>424</v>
      </c>
      <c r="FE182">
        <v>1746989605.5</v>
      </c>
      <c r="FF182">
        <v>1746989593.5</v>
      </c>
      <c r="FG182">
        <v>0</v>
      </c>
      <c r="FH182">
        <v>-0.274</v>
      </c>
      <c r="FI182">
        <v>-0.002</v>
      </c>
      <c r="FJ182">
        <v>2.549</v>
      </c>
      <c r="FK182">
        <v>0.129</v>
      </c>
      <c r="FL182">
        <v>420</v>
      </c>
      <c r="FM182">
        <v>17</v>
      </c>
      <c r="FN182">
        <v>0.02</v>
      </c>
      <c r="FO182">
        <v>0.04</v>
      </c>
      <c r="FP182">
        <v>1.857207073170732</v>
      </c>
      <c r="FQ182">
        <v>0.00777867595818547</v>
      </c>
      <c r="FR182">
        <v>0.03253746735192482</v>
      </c>
      <c r="FS182">
        <v>1</v>
      </c>
      <c r="FT182">
        <v>134.6088235294118</v>
      </c>
      <c r="FU182">
        <v>-4.93048159601212</v>
      </c>
      <c r="FV182">
        <v>6.707430806775545</v>
      </c>
      <c r="FW182">
        <v>0</v>
      </c>
      <c r="FX182">
        <v>0.05637377560975609</v>
      </c>
      <c r="FY182">
        <v>0.008968465505226494</v>
      </c>
      <c r="FZ182">
        <v>0.001240840194852348</v>
      </c>
      <c r="GA182">
        <v>1</v>
      </c>
      <c r="GB182">
        <v>2</v>
      </c>
      <c r="GC182">
        <v>3</v>
      </c>
      <c r="GD182" t="s">
        <v>425</v>
      </c>
      <c r="GE182">
        <v>3.10312</v>
      </c>
      <c r="GF182">
        <v>2.7262</v>
      </c>
      <c r="GG182">
        <v>0.0880413</v>
      </c>
      <c r="GH182">
        <v>0.08768339999999999</v>
      </c>
      <c r="GI182">
        <v>0.105631</v>
      </c>
      <c r="GJ182">
        <v>0.106868</v>
      </c>
      <c r="GK182">
        <v>23836.9</v>
      </c>
      <c r="GL182">
        <v>21644.1</v>
      </c>
      <c r="GM182">
        <v>26702.9</v>
      </c>
      <c r="GN182">
        <v>23946.6</v>
      </c>
      <c r="GO182">
        <v>38215.7</v>
      </c>
      <c r="GP182">
        <v>31614.9</v>
      </c>
      <c r="GQ182">
        <v>46632.6</v>
      </c>
      <c r="GR182">
        <v>37885.4</v>
      </c>
      <c r="GS182">
        <v>1.86615</v>
      </c>
      <c r="GT182">
        <v>1.8603</v>
      </c>
      <c r="GU182">
        <v>0.0869408</v>
      </c>
      <c r="GV182">
        <v>0</v>
      </c>
      <c r="GW182">
        <v>28.5751</v>
      </c>
      <c r="GX182">
        <v>999.9</v>
      </c>
      <c r="GY182">
        <v>54</v>
      </c>
      <c r="GZ182">
        <v>31.5</v>
      </c>
      <c r="HA182">
        <v>27.7974</v>
      </c>
      <c r="HB182">
        <v>61.3437</v>
      </c>
      <c r="HC182">
        <v>26.266</v>
      </c>
      <c r="HD182">
        <v>1</v>
      </c>
      <c r="HE182">
        <v>0.142233</v>
      </c>
      <c r="HF182">
        <v>-1.07246</v>
      </c>
      <c r="HG182">
        <v>20.2955</v>
      </c>
      <c r="HH182">
        <v>5.21744</v>
      </c>
      <c r="HI182">
        <v>11.98</v>
      </c>
      <c r="HJ182">
        <v>4.9652</v>
      </c>
      <c r="HK182">
        <v>3.2759</v>
      </c>
      <c r="HL182">
        <v>9999</v>
      </c>
      <c r="HM182">
        <v>9999</v>
      </c>
      <c r="HN182">
        <v>9999</v>
      </c>
      <c r="HO182">
        <v>999.9</v>
      </c>
      <c r="HP182">
        <v>1.86387</v>
      </c>
      <c r="HQ182">
        <v>1.86007</v>
      </c>
      <c r="HR182">
        <v>1.85837</v>
      </c>
      <c r="HS182">
        <v>1.85974</v>
      </c>
      <c r="HT182">
        <v>1.85981</v>
      </c>
      <c r="HU182">
        <v>1.85837</v>
      </c>
      <c r="HV182">
        <v>1.85745</v>
      </c>
      <c r="HW182">
        <v>1.85234</v>
      </c>
      <c r="HX182">
        <v>0</v>
      </c>
      <c r="HY182">
        <v>0</v>
      </c>
      <c r="HZ182">
        <v>0</v>
      </c>
      <c r="IA182">
        <v>0</v>
      </c>
      <c r="IB182" t="s">
        <v>426</v>
      </c>
      <c r="IC182" t="s">
        <v>427</v>
      </c>
      <c r="ID182" t="s">
        <v>428</v>
      </c>
      <c r="IE182" t="s">
        <v>428</v>
      </c>
      <c r="IF182" t="s">
        <v>428</v>
      </c>
      <c r="IG182" t="s">
        <v>428</v>
      </c>
      <c r="IH182">
        <v>0</v>
      </c>
      <c r="II182">
        <v>100</v>
      </c>
      <c r="IJ182">
        <v>100</v>
      </c>
      <c r="IK182">
        <v>-0.661</v>
      </c>
      <c r="IL182">
        <v>0.3058</v>
      </c>
      <c r="IM182">
        <v>-0.6605319167387009</v>
      </c>
      <c r="IN182">
        <v>-0.0004737513092168879</v>
      </c>
      <c r="IO182">
        <v>1.233974951706583E-06</v>
      </c>
      <c r="IP182">
        <v>-2.791035861235605E-10</v>
      </c>
      <c r="IQ182">
        <v>0.04306461537617447</v>
      </c>
      <c r="IR182">
        <v>-0.002560808816659483</v>
      </c>
      <c r="IS182">
        <v>0.0007441110143227328</v>
      </c>
      <c r="IT182">
        <v>-6.151772081818622E-06</v>
      </c>
      <c r="IU182">
        <v>2</v>
      </c>
      <c r="IV182">
        <v>1988</v>
      </c>
      <c r="IW182">
        <v>1</v>
      </c>
      <c r="IX182">
        <v>28</v>
      </c>
      <c r="IY182">
        <v>190408</v>
      </c>
      <c r="IZ182">
        <v>190408.2</v>
      </c>
      <c r="JA182">
        <v>1.14868</v>
      </c>
      <c r="JB182">
        <v>2.6123</v>
      </c>
      <c r="JC182">
        <v>1.49658</v>
      </c>
      <c r="JD182">
        <v>2.34985</v>
      </c>
      <c r="JE182">
        <v>1.54907</v>
      </c>
      <c r="JF182">
        <v>2.34131</v>
      </c>
      <c r="JG182">
        <v>36.2694</v>
      </c>
      <c r="JH182">
        <v>24.0875</v>
      </c>
      <c r="JI182">
        <v>18</v>
      </c>
      <c r="JJ182">
        <v>481.832</v>
      </c>
      <c r="JK182">
        <v>492.649</v>
      </c>
      <c r="JL182">
        <v>30.0998</v>
      </c>
      <c r="JM182">
        <v>29.0836</v>
      </c>
      <c r="JN182">
        <v>30.0001</v>
      </c>
      <c r="JO182">
        <v>29.2816</v>
      </c>
      <c r="JP182">
        <v>29.2709</v>
      </c>
      <c r="JQ182">
        <v>23.0946</v>
      </c>
      <c r="JR182">
        <v>19.9711</v>
      </c>
      <c r="JS182">
        <v>100</v>
      </c>
      <c r="JT182">
        <v>30.0984</v>
      </c>
      <c r="JU182">
        <v>420</v>
      </c>
      <c r="JV182">
        <v>23.3932</v>
      </c>
      <c r="JW182">
        <v>101.956</v>
      </c>
      <c r="JX182">
        <v>91.36620000000001</v>
      </c>
    </row>
    <row r="183" spans="1:284">
      <c r="A183">
        <v>165</v>
      </c>
      <c r="B183">
        <v>1758414087.1</v>
      </c>
      <c r="C183">
        <v>1384.099999904633</v>
      </c>
      <c r="D183" t="s">
        <v>761</v>
      </c>
      <c r="E183" t="s">
        <v>762</v>
      </c>
      <c r="F183">
        <v>5</v>
      </c>
      <c r="G183" t="s">
        <v>734</v>
      </c>
      <c r="H183" t="s">
        <v>421</v>
      </c>
      <c r="I183">
        <v>1758414079.1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(DN183+(U183+2*0.95*5.67E-8*(((DN183+$B$9)+273)^4-(DN183+273)^4)-44100*J183)/(1.84*29.3*R183+8*0.95*5.67E-8*(DN183+273)^3))</f>
        <v>0</v>
      </c>
      <c r="W183">
        <f>($C$9*DO183+$D$9*DP183+$E$9*V183)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2*0.95*5.67E-8*(((DN183+$B$9)+273)^4-(W183+273)^4)</f>
        <v>0</v>
      </c>
      <c r="AF183">
        <f>U183+AE183+AC183+AD183</f>
        <v>0</v>
      </c>
      <c r="AG183">
        <v>0</v>
      </c>
      <c r="AH183">
        <v>0</v>
      </c>
      <c r="AI183">
        <f>IF(AG183*$H$15&gt;=AK183,1.0,(AK183/(AK183-AG183*$H$15)))</f>
        <v>0</v>
      </c>
      <c r="AJ183">
        <f>(AI183-1)*100</f>
        <v>0</v>
      </c>
      <c r="AK183">
        <f>MAX(0,($B$15+$C$15*DS183)/(1+$D$15*DS183)*DL183/(DN183+273)*$E$15)</f>
        <v>0</v>
      </c>
      <c r="AL183" t="s">
        <v>422</v>
      </c>
      <c r="AM183" t="s">
        <v>422</v>
      </c>
      <c r="AN183">
        <v>0</v>
      </c>
      <c r="AO183">
        <v>0</v>
      </c>
      <c r="AP183">
        <f>1-AN183/AO183</f>
        <v>0</v>
      </c>
      <c r="AQ183">
        <v>0</v>
      </c>
      <c r="AR183" t="s">
        <v>422</v>
      </c>
      <c r="AS183" t="s">
        <v>422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422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$B$13*DT183+$C$13*DU183+$F$13*EF183*(1-EI183)</f>
        <v>0</v>
      </c>
      <c r="CW183">
        <f>CV183*CX183</f>
        <v>0</v>
      </c>
      <c r="CX183">
        <f>($B$13*$D$11+$C$13*$D$11+$F$13*((ES183+EK183)/MAX(ES183+EK183+ET183, 0.1)*$I$11+ET183/MAX(ES183+EK183+ET183, 0.1)*$J$11))/($B$13+$C$13+$F$13)</f>
        <v>0</v>
      </c>
      <c r="CY183">
        <f>($B$13*$K$11+$C$13*$K$11+$F$13*((ES183+EK183)/MAX(ES183+EK183+ET183, 0.1)*$P$11+ET183/MAX(ES183+EK183+ET183, 0.1)*$Q$11))/($B$13+$C$13+$F$13)</f>
        <v>0</v>
      </c>
      <c r="CZ183">
        <v>1.1</v>
      </c>
      <c r="DA183">
        <v>0.5</v>
      </c>
      <c r="DB183" t="s">
        <v>423</v>
      </c>
      <c r="DC183">
        <v>2</v>
      </c>
      <c r="DD183">
        <v>1758414079.1</v>
      </c>
      <c r="DE183">
        <v>421.8550833333334</v>
      </c>
      <c r="DF183">
        <v>419.9923333333333</v>
      </c>
      <c r="DG183">
        <v>23.44106666666667</v>
      </c>
      <c r="DH183">
        <v>23.38455416666666</v>
      </c>
      <c r="DI183">
        <v>422.51675</v>
      </c>
      <c r="DJ183">
        <v>23.13515</v>
      </c>
      <c r="DK183">
        <v>500.013375</v>
      </c>
      <c r="DL183">
        <v>90.16699583333333</v>
      </c>
      <c r="DM183">
        <v>0.06826272083333333</v>
      </c>
      <c r="DN183">
        <v>29.82997083333333</v>
      </c>
      <c r="DO183">
        <v>29.9955375</v>
      </c>
      <c r="DP183">
        <v>999.9</v>
      </c>
      <c r="DQ183">
        <v>0</v>
      </c>
      <c r="DR183">
        <v>0</v>
      </c>
      <c r="DS183">
        <v>10000.805</v>
      </c>
      <c r="DT183">
        <v>0</v>
      </c>
      <c r="DU183">
        <v>3.33927</v>
      </c>
      <c r="DV183">
        <v>1.862913333333333</v>
      </c>
      <c r="DW183">
        <v>431.98125</v>
      </c>
      <c r="DX183">
        <v>430.0486250000001</v>
      </c>
      <c r="DY183">
        <v>0.05651075416666667</v>
      </c>
      <c r="DZ183">
        <v>419.9923333333333</v>
      </c>
      <c r="EA183">
        <v>23.38455416666666</v>
      </c>
      <c r="EB183">
        <v>2.11361</v>
      </c>
      <c r="EC183">
        <v>2.108514166666667</v>
      </c>
      <c r="ED183">
        <v>18.32212083333333</v>
      </c>
      <c r="EE183">
        <v>18.28364583333333</v>
      </c>
      <c r="EF183">
        <v>0.00500078</v>
      </c>
      <c r="EG183">
        <v>0</v>
      </c>
      <c r="EH183">
        <v>0</v>
      </c>
      <c r="EI183">
        <v>0</v>
      </c>
      <c r="EJ183">
        <v>133.4083333333333</v>
      </c>
      <c r="EK183">
        <v>0.00500078</v>
      </c>
      <c r="EL183">
        <v>-13.4875</v>
      </c>
      <c r="EM183">
        <v>-0.2208333333333333</v>
      </c>
      <c r="EN183">
        <v>35.68475</v>
      </c>
      <c r="EO183">
        <v>39.83304166666667</v>
      </c>
      <c r="EP183">
        <v>38.37216666666666</v>
      </c>
      <c r="EQ183">
        <v>40.28629166666666</v>
      </c>
      <c r="ER183">
        <v>38.39558333333333</v>
      </c>
      <c r="ES183">
        <v>0</v>
      </c>
      <c r="ET183">
        <v>0</v>
      </c>
      <c r="EU183">
        <v>0</v>
      </c>
      <c r="EV183">
        <v>1758414087</v>
      </c>
      <c r="EW183">
        <v>0</v>
      </c>
      <c r="EX183">
        <v>133.792</v>
      </c>
      <c r="EY183">
        <v>14.59230704432144</v>
      </c>
      <c r="EZ183">
        <v>2.484615715086181</v>
      </c>
      <c r="FA183">
        <v>-12.676</v>
      </c>
      <c r="FB183">
        <v>15</v>
      </c>
      <c r="FC183">
        <v>0</v>
      </c>
      <c r="FD183" t="s">
        <v>424</v>
      </c>
      <c r="FE183">
        <v>1746989605.5</v>
      </c>
      <c r="FF183">
        <v>1746989593.5</v>
      </c>
      <c r="FG183">
        <v>0</v>
      </c>
      <c r="FH183">
        <v>-0.274</v>
      </c>
      <c r="FI183">
        <v>-0.002</v>
      </c>
      <c r="FJ183">
        <v>2.549</v>
      </c>
      <c r="FK183">
        <v>0.129</v>
      </c>
      <c r="FL183">
        <v>420</v>
      </c>
      <c r="FM183">
        <v>17</v>
      </c>
      <c r="FN183">
        <v>0.02</v>
      </c>
      <c r="FO183">
        <v>0.04</v>
      </c>
      <c r="FP183">
        <v>1.85928225</v>
      </c>
      <c r="FQ183">
        <v>0.1125119324577806</v>
      </c>
      <c r="FR183">
        <v>0.03531791722960884</v>
      </c>
      <c r="FS183">
        <v>1</v>
      </c>
      <c r="FT183">
        <v>134.3764705882353</v>
      </c>
      <c r="FU183">
        <v>1.035904934979948</v>
      </c>
      <c r="FV183">
        <v>6.574507757173531</v>
      </c>
      <c r="FW183">
        <v>0</v>
      </c>
      <c r="FX183">
        <v>0.056439535</v>
      </c>
      <c r="FY183">
        <v>0.006105190243902254</v>
      </c>
      <c r="FZ183">
        <v>0.001203172064908008</v>
      </c>
      <c r="GA183">
        <v>1</v>
      </c>
      <c r="GB183">
        <v>2</v>
      </c>
      <c r="GC183">
        <v>3</v>
      </c>
      <c r="GD183" t="s">
        <v>425</v>
      </c>
      <c r="GE183">
        <v>3.10311</v>
      </c>
      <c r="GF183">
        <v>2.72627</v>
      </c>
      <c r="GG183">
        <v>0.0880441</v>
      </c>
      <c r="GH183">
        <v>0.08769830000000001</v>
      </c>
      <c r="GI183">
        <v>0.10563</v>
      </c>
      <c r="GJ183">
        <v>0.106866</v>
      </c>
      <c r="GK183">
        <v>23836.9</v>
      </c>
      <c r="GL183">
        <v>21643.7</v>
      </c>
      <c r="GM183">
        <v>26703</v>
      </c>
      <c r="GN183">
        <v>23946.7</v>
      </c>
      <c r="GO183">
        <v>38215.7</v>
      </c>
      <c r="GP183">
        <v>31615</v>
      </c>
      <c r="GQ183">
        <v>46632.7</v>
      </c>
      <c r="GR183">
        <v>37885.4</v>
      </c>
      <c r="GS183">
        <v>1.86585</v>
      </c>
      <c r="GT183">
        <v>1.86038</v>
      </c>
      <c r="GU183">
        <v>0.0872687</v>
      </c>
      <c r="GV183">
        <v>0</v>
      </c>
      <c r="GW183">
        <v>28.5759</v>
      </c>
      <c r="GX183">
        <v>999.9</v>
      </c>
      <c r="GY183">
        <v>54</v>
      </c>
      <c r="GZ183">
        <v>31.5</v>
      </c>
      <c r="HA183">
        <v>27.7983</v>
      </c>
      <c r="HB183">
        <v>60.8737</v>
      </c>
      <c r="HC183">
        <v>26.1258</v>
      </c>
      <c r="HD183">
        <v>1</v>
      </c>
      <c r="HE183">
        <v>0.142231</v>
      </c>
      <c r="HF183">
        <v>-1.07269</v>
      </c>
      <c r="HG183">
        <v>20.2954</v>
      </c>
      <c r="HH183">
        <v>5.21744</v>
      </c>
      <c r="HI183">
        <v>11.98</v>
      </c>
      <c r="HJ183">
        <v>4.96515</v>
      </c>
      <c r="HK183">
        <v>3.27595</v>
      </c>
      <c r="HL183">
        <v>9999</v>
      </c>
      <c r="HM183">
        <v>9999</v>
      </c>
      <c r="HN183">
        <v>9999</v>
      </c>
      <c r="HO183">
        <v>999.9</v>
      </c>
      <c r="HP183">
        <v>1.86386</v>
      </c>
      <c r="HQ183">
        <v>1.86006</v>
      </c>
      <c r="HR183">
        <v>1.85837</v>
      </c>
      <c r="HS183">
        <v>1.85974</v>
      </c>
      <c r="HT183">
        <v>1.85981</v>
      </c>
      <c r="HU183">
        <v>1.85837</v>
      </c>
      <c r="HV183">
        <v>1.85745</v>
      </c>
      <c r="HW183">
        <v>1.85234</v>
      </c>
      <c r="HX183">
        <v>0</v>
      </c>
      <c r="HY183">
        <v>0</v>
      </c>
      <c r="HZ183">
        <v>0</v>
      </c>
      <c r="IA183">
        <v>0</v>
      </c>
      <c r="IB183" t="s">
        <v>426</v>
      </c>
      <c r="IC183" t="s">
        <v>427</v>
      </c>
      <c r="ID183" t="s">
        <v>428</v>
      </c>
      <c r="IE183" t="s">
        <v>428</v>
      </c>
      <c r="IF183" t="s">
        <v>428</v>
      </c>
      <c r="IG183" t="s">
        <v>428</v>
      </c>
      <c r="IH183">
        <v>0</v>
      </c>
      <c r="II183">
        <v>100</v>
      </c>
      <c r="IJ183">
        <v>100</v>
      </c>
      <c r="IK183">
        <v>-0.661</v>
      </c>
      <c r="IL183">
        <v>0.3058</v>
      </c>
      <c r="IM183">
        <v>-0.6605319167387009</v>
      </c>
      <c r="IN183">
        <v>-0.0004737513092168879</v>
      </c>
      <c r="IO183">
        <v>1.233974951706583E-06</v>
      </c>
      <c r="IP183">
        <v>-2.791035861235605E-10</v>
      </c>
      <c r="IQ183">
        <v>0.04306461537617447</v>
      </c>
      <c r="IR183">
        <v>-0.002560808816659483</v>
      </c>
      <c r="IS183">
        <v>0.0007441110143227328</v>
      </c>
      <c r="IT183">
        <v>-6.151772081818622E-06</v>
      </c>
      <c r="IU183">
        <v>2</v>
      </c>
      <c r="IV183">
        <v>1988</v>
      </c>
      <c r="IW183">
        <v>1</v>
      </c>
      <c r="IX183">
        <v>28</v>
      </c>
      <c r="IY183">
        <v>190408</v>
      </c>
      <c r="IZ183">
        <v>190408.2</v>
      </c>
      <c r="JA183">
        <v>1.14868</v>
      </c>
      <c r="JB183">
        <v>2.61719</v>
      </c>
      <c r="JC183">
        <v>1.49658</v>
      </c>
      <c r="JD183">
        <v>2.34741</v>
      </c>
      <c r="JE183">
        <v>1.54907</v>
      </c>
      <c r="JF183">
        <v>2.39868</v>
      </c>
      <c r="JG183">
        <v>36.2694</v>
      </c>
      <c r="JH183">
        <v>24.0963</v>
      </c>
      <c r="JI183">
        <v>18</v>
      </c>
      <c r="JJ183">
        <v>481.657</v>
      </c>
      <c r="JK183">
        <v>492.698</v>
      </c>
      <c r="JL183">
        <v>30.0999</v>
      </c>
      <c r="JM183">
        <v>29.0836</v>
      </c>
      <c r="JN183">
        <v>30.0001</v>
      </c>
      <c r="JO183">
        <v>29.2816</v>
      </c>
      <c r="JP183">
        <v>29.2709</v>
      </c>
      <c r="JQ183">
        <v>23.0916</v>
      </c>
      <c r="JR183">
        <v>19.9711</v>
      </c>
      <c r="JS183">
        <v>100</v>
      </c>
      <c r="JT183">
        <v>30.1012</v>
      </c>
      <c r="JU183">
        <v>420</v>
      </c>
      <c r="JV183">
        <v>23.3932</v>
      </c>
      <c r="JW183">
        <v>101.956</v>
      </c>
      <c r="JX183">
        <v>91.36620000000001</v>
      </c>
    </row>
    <row r="184" spans="1:284">
      <c r="A184">
        <v>166</v>
      </c>
      <c r="B184">
        <v>1758414089.1</v>
      </c>
      <c r="C184">
        <v>1386.099999904633</v>
      </c>
      <c r="D184" t="s">
        <v>763</v>
      </c>
      <c r="E184" t="s">
        <v>764</v>
      </c>
      <c r="F184">
        <v>5</v>
      </c>
      <c r="G184" t="s">
        <v>734</v>
      </c>
      <c r="H184" t="s">
        <v>421</v>
      </c>
      <c r="I184">
        <v>1758414081.1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(DN184+(U184+2*0.95*5.67E-8*(((DN184+$B$9)+273)^4-(DN184+273)^4)-44100*J184)/(1.84*29.3*R184+8*0.95*5.67E-8*(DN184+273)^3))</f>
        <v>0</v>
      </c>
      <c r="W184">
        <f>($C$9*DO184+$D$9*DP184+$E$9*V184)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2*0.95*5.67E-8*(((DN184+$B$9)+273)^4-(W184+273)^4)</f>
        <v>0</v>
      </c>
      <c r="AF184">
        <f>U184+AE184+AC184+AD184</f>
        <v>0</v>
      </c>
      <c r="AG184">
        <v>0</v>
      </c>
      <c r="AH184">
        <v>0</v>
      </c>
      <c r="AI184">
        <f>IF(AG184*$H$15&gt;=AK184,1.0,(AK184/(AK184-AG184*$H$15)))</f>
        <v>0</v>
      </c>
      <c r="AJ184">
        <f>(AI184-1)*100</f>
        <v>0</v>
      </c>
      <c r="AK184">
        <f>MAX(0,($B$15+$C$15*DS184)/(1+$D$15*DS184)*DL184/(DN184+273)*$E$15)</f>
        <v>0</v>
      </c>
      <c r="AL184" t="s">
        <v>422</v>
      </c>
      <c r="AM184" t="s">
        <v>422</v>
      </c>
      <c r="AN184">
        <v>0</v>
      </c>
      <c r="AO184">
        <v>0</v>
      </c>
      <c r="AP184">
        <f>1-AN184/AO184</f>
        <v>0</v>
      </c>
      <c r="AQ184">
        <v>0</v>
      </c>
      <c r="AR184" t="s">
        <v>422</v>
      </c>
      <c r="AS184" t="s">
        <v>422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422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$B$13*DT184+$C$13*DU184+$F$13*EF184*(1-EI184)</f>
        <v>0</v>
      </c>
      <c r="CW184">
        <f>CV184*CX184</f>
        <v>0</v>
      </c>
      <c r="CX184">
        <f>($B$13*$D$11+$C$13*$D$11+$F$13*((ES184+EK184)/MAX(ES184+EK184+ET184, 0.1)*$I$11+ET184/MAX(ES184+EK184+ET184, 0.1)*$J$11))/($B$13+$C$13+$F$13)</f>
        <v>0</v>
      </c>
      <c r="CY184">
        <f>($B$13*$K$11+$C$13*$K$11+$F$13*((ES184+EK184)/MAX(ES184+EK184+ET184, 0.1)*$P$11+ET184/MAX(ES184+EK184+ET184, 0.1)*$Q$11))/($B$13+$C$13+$F$13)</f>
        <v>0</v>
      </c>
      <c r="CZ184">
        <v>1.1</v>
      </c>
      <c r="DA184">
        <v>0.5</v>
      </c>
      <c r="DB184" t="s">
        <v>423</v>
      </c>
      <c r="DC184">
        <v>2</v>
      </c>
      <c r="DD184">
        <v>1758414081.1</v>
      </c>
      <c r="DE184">
        <v>421.85375</v>
      </c>
      <c r="DF184">
        <v>419.994125</v>
      </c>
      <c r="DG184">
        <v>23.44054166666666</v>
      </c>
      <c r="DH184">
        <v>23.38372083333333</v>
      </c>
      <c r="DI184">
        <v>422.5153749999999</v>
      </c>
      <c r="DJ184">
        <v>23.13464166666667</v>
      </c>
      <c r="DK184">
        <v>499.9960416666667</v>
      </c>
      <c r="DL184">
        <v>90.16747916666667</v>
      </c>
      <c r="DM184">
        <v>0.06828056666666667</v>
      </c>
      <c r="DN184">
        <v>29.83075416666667</v>
      </c>
      <c r="DO184">
        <v>29.99726666666666</v>
      </c>
      <c r="DP184">
        <v>999.9</v>
      </c>
      <c r="DQ184">
        <v>0</v>
      </c>
      <c r="DR184">
        <v>0</v>
      </c>
      <c r="DS184">
        <v>9998.825000000001</v>
      </c>
      <c r="DT184">
        <v>0</v>
      </c>
      <c r="DU184">
        <v>3.33927</v>
      </c>
      <c r="DV184">
        <v>1.85975375</v>
      </c>
      <c r="DW184">
        <v>431.9796666666667</v>
      </c>
      <c r="DX184">
        <v>430.0502083333333</v>
      </c>
      <c r="DY184">
        <v>0.0568222125</v>
      </c>
      <c r="DZ184">
        <v>419.994125</v>
      </c>
      <c r="EA184">
        <v>23.38372083333333</v>
      </c>
      <c r="EB184">
        <v>2.113574166666667</v>
      </c>
      <c r="EC184">
        <v>2.108450416666667</v>
      </c>
      <c r="ED184">
        <v>18.32185</v>
      </c>
      <c r="EE184">
        <v>18.28315833333333</v>
      </c>
      <c r="EF184">
        <v>0.00500078</v>
      </c>
      <c r="EG184">
        <v>0</v>
      </c>
      <c r="EH184">
        <v>0</v>
      </c>
      <c r="EI184">
        <v>0</v>
      </c>
      <c r="EJ184">
        <v>132.8958333333333</v>
      </c>
      <c r="EK184">
        <v>0.00500078</v>
      </c>
      <c r="EL184">
        <v>-12.40416666666667</v>
      </c>
      <c r="EM184">
        <v>-0.2125</v>
      </c>
      <c r="EN184">
        <v>35.676875</v>
      </c>
      <c r="EO184">
        <v>39.79395833333333</v>
      </c>
      <c r="EP184">
        <v>38.35133333333334</v>
      </c>
      <c r="EQ184">
        <v>40.23158333333333</v>
      </c>
      <c r="ER184">
        <v>38.37729166666666</v>
      </c>
      <c r="ES184">
        <v>0</v>
      </c>
      <c r="ET184">
        <v>0</v>
      </c>
      <c r="EU184">
        <v>0</v>
      </c>
      <c r="EV184">
        <v>1758414088.8</v>
      </c>
      <c r="EW184">
        <v>0</v>
      </c>
      <c r="EX184">
        <v>133.4230769230769</v>
      </c>
      <c r="EY184">
        <v>5.141879805586742</v>
      </c>
      <c r="EZ184">
        <v>-15.22393137326668</v>
      </c>
      <c r="FA184">
        <v>-12.46538461538462</v>
      </c>
      <c r="FB184">
        <v>15</v>
      </c>
      <c r="FC184">
        <v>0</v>
      </c>
      <c r="FD184" t="s">
        <v>424</v>
      </c>
      <c r="FE184">
        <v>1746989605.5</v>
      </c>
      <c r="FF184">
        <v>1746989593.5</v>
      </c>
      <c r="FG184">
        <v>0</v>
      </c>
      <c r="FH184">
        <v>-0.274</v>
      </c>
      <c r="FI184">
        <v>-0.002</v>
      </c>
      <c r="FJ184">
        <v>2.549</v>
      </c>
      <c r="FK184">
        <v>0.129</v>
      </c>
      <c r="FL184">
        <v>420</v>
      </c>
      <c r="FM184">
        <v>17</v>
      </c>
      <c r="FN184">
        <v>0.02</v>
      </c>
      <c r="FO184">
        <v>0.04</v>
      </c>
      <c r="FP184">
        <v>1.857655609756098</v>
      </c>
      <c r="FQ184">
        <v>0.1000833449477318</v>
      </c>
      <c r="FR184">
        <v>0.03434523150405632</v>
      </c>
      <c r="FS184">
        <v>1</v>
      </c>
      <c r="FT184">
        <v>134.0970588235294</v>
      </c>
      <c r="FU184">
        <v>-1.535523680131366</v>
      </c>
      <c r="FV184">
        <v>6.59899659458643</v>
      </c>
      <c r="FW184">
        <v>0</v>
      </c>
      <c r="FX184">
        <v>0.05662010243902439</v>
      </c>
      <c r="FY184">
        <v>0.005170170731707494</v>
      </c>
      <c r="FZ184">
        <v>0.001218709086415263</v>
      </c>
      <c r="GA184">
        <v>1</v>
      </c>
      <c r="GB184">
        <v>2</v>
      </c>
      <c r="GC184">
        <v>3</v>
      </c>
      <c r="GD184" t="s">
        <v>425</v>
      </c>
      <c r="GE184">
        <v>3.10303</v>
      </c>
      <c r="GF184">
        <v>2.72648</v>
      </c>
      <c r="GG184">
        <v>0.08804720000000001</v>
      </c>
      <c r="GH184">
        <v>0.0876979</v>
      </c>
      <c r="GI184">
        <v>0.105633</v>
      </c>
      <c r="GJ184">
        <v>0.106857</v>
      </c>
      <c r="GK184">
        <v>23836.9</v>
      </c>
      <c r="GL184">
        <v>21643.8</v>
      </c>
      <c r="GM184">
        <v>26703</v>
      </c>
      <c r="GN184">
        <v>23946.7</v>
      </c>
      <c r="GO184">
        <v>38215.6</v>
      </c>
      <c r="GP184">
        <v>31615.4</v>
      </c>
      <c r="GQ184">
        <v>46632.7</v>
      </c>
      <c r="GR184">
        <v>37885.5</v>
      </c>
      <c r="GS184">
        <v>1.86567</v>
      </c>
      <c r="GT184">
        <v>1.86057</v>
      </c>
      <c r="GU184">
        <v>0.08771569999999999</v>
      </c>
      <c r="GV184">
        <v>0</v>
      </c>
      <c r="GW184">
        <v>28.5772</v>
      </c>
      <c r="GX184">
        <v>999.9</v>
      </c>
      <c r="GY184">
        <v>54</v>
      </c>
      <c r="GZ184">
        <v>31.5</v>
      </c>
      <c r="HA184">
        <v>27.7972</v>
      </c>
      <c r="HB184">
        <v>60.7937</v>
      </c>
      <c r="HC184">
        <v>26.1418</v>
      </c>
      <c r="HD184">
        <v>1</v>
      </c>
      <c r="HE184">
        <v>0.142241</v>
      </c>
      <c r="HF184">
        <v>-1.07554</v>
      </c>
      <c r="HG184">
        <v>20.2954</v>
      </c>
      <c r="HH184">
        <v>5.21759</v>
      </c>
      <c r="HI184">
        <v>11.98</v>
      </c>
      <c r="HJ184">
        <v>4.96485</v>
      </c>
      <c r="HK184">
        <v>3.2759</v>
      </c>
      <c r="HL184">
        <v>9999</v>
      </c>
      <c r="HM184">
        <v>9999</v>
      </c>
      <c r="HN184">
        <v>9999</v>
      </c>
      <c r="HO184">
        <v>999.9</v>
      </c>
      <c r="HP184">
        <v>1.86386</v>
      </c>
      <c r="HQ184">
        <v>1.86006</v>
      </c>
      <c r="HR184">
        <v>1.85837</v>
      </c>
      <c r="HS184">
        <v>1.85974</v>
      </c>
      <c r="HT184">
        <v>1.85981</v>
      </c>
      <c r="HU184">
        <v>1.85837</v>
      </c>
      <c r="HV184">
        <v>1.85745</v>
      </c>
      <c r="HW184">
        <v>1.85235</v>
      </c>
      <c r="HX184">
        <v>0</v>
      </c>
      <c r="HY184">
        <v>0</v>
      </c>
      <c r="HZ184">
        <v>0</v>
      </c>
      <c r="IA184">
        <v>0</v>
      </c>
      <c r="IB184" t="s">
        <v>426</v>
      </c>
      <c r="IC184" t="s">
        <v>427</v>
      </c>
      <c r="ID184" t="s">
        <v>428</v>
      </c>
      <c r="IE184" t="s">
        <v>428</v>
      </c>
      <c r="IF184" t="s">
        <v>428</v>
      </c>
      <c r="IG184" t="s">
        <v>428</v>
      </c>
      <c r="IH184">
        <v>0</v>
      </c>
      <c r="II184">
        <v>100</v>
      </c>
      <c r="IJ184">
        <v>100</v>
      </c>
      <c r="IK184">
        <v>-0.662</v>
      </c>
      <c r="IL184">
        <v>0.3059</v>
      </c>
      <c r="IM184">
        <v>-0.6605319167387009</v>
      </c>
      <c r="IN184">
        <v>-0.0004737513092168879</v>
      </c>
      <c r="IO184">
        <v>1.233974951706583E-06</v>
      </c>
      <c r="IP184">
        <v>-2.791035861235605E-10</v>
      </c>
      <c r="IQ184">
        <v>0.04306461537617447</v>
      </c>
      <c r="IR184">
        <v>-0.002560808816659483</v>
      </c>
      <c r="IS184">
        <v>0.0007441110143227328</v>
      </c>
      <c r="IT184">
        <v>-6.151772081818622E-06</v>
      </c>
      <c r="IU184">
        <v>2</v>
      </c>
      <c r="IV184">
        <v>1988</v>
      </c>
      <c r="IW184">
        <v>1</v>
      </c>
      <c r="IX184">
        <v>28</v>
      </c>
      <c r="IY184">
        <v>190408.1</v>
      </c>
      <c r="IZ184">
        <v>190408.3</v>
      </c>
      <c r="JA184">
        <v>1.14868</v>
      </c>
      <c r="JB184">
        <v>2.6123</v>
      </c>
      <c r="JC184">
        <v>1.49658</v>
      </c>
      <c r="JD184">
        <v>2.34985</v>
      </c>
      <c r="JE184">
        <v>1.54907</v>
      </c>
      <c r="JF184">
        <v>2.43408</v>
      </c>
      <c r="JG184">
        <v>36.2694</v>
      </c>
      <c r="JH184">
        <v>24.0875</v>
      </c>
      <c r="JI184">
        <v>18</v>
      </c>
      <c r="JJ184">
        <v>481.555</v>
      </c>
      <c r="JK184">
        <v>492.83</v>
      </c>
      <c r="JL184">
        <v>30.1005</v>
      </c>
      <c r="JM184">
        <v>29.0836</v>
      </c>
      <c r="JN184">
        <v>30.0001</v>
      </c>
      <c r="JO184">
        <v>29.2816</v>
      </c>
      <c r="JP184">
        <v>29.2709</v>
      </c>
      <c r="JQ184">
        <v>23.0936</v>
      </c>
      <c r="JR184">
        <v>19.9711</v>
      </c>
      <c r="JS184">
        <v>100</v>
      </c>
      <c r="JT184">
        <v>30.1012</v>
      </c>
      <c r="JU184">
        <v>420</v>
      </c>
      <c r="JV184">
        <v>23.3932</v>
      </c>
      <c r="JW184">
        <v>101.956</v>
      </c>
      <c r="JX184">
        <v>91.3663</v>
      </c>
    </row>
    <row r="185" spans="1:284">
      <c r="A185">
        <v>167</v>
      </c>
      <c r="B185">
        <v>1758414091.1</v>
      </c>
      <c r="C185">
        <v>1388.099999904633</v>
      </c>
      <c r="D185" t="s">
        <v>765</v>
      </c>
      <c r="E185" t="s">
        <v>766</v>
      </c>
      <c r="F185">
        <v>5</v>
      </c>
      <c r="G185" t="s">
        <v>734</v>
      </c>
      <c r="H185" t="s">
        <v>421</v>
      </c>
      <c r="I185">
        <v>1758414083.1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(DN185+(U185+2*0.95*5.67E-8*(((DN185+$B$9)+273)^4-(DN185+273)^4)-44100*J185)/(1.84*29.3*R185+8*0.95*5.67E-8*(DN185+273)^3))</f>
        <v>0</v>
      </c>
      <c r="W185">
        <f>($C$9*DO185+$D$9*DP185+$E$9*V185)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2*0.95*5.67E-8*(((DN185+$B$9)+273)^4-(W185+273)^4)</f>
        <v>0</v>
      </c>
      <c r="AF185">
        <f>U185+AE185+AC185+AD185</f>
        <v>0</v>
      </c>
      <c r="AG185">
        <v>0</v>
      </c>
      <c r="AH185">
        <v>0</v>
      </c>
      <c r="AI185">
        <f>IF(AG185*$H$15&gt;=AK185,1.0,(AK185/(AK185-AG185*$H$15)))</f>
        <v>0</v>
      </c>
      <c r="AJ185">
        <f>(AI185-1)*100</f>
        <v>0</v>
      </c>
      <c r="AK185">
        <f>MAX(0,($B$15+$C$15*DS185)/(1+$D$15*DS185)*DL185/(DN185+273)*$E$15)</f>
        <v>0</v>
      </c>
      <c r="AL185" t="s">
        <v>422</v>
      </c>
      <c r="AM185" t="s">
        <v>422</v>
      </c>
      <c r="AN185">
        <v>0</v>
      </c>
      <c r="AO185">
        <v>0</v>
      </c>
      <c r="AP185">
        <f>1-AN185/AO185</f>
        <v>0</v>
      </c>
      <c r="AQ185">
        <v>0</v>
      </c>
      <c r="AR185" t="s">
        <v>422</v>
      </c>
      <c r="AS185" t="s">
        <v>422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422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$B$13*DT185+$C$13*DU185+$F$13*EF185*(1-EI185)</f>
        <v>0</v>
      </c>
      <c r="CW185">
        <f>CV185*CX185</f>
        <v>0</v>
      </c>
      <c r="CX185">
        <f>($B$13*$D$11+$C$13*$D$11+$F$13*((ES185+EK185)/MAX(ES185+EK185+ET185, 0.1)*$I$11+ET185/MAX(ES185+EK185+ET185, 0.1)*$J$11))/($B$13+$C$13+$F$13)</f>
        <v>0</v>
      </c>
      <c r="CY185">
        <f>($B$13*$K$11+$C$13*$K$11+$F$13*((ES185+EK185)/MAX(ES185+EK185+ET185, 0.1)*$P$11+ET185/MAX(ES185+EK185+ET185, 0.1)*$Q$11))/($B$13+$C$13+$F$13)</f>
        <v>0</v>
      </c>
      <c r="CZ185">
        <v>1.1</v>
      </c>
      <c r="DA185">
        <v>0.5</v>
      </c>
      <c r="DB185" t="s">
        <v>423</v>
      </c>
      <c r="DC185">
        <v>2</v>
      </c>
      <c r="DD185">
        <v>1758414083.1</v>
      </c>
      <c r="DE185">
        <v>421.8532083333333</v>
      </c>
      <c r="DF185">
        <v>419.9915833333334</v>
      </c>
      <c r="DG185">
        <v>23.44019583333333</v>
      </c>
      <c r="DH185">
        <v>23.38270416666667</v>
      </c>
      <c r="DI185">
        <v>422.5147916666667</v>
      </c>
      <c r="DJ185">
        <v>23.13429583333334</v>
      </c>
      <c r="DK185">
        <v>500.014875</v>
      </c>
      <c r="DL185">
        <v>90.16799166666665</v>
      </c>
      <c r="DM185">
        <v>0.06825244166666666</v>
      </c>
      <c r="DN185">
        <v>29.83167916666666</v>
      </c>
      <c r="DO185">
        <v>29.99920416666667</v>
      </c>
      <c r="DP185">
        <v>999.9</v>
      </c>
      <c r="DQ185">
        <v>0</v>
      </c>
      <c r="DR185">
        <v>0</v>
      </c>
      <c r="DS185">
        <v>10001.71583333333</v>
      </c>
      <c r="DT185">
        <v>0</v>
      </c>
      <c r="DU185">
        <v>3.33927</v>
      </c>
      <c r="DV185">
        <v>1.861685</v>
      </c>
      <c r="DW185">
        <v>431.9789583333333</v>
      </c>
      <c r="DX185">
        <v>430.0472083333333</v>
      </c>
      <c r="DY185">
        <v>0.05748692083333334</v>
      </c>
      <c r="DZ185">
        <v>419.9915833333334</v>
      </c>
      <c r="EA185">
        <v>23.38270416666667</v>
      </c>
      <c r="EB185">
        <v>2.113554583333333</v>
      </c>
      <c r="EC185">
        <v>2.108370833333333</v>
      </c>
      <c r="ED185">
        <v>18.3217</v>
      </c>
      <c r="EE185">
        <v>18.28255833333334</v>
      </c>
      <c r="EF185">
        <v>0.00500078</v>
      </c>
      <c r="EG185">
        <v>0</v>
      </c>
      <c r="EH185">
        <v>0</v>
      </c>
      <c r="EI185">
        <v>0</v>
      </c>
      <c r="EJ185">
        <v>132.6083333333333</v>
      </c>
      <c r="EK185">
        <v>0.00500078</v>
      </c>
      <c r="EL185">
        <v>-13.16666666666667</v>
      </c>
      <c r="EM185">
        <v>-0.3208333333333333</v>
      </c>
      <c r="EN185">
        <v>35.669</v>
      </c>
      <c r="EO185">
        <v>39.75233333333333</v>
      </c>
      <c r="EP185">
        <v>38.307</v>
      </c>
      <c r="EQ185">
        <v>40.16908333333333</v>
      </c>
      <c r="ER185">
        <v>38.3565</v>
      </c>
      <c r="ES185">
        <v>0</v>
      </c>
      <c r="ET185">
        <v>0</v>
      </c>
      <c r="EU185">
        <v>0</v>
      </c>
      <c r="EV185">
        <v>1758414091.2</v>
      </c>
      <c r="EW185">
        <v>0</v>
      </c>
      <c r="EX185">
        <v>133.0730769230769</v>
      </c>
      <c r="EY185">
        <v>-18.18461590258366</v>
      </c>
      <c r="EZ185">
        <v>-21.41880319385964</v>
      </c>
      <c r="FA185">
        <v>-12.85</v>
      </c>
      <c r="FB185">
        <v>15</v>
      </c>
      <c r="FC185">
        <v>0</v>
      </c>
      <c r="FD185" t="s">
        <v>424</v>
      </c>
      <c r="FE185">
        <v>1746989605.5</v>
      </c>
      <c r="FF185">
        <v>1746989593.5</v>
      </c>
      <c r="FG185">
        <v>0</v>
      </c>
      <c r="FH185">
        <v>-0.274</v>
      </c>
      <c r="FI185">
        <v>-0.002</v>
      </c>
      <c r="FJ185">
        <v>2.549</v>
      </c>
      <c r="FK185">
        <v>0.129</v>
      </c>
      <c r="FL185">
        <v>420</v>
      </c>
      <c r="FM185">
        <v>17</v>
      </c>
      <c r="FN185">
        <v>0.02</v>
      </c>
      <c r="FO185">
        <v>0.04</v>
      </c>
      <c r="FP185">
        <v>1.860576</v>
      </c>
      <c r="FQ185">
        <v>0.05532382739211936</v>
      </c>
      <c r="FR185">
        <v>0.03340655076478265</v>
      </c>
      <c r="FS185">
        <v>1</v>
      </c>
      <c r="FT185">
        <v>133.0382352941176</v>
      </c>
      <c r="FU185">
        <v>-5.789152386964829</v>
      </c>
      <c r="FV185">
        <v>6.651625838663644</v>
      </c>
      <c r="FW185">
        <v>0</v>
      </c>
      <c r="FX185">
        <v>0.056899015</v>
      </c>
      <c r="FY185">
        <v>0.01040891707317054</v>
      </c>
      <c r="FZ185">
        <v>0.00157987500795949</v>
      </c>
      <c r="GA185">
        <v>1</v>
      </c>
      <c r="GB185">
        <v>2</v>
      </c>
      <c r="GC185">
        <v>3</v>
      </c>
      <c r="GD185" t="s">
        <v>425</v>
      </c>
      <c r="GE185">
        <v>3.10329</v>
      </c>
      <c r="GF185">
        <v>2.72627</v>
      </c>
      <c r="GG185">
        <v>0.088048</v>
      </c>
      <c r="GH185">
        <v>0.08769150000000001</v>
      </c>
      <c r="GI185">
        <v>0.105633</v>
      </c>
      <c r="GJ185">
        <v>0.106856</v>
      </c>
      <c r="GK185">
        <v>23836.8</v>
      </c>
      <c r="GL185">
        <v>21643.8</v>
      </c>
      <c r="GM185">
        <v>26703</v>
      </c>
      <c r="GN185">
        <v>23946.5</v>
      </c>
      <c r="GO185">
        <v>38215.8</v>
      </c>
      <c r="GP185">
        <v>31615.3</v>
      </c>
      <c r="GQ185">
        <v>46632.9</v>
      </c>
      <c r="GR185">
        <v>37885.3</v>
      </c>
      <c r="GS185">
        <v>1.86642</v>
      </c>
      <c r="GT185">
        <v>1.86007</v>
      </c>
      <c r="GU185">
        <v>0.08761140000000001</v>
      </c>
      <c r="GV185">
        <v>0</v>
      </c>
      <c r="GW185">
        <v>28.5775</v>
      </c>
      <c r="GX185">
        <v>999.9</v>
      </c>
      <c r="GY185">
        <v>54</v>
      </c>
      <c r="GZ185">
        <v>31.5</v>
      </c>
      <c r="HA185">
        <v>27.7976</v>
      </c>
      <c r="HB185">
        <v>60.9537</v>
      </c>
      <c r="HC185">
        <v>26.0697</v>
      </c>
      <c r="HD185">
        <v>1</v>
      </c>
      <c r="HE185">
        <v>0.142221</v>
      </c>
      <c r="HF185">
        <v>-1.07484</v>
      </c>
      <c r="HG185">
        <v>20.2956</v>
      </c>
      <c r="HH185">
        <v>5.21759</v>
      </c>
      <c r="HI185">
        <v>11.98</v>
      </c>
      <c r="HJ185">
        <v>4.96455</v>
      </c>
      <c r="HK185">
        <v>3.2759</v>
      </c>
      <c r="HL185">
        <v>9999</v>
      </c>
      <c r="HM185">
        <v>9999</v>
      </c>
      <c r="HN185">
        <v>9999</v>
      </c>
      <c r="HO185">
        <v>999.9</v>
      </c>
      <c r="HP185">
        <v>1.86386</v>
      </c>
      <c r="HQ185">
        <v>1.86006</v>
      </c>
      <c r="HR185">
        <v>1.85837</v>
      </c>
      <c r="HS185">
        <v>1.85974</v>
      </c>
      <c r="HT185">
        <v>1.85981</v>
      </c>
      <c r="HU185">
        <v>1.85837</v>
      </c>
      <c r="HV185">
        <v>1.85745</v>
      </c>
      <c r="HW185">
        <v>1.85236</v>
      </c>
      <c r="HX185">
        <v>0</v>
      </c>
      <c r="HY185">
        <v>0</v>
      </c>
      <c r="HZ185">
        <v>0</v>
      </c>
      <c r="IA185">
        <v>0</v>
      </c>
      <c r="IB185" t="s">
        <v>426</v>
      </c>
      <c r="IC185" t="s">
        <v>427</v>
      </c>
      <c r="ID185" t="s">
        <v>428</v>
      </c>
      <c r="IE185" t="s">
        <v>428</v>
      </c>
      <c r="IF185" t="s">
        <v>428</v>
      </c>
      <c r="IG185" t="s">
        <v>428</v>
      </c>
      <c r="IH185">
        <v>0</v>
      </c>
      <c r="II185">
        <v>100</v>
      </c>
      <c r="IJ185">
        <v>100</v>
      </c>
      <c r="IK185">
        <v>-0.661</v>
      </c>
      <c r="IL185">
        <v>0.3059</v>
      </c>
      <c r="IM185">
        <v>-0.6605319167387009</v>
      </c>
      <c r="IN185">
        <v>-0.0004737513092168879</v>
      </c>
      <c r="IO185">
        <v>1.233974951706583E-06</v>
      </c>
      <c r="IP185">
        <v>-2.791035861235605E-10</v>
      </c>
      <c r="IQ185">
        <v>0.04306461537617447</v>
      </c>
      <c r="IR185">
        <v>-0.002560808816659483</v>
      </c>
      <c r="IS185">
        <v>0.0007441110143227328</v>
      </c>
      <c r="IT185">
        <v>-6.151772081818622E-06</v>
      </c>
      <c r="IU185">
        <v>2</v>
      </c>
      <c r="IV185">
        <v>1988</v>
      </c>
      <c r="IW185">
        <v>1</v>
      </c>
      <c r="IX185">
        <v>28</v>
      </c>
      <c r="IY185">
        <v>190408.1</v>
      </c>
      <c r="IZ185">
        <v>190408.3</v>
      </c>
      <c r="JA185">
        <v>1.14868</v>
      </c>
      <c r="JB185">
        <v>2.61353</v>
      </c>
      <c r="JC185">
        <v>1.49658</v>
      </c>
      <c r="JD185">
        <v>2.34985</v>
      </c>
      <c r="JE185">
        <v>1.54907</v>
      </c>
      <c r="JF185">
        <v>2.42065</v>
      </c>
      <c r="JG185">
        <v>36.2694</v>
      </c>
      <c r="JH185">
        <v>24.0963</v>
      </c>
      <c r="JI185">
        <v>18</v>
      </c>
      <c r="JJ185">
        <v>481.992</v>
      </c>
      <c r="JK185">
        <v>492.5</v>
      </c>
      <c r="JL185">
        <v>30.1014</v>
      </c>
      <c r="JM185">
        <v>29.0836</v>
      </c>
      <c r="JN185">
        <v>30.0001</v>
      </c>
      <c r="JO185">
        <v>29.2816</v>
      </c>
      <c r="JP185">
        <v>29.2709</v>
      </c>
      <c r="JQ185">
        <v>23.0936</v>
      </c>
      <c r="JR185">
        <v>19.9711</v>
      </c>
      <c r="JS185">
        <v>100</v>
      </c>
      <c r="JT185">
        <v>30.0743</v>
      </c>
      <c r="JU185">
        <v>420</v>
      </c>
      <c r="JV185">
        <v>23.3932</v>
      </c>
      <c r="JW185">
        <v>101.956</v>
      </c>
      <c r="JX185">
        <v>91.3659</v>
      </c>
    </row>
    <row r="186" spans="1:284">
      <c r="A186">
        <v>168</v>
      </c>
      <c r="B186">
        <v>1758414093.1</v>
      </c>
      <c r="C186">
        <v>1390.099999904633</v>
      </c>
      <c r="D186" t="s">
        <v>767</v>
      </c>
      <c r="E186" t="s">
        <v>768</v>
      </c>
      <c r="F186">
        <v>5</v>
      </c>
      <c r="G186" t="s">
        <v>734</v>
      </c>
      <c r="H186" t="s">
        <v>421</v>
      </c>
      <c r="I186">
        <v>1758414085.1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(DN186+(U186+2*0.95*5.67E-8*(((DN186+$B$9)+273)^4-(DN186+273)^4)-44100*J186)/(1.84*29.3*R186+8*0.95*5.67E-8*(DN186+273)^3))</f>
        <v>0</v>
      </c>
      <c r="W186">
        <f>($C$9*DO186+$D$9*DP186+$E$9*V186)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2*0.95*5.67E-8*(((DN186+$B$9)+273)^4-(W186+273)^4)</f>
        <v>0</v>
      </c>
      <c r="AF186">
        <f>U186+AE186+AC186+AD186</f>
        <v>0</v>
      </c>
      <c r="AG186">
        <v>0</v>
      </c>
      <c r="AH186">
        <v>0</v>
      </c>
      <c r="AI186">
        <f>IF(AG186*$H$15&gt;=AK186,1.0,(AK186/(AK186-AG186*$H$15)))</f>
        <v>0</v>
      </c>
      <c r="AJ186">
        <f>(AI186-1)*100</f>
        <v>0</v>
      </c>
      <c r="AK186">
        <f>MAX(0,($B$15+$C$15*DS186)/(1+$D$15*DS186)*DL186/(DN186+273)*$E$15)</f>
        <v>0</v>
      </c>
      <c r="AL186" t="s">
        <v>422</v>
      </c>
      <c r="AM186" t="s">
        <v>422</v>
      </c>
      <c r="AN186">
        <v>0</v>
      </c>
      <c r="AO186">
        <v>0</v>
      </c>
      <c r="AP186">
        <f>1-AN186/AO186</f>
        <v>0</v>
      </c>
      <c r="AQ186">
        <v>0</v>
      </c>
      <c r="AR186" t="s">
        <v>422</v>
      </c>
      <c r="AS186" t="s">
        <v>422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422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$B$13*DT186+$C$13*DU186+$F$13*EF186*(1-EI186)</f>
        <v>0</v>
      </c>
      <c r="CW186">
        <f>CV186*CX186</f>
        <v>0</v>
      </c>
      <c r="CX186">
        <f>($B$13*$D$11+$C$13*$D$11+$F$13*((ES186+EK186)/MAX(ES186+EK186+ET186, 0.1)*$I$11+ET186/MAX(ES186+EK186+ET186, 0.1)*$J$11))/($B$13+$C$13+$F$13)</f>
        <v>0</v>
      </c>
      <c r="CY186">
        <f>($B$13*$K$11+$C$13*$K$11+$F$13*((ES186+EK186)/MAX(ES186+EK186+ET186, 0.1)*$P$11+ET186/MAX(ES186+EK186+ET186, 0.1)*$Q$11))/($B$13+$C$13+$F$13)</f>
        <v>0</v>
      </c>
      <c r="CZ186">
        <v>1.1</v>
      </c>
      <c r="DA186">
        <v>0.5</v>
      </c>
      <c r="DB186" t="s">
        <v>423</v>
      </c>
      <c r="DC186">
        <v>2</v>
      </c>
      <c r="DD186">
        <v>1758414085.1</v>
      </c>
      <c r="DE186">
        <v>421.8539166666667</v>
      </c>
      <c r="DF186">
        <v>419.9850833333333</v>
      </c>
      <c r="DG186">
        <v>23.43979583333333</v>
      </c>
      <c r="DH186">
        <v>23.38180416666667</v>
      </c>
      <c r="DI186">
        <v>422.5154583333333</v>
      </c>
      <c r="DJ186">
        <v>23.13389583333334</v>
      </c>
      <c r="DK186">
        <v>500.0287083333333</v>
      </c>
      <c r="DL186">
        <v>90.1686625</v>
      </c>
      <c r="DM186">
        <v>0.06819569583333333</v>
      </c>
      <c r="DN186">
        <v>29.83264166666667</v>
      </c>
      <c r="DO186">
        <v>29.9999125</v>
      </c>
      <c r="DP186">
        <v>999.9</v>
      </c>
      <c r="DQ186">
        <v>0</v>
      </c>
      <c r="DR186">
        <v>0</v>
      </c>
      <c r="DS186">
        <v>10005.54291666667</v>
      </c>
      <c r="DT186">
        <v>0</v>
      </c>
      <c r="DU186">
        <v>3.33927</v>
      </c>
      <c r="DV186">
        <v>1.868884583333333</v>
      </c>
      <c r="DW186">
        <v>431.9795</v>
      </c>
      <c r="DX186">
        <v>430.0401666666667</v>
      </c>
      <c r="DY186">
        <v>0.05798275416666667</v>
      </c>
      <c r="DZ186">
        <v>419.9850833333333</v>
      </c>
      <c r="EA186">
        <v>23.38180416666667</v>
      </c>
      <c r="EB186">
        <v>2.113533333333333</v>
      </c>
      <c r="EC186">
        <v>2.108305416666667</v>
      </c>
      <c r="ED186">
        <v>18.32154583333333</v>
      </c>
      <c r="EE186">
        <v>18.2820625</v>
      </c>
      <c r="EF186">
        <v>0.00500078</v>
      </c>
      <c r="EG186">
        <v>0</v>
      </c>
      <c r="EH186">
        <v>0</v>
      </c>
      <c r="EI186">
        <v>0</v>
      </c>
      <c r="EJ186">
        <v>131.8416666666667</v>
      </c>
      <c r="EK186">
        <v>0.00500078</v>
      </c>
      <c r="EL186">
        <v>-13.09583333333333</v>
      </c>
      <c r="EM186">
        <v>-0.1958333333333334</v>
      </c>
      <c r="EN186">
        <v>35.666375</v>
      </c>
      <c r="EO186">
        <v>39.70804166666667</v>
      </c>
      <c r="EP186">
        <v>38.30704166666666</v>
      </c>
      <c r="EQ186">
        <v>40.11183333333333</v>
      </c>
      <c r="ER186">
        <v>38.33829166666666</v>
      </c>
      <c r="ES186">
        <v>0</v>
      </c>
      <c r="ET186">
        <v>0</v>
      </c>
      <c r="EU186">
        <v>0</v>
      </c>
      <c r="EV186">
        <v>1758414093</v>
      </c>
      <c r="EW186">
        <v>0</v>
      </c>
      <c r="EX186">
        <v>132.256</v>
      </c>
      <c r="EY186">
        <v>-41.83846209587735</v>
      </c>
      <c r="EZ186">
        <v>-6.084615211961724</v>
      </c>
      <c r="FA186">
        <v>-13.9</v>
      </c>
      <c r="FB186">
        <v>15</v>
      </c>
      <c r="FC186">
        <v>0</v>
      </c>
      <c r="FD186" t="s">
        <v>424</v>
      </c>
      <c r="FE186">
        <v>1746989605.5</v>
      </c>
      <c r="FF186">
        <v>1746989593.5</v>
      </c>
      <c r="FG186">
        <v>0</v>
      </c>
      <c r="FH186">
        <v>-0.274</v>
      </c>
      <c r="FI186">
        <v>-0.002</v>
      </c>
      <c r="FJ186">
        <v>2.549</v>
      </c>
      <c r="FK186">
        <v>0.129</v>
      </c>
      <c r="FL186">
        <v>420</v>
      </c>
      <c r="FM186">
        <v>17</v>
      </c>
      <c r="FN186">
        <v>0.02</v>
      </c>
      <c r="FO186">
        <v>0.04</v>
      </c>
      <c r="FP186">
        <v>1.863373170731707</v>
      </c>
      <c r="FQ186">
        <v>0.08541909407665922</v>
      </c>
      <c r="FR186">
        <v>0.0338966005518378</v>
      </c>
      <c r="FS186">
        <v>1</v>
      </c>
      <c r="FT186">
        <v>132.5058823529412</v>
      </c>
      <c r="FU186">
        <v>-11.75859469937318</v>
      </c>
      <c r="FV186">
        <v>6.067800317416643</v>
      </c>
      <c r="FW186">
        <v>0</v>
      </c>
      <c r="FX186">
        <v>0.05738290243902439</v>
      </c>
      <c r="FY186">
        <v>0.01357115540069691</v>
      </c>
      <c r="FZ186">
        <v>0.001812904130688444</v>
      </c>
      <c r="GA186">
        <v>1</v>
      </c>
      <c r="GB186">
        <v>2</v>
      </c>
      <c r="GC186">
        <v>3</v>
      </c>
      <c r="GD186" t="s">
        <v>425</v>
      </c>
      <c r="GE186">
        <v>3.1034</v>
      </c>
      <c r="GF186">
        <v>2.72622</v>
      </c>
      <c r="GG186">
        <v>0.0880484</v>
      </c>
      <c r="GH186">
        <v>0.0877039</v>
      </c>
      <c r="GI186">
        <v>0.105626</v>
      </c>
      <c r="GJ186">
        <v>0.106855</v>
      </c>
      <c r="GK186">
        <v>23836.7</v>
      </c>
      <c r="GL186">
        <v>21643.5</v>
      </c>
      <c r="GM186">
        <v>26702.9</v>
      </c>
      <c r="GN186">
        <v>23946.5</v>
      </c>
      <c r="GO186">
        <v>38215.9</v>
      </c>
      <c r="GP186">
        <v>31615.1</v>
      </c>
      <c r="GQ186">
        <v>46632.7</v>
      </c>
      <c r="GR186">
        <v>37885</v>
      </c>
      <c r="GS186">
        <v>1.86675</v>
      </c>
      <c r="GT186">
        <v>1.86</v>
      </c>
      <c r="GU186">
        <v>0.0875369</v>
      </c>
      <c r="GV186">
        <v>0</v>
      </c>
      <c r="GW186">
        <v>28.5775</v>
      </c>
      <c r="GX186">
        <v>999.9</v>
      </c>
      <c r="GY186">
        <v>54</v>
      </c>
      <c r="GZ186">
        <v>31.5</v>
      </c>
      <c r="HA186">
        <v>27.7963</v>
      </c>
      <c r="HB186">
        <v>61.2037</v>
      </c>
      <c r="HC186">
        <v>26.0256</v>
      </c>
      <c r="HD186">
        <v>1</v>
      </c>
      <c r="HE186">
        <v>0.142175</v>
      </c>
      <c r="HF186">
        <v>-1.01082</v>
      </c>
      <c r="HG186">
        <v>20.2961</v>
      </c>
      <c r="HH186">
        <v>5.21774</v>
      </c>
      <c r="HI186">
        <v>11.98</v>
      </c>
      <c r="HJ186">
        <v>4.9641</v>
      </c>
      <c r="HK186">
        <v>3.2759</v>
      </c>
      <c r="HL186">
        <v>9999</v>
      </c>
      <c r="HM186">
        <v>9999</v>
      </c>
      <c r="HN186">
        <v>9999</v>
      </c>
      <c r="HO186">
        <v>999.9</v>
      </c>
      <c r="HP186">
        <v>1.86386</v>
      </c>
      <c r="HQ186">
        <v>1.86007</v>
      </c>
      <c r="HR186">
        <v>1.85837</v>
      </c>
      <c r="HS186">
        <v>1.85974</v>
      </c>
      <c r="HT186">
        <v>1.85983</v>
      </c>
      <c r="HU186">
        <v>1.85837</v>
      </c>
      <c r="HV186">
        <v>1.85745</v>
      </c>
      <c r="HW186">
        <v>1.85236</v>
      </c>
      <c r="HX186">
        <v>0</v>
      </c>
      <c r="HY186">
        <v>0</v>
      </c>
      <c r="HZ186">
        <v>0</v>
      </c>
      <c r="IA186">
        <v>0</v>
      </c>
      <c r="IB186" t="s">
        <v>426</v>
      </c>
      <c r="IC186" t="s">
        <v>427</v>
      </c>
      <c r="ID186" t="s">
        <v>428</v>
      </c>
      <c r="IE186" t="s">
        <v>428</v>
      </c>
      <c r="IF186" t="s">
        <v>428</v>
      </c>
      <c r="IG186" t="s">
        <v>428</v>
      </c>
      <c r="IH186">
        <v>0</v>
      </c>
      <c r="II186">
        <v>100</v>
      </c>
      <c r="IJ186">
        <v>100</v>
      </c>
      <c r="IK186">
        <v>-0.662</v>
      </c>
      <c r="IL186">
        <v>0.3059</v>
      </c>
      <c r="IM186">
        <v>-0.6605319167387009</v>
      </c>
      <c r="IN186">
        <v>-0.0004737513092168879</v>
      </c>
      <c r="IO186">
        <v>1.233974951706583E-06</v>
      </c>
      <c r="IP186">
        <v>-2.791035861235605E-10</v>
      </c>
      <c r="IQ186">
        <v>0.04306461537617447</v>
      </c>
      <c r="IR186">
        <v>-0.002560808816659483</v>
      </c>
      <c r="IS186">
        <v>0.0007441110143227328</v>
      </c>
      <c r="IT186">
        <v>-6.151772081818622E-06</v>
      </c>
      <c r="IU186">
        <v>2</v>
      </c>
      <c r="IV186">
        <v>1988</v>
      </c>
      <c r="IW186">
        <v>1</v>
      </c>
      <c r="IX186">
        <v>28</v>
      </c>
      <c r="IY186">
        <v>190408.1</v>
      </c>
      <c r="IZ186">
        <v>190408.3</v>
      </c>
      <c r="JA186">
        <v>1.14868</v>
      </c>
      <c r="JB186">
        <v>2.61108</v>
      </c>
      <c r="JC186">
        <v>1.49658</v>
      </c>
      <c r="JD186">
        <v>2.34985</v>
      </c>
      <c r="JE186">
        <v>1.54907</v>
      </c>
      <c r="JF186">
        <v>2.41089</v>
      </c>
      <c r="JG186">
        <v>36.2694</v>
      </c>
      <c r="JH186">
        <v>24.0875</v>
      </c>
      <c r="JI186">
        <v>18</v>
      </c>
      <c r="JJ186">
        <v>482.182</v>
      </c>
      <c r="JK186">
        <v>492.45</v>
      </c>
      <c r="JL186">
        <v>30.0996</v>
      </c>
      <c r="JM186">
        <v>29.0842</v>
      </c>
      <c r="JN186">
        <v>30</v>
      </c>
      <c r="JO186">
        <v>29.2816</v>
      </c>
      <c r="JP186">
        <v>29.2709</v>
      </c>
      <c r="JQ186">
        <v>23.0905</v>
      </c>
      <c r="JR186">
        <v>19.9711</v>
      </c>
      <c r="JS186">
        <v>100</v>
      </c>
      <c r="JT186">
        <v>30.0743</v>
      </c>
      <c r="JU186">
        <v>420</v>
      </c>
      <c r="JV186">
        <v>23.3932</v>
      </c>
      <c r="JW186">
        <v>101.956</v>
      </c>
      <c r="JX186">
        <v>91.36539999999999</v>
      </c>
    </row>
    <row r="187" spans="1:284">
      <c r="A187">
        <v>169</v>
      </c>
      <c r="B187">
        <v>1758414095.1</v>
      </c>
      <c r="C187">
        <v>1392.099999904633</v>
      </c>
      <c r="D187" t="s">
        <v>769</v>
      </c>
      <c r="E187" t="s">
        <v>770</v>
      </c>
      <c r="F187">
        <v>5</v>
      </c>
      <c r="G187" t="s">
        <v>734</v>
      </c>
      <c r="H187" t="s">
        <v>421</v>
      </c>
      <c r="I187">
        <v>1758414087.1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(DN187+(U187+2*0.95*5.67E-8*(((DN187+$B$9)+273)^4-(DN187+273)^4)-44100*J187)/(1.84*29.3*R187+8*0.95*5.67E-8*(DN187+273)^3))</f>
        <v>0</v>
      </c>
      <c r="W187">
        <f>($C$9*DO187+$D$9*DP187+$E$9*V187)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2*0.95*5.67E-8*(((DN187+$B$9)+273)^4-(W187+273)^4)</f>
        <v>0</v>
      </c>
      <c r="AF187">
        <f>U187+AE187+AC187+AD187</f>
        <v>0</v>
      </c>
      <c r="AG187">
        <v>0</v>
      </c>
      <c r="AH187">
        <v>0</v>
      </c>
      <c r="AI187">
        <f>IF(AG187*$H$15&gt;=AK187,1.0,(AK187/(AK187-AG187*$H$15)))</f>
        <v>0</v>
      </c>
      <c r="AJ187">
        <f>(AI187-1)*100</f>
        <v>0</v>
      </c>
      <c r="AK187">
        <f>MAX(0,($B$15+$C$15*DS187)/(1+$D$15*DS187)*DL187/(DN187+273)*$E$15)</f>
        <v>0</v>
      </c>
      <c r="AL187" t="s">
        <v>422</v>
      </c>
      <c r="AM187" t="s">
        <v>422</v>
      </c>
      <c r="AN187">
        <v>0</v>
      </c>
      <c r="AO187">
        <v>0</v>
      </c>
      <c r="AP187">
        <f>1-AN187/AO187</f>
        <v>0</v>
      </c>
      <c r="AQ187">
        <v>0</v>
      </c>
      <c r="AR187" t="s">
        <v>422</v>
      </c>
      <c r="AS187" t="s">
        <v>422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422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$B$13*DT187+$C$13*DU187+$F$13*EF187*(1-EI187)</f>
        <v>0</v>
      </c>
      <c r="CW187">
        <f>CV187*CX187</f>
        <v>0</v>
      </c>
      <c r="CX187">
        <f>($B$13*$D$11+$C$13*$D$11+$F$13*((ES187+EK187)/MAX(ES187+EK187+ET187, 0.1)*$I$11+ET187/MAX(ES187+EK187+ET187, 0.1)*$J$11))/($B$13+$C$13+$F$13)</f>
        <v>0</v>
      </c>
      <c r="CY187">
        <f>($B$13*$K$11+$C$13*$K$11+$F$13*((ES187+EK187)/MAX(ES187+EK187+ET187, 0.1)*$P$11+ET187/MAX(ES187+EK187+ET187, 0.1)*$Q$11))/($B$13+$C$13+$F$13)</f>
        <v>0</v>
      </c>
      <c r="CZ187">
        <v>1.1</v>
      </c>
      <c r="DA187">
        <v>0.5</v>
      </c>
      <c r="DB187" t="s">
        <v>423</v>
      </c>
      <c r="DC187">
        <v>2</v>
      </c>
      <c r="DD187">
        <v>1758414087.1</v>
      </c>
      <c r="DE187">
        <v>421.8567499999999</v>
      </c>
      <c r="DF187">
        <v>419.9935833333333</v>
      </c>
      <c r="DG187">
        <v>23.43916666666667</v>
      </c>
      <c r="DH187">
        <v>23.38080833333333</v>
      </c>
      <c r="DI187">
        <v>422.51825</v>
      </c>
      <c r="DJ187">
        <v>23.13328333333333</v>
      </c>
      <c r="DK187">
        <v>500.0251250000001</v>
      </c>
      <c r="DL187">
        <v>90.1693125</v>
      </c>
      <c r="DM187">
        <v>0.06818058333333334</v>
      </c>
      <c r="DN187">
        <v>29.8336</v>
      </c>
      <c r="DO187">
        <v>30.00094166666667</v>
      </c>
      <c r="DP187">
        <v>999.9</v>
      </c>
      <c r="DQ187">
        <v>0</v>
      </c>
      <c r="DR187">
        <v>0</v>
      </c>
      <c r="DS187">
        <v>10005.64708333333</v>
      </c>
      <c r="DT187">
        <v>0</v>
      </c>
      <c r="DU187">
        <v>3.33927</v>
      </c>
      <c r="DV187">
        <v>1.863194583333333</v>
      </c>
      <c r="DW187">
        <v>431.982125</v>
      </c>
      <c r="DX187">
        <v>430.0484583333334</v>
      </c>
      <c r="DY187">
        <v>0.05834586666666667</v>
      </c>
      <c r="DZ187">
        <v>419.9935833333333</v>
      </c>
      <c r="EA187">
        <v>23.38080833333333</v>
      </c>
      <c r="EB187">
        <v>2.1134925</v>
      </c>
      <c r="EC187">
        <v>2.10823125</v>
      </c>
      <c r="ED187">
        <v>18.3212375</v>
      </c>
      <c r="EE187">
        <v>18.28150416666667</v>
      </c>
      <c r="EF187">
        <v>0.00500078</v>
      </c>
      <c r="EG187">
        <v>0</v>
      </c>
      <c r="EH187">
        <v>0</v>
      </c>
      <c r="EI187">
        <v>0</v>
      </c>
      <c r="EJ187">
        <v>131.8208333333333</v>
      </c>
      <c r="EK187">
        <v>0.00500078</v>
      </c>
      <c r="EL187">
        <v>-14.7</v>
      </c>
      <c r="EM187">
        <v>-0.5208333333333334</v>
      </c>
      <c r="EN187">
        <v>35.65329166666667</v>
      </c>
      <c r="EO187">
        <v>39.66895833333333</v>
      </c>
      <c r="EP187">
        <v>38.278375</v>
      </c>
      <c r="EQ187">
        <v>40.05970833333333</v>
      </c>
      <c r="ER187">
        <v>38.32520833333333</v>
      </c>
      <c r="ES187">
        <v>0</v>
      </c>
      <c r="ET187">
        <v>0</v>
      </c>
      <c r="EU187">
        <v>0</v>
      </c>
      <c r="EV187">
        <v>1758414094.8</v>
      </c>
      <c r="EW187">
        <v>0</v>
      </c>
      <c r="EX187">
        <v>132.5230769230769</v>
      </c>
      <c r="EY187">
        <v>-23.36410324073863</v>
      </c>
      <c r="EZ187">
        <v>-29.46666640178495</v>
      </c>
      <c r="FA187">
        <v>-14.88846153846154</v>
      </c>
      <c r="FB187">
        <v>15</v>
      </c>
      <c r="FC187">
        <v>0</v>
      </c>
      <c r="FD187" t="s">
        <v>424</v>
      </c>
      <c r="FE187">
        <v>1746989605.5</v>
      </c>
      <c r="FF187">
        <v>1746989593.5</v>
      </c>
      <c r="FG187">
        <v>0</v>
      </c>
      <c r="FH187">
        <v>-0.274</v>
      </c>
      <c r="FI187">
        <v>-0.002</v>
      </c>
      <c r="FJ187">
        <v>2.549</v>
      </c>
      <c r="FK187">
        <v>0.129</v>
      </c>
      <c r="FL187">
        <v>420</v>
      </c>
      <c r="FM187">
        <v>17</v>
      </c>
      <c r="FN187">
        <v>0.02</v>
      </c>
      <c r="FO187">
        <v>0.04</v>
      </c>
      <c r="FP187">
        <v>1.861160975609756</v>
      </c>
      <c r="FQ187">
        <v>0.07678264808362549</v>
      </c>
      <c r="FR187">
        <v>0.03426715093488993</v>
      </c>
      <c r="FS187">
        <v>1</v>
      </c>
      <c r="FT187">
        <v>132.1558823529412</v>
      </c>
      <c r="FU187">
        <v>-14.64171160847479</v>
      </c>
      <c r="FV187">
        <v>6.238410015025538</v>
      </c>
      <c r="FW187">
        <v>0</v>
      </c>
      <c r="FX187">
        <v>0.05756363658536585</v>
      </c>
      <c r="FY187">
        <v>0.01234106968641118</v>
      </c>
      <c r="FZ187">
        <v>0.001739847798327324</v>
      </c>
      <c r="GA187">
        <v>1</v>
      </c>
      <c r="GB187">
        <v>2</v>
      </c>
      <c r="GC187">
        <v>3</v>
      </c>
      <c r="GD187" t="s">
        <v>425</v>
      </c>
      <c r="GE187">
        <v>3.10313</v>
      </c>
      <c r="GF187">
        <v>2.72646</v>
      </c>
      <c r="GG187">
        <v>0.0880536</v>
      </c>
      <c r="GH187">
        <v>0.0877063</v>
      </c>
      <c r="GI187">
        <v>0.105625</v>
      </c>
      <c r="GJ187">
        <v>0.10685</v>
      </c>
      <c r="GK187">
        <v>23836.6</v>
      </c>
      <c r="GL187">
        <v>21643.4</v>
      </c>
      <c r="GM187">
        <v>26702.9</v>
      </c>
      <c r="GN187">
        <v>23946.5</v>
      </c>
      <c r="GO187">
        <v>38215.9</v>
      </c>
      <c r="GP187">
        <v>31615.1</v>
      </c>
      <c r="GQ187">
        <v>46632.6</v>
      </c>
      <c r="GR187">
        <v>37884.9</v>
      </c>
      <c r="GS187">
        <v>1.8663</v>
      </c>
      <c r="GT187">
        <v>1.86045</v>
      </c>
      <c r="GU187">
        <v>0.0876859</v>
      </c>
      <c r="GV187">
        <v>0</v>
      </c>
      <c r="GW187">
        <v>28.5784</v>
      </c>
      <c r="GX187">
        <v>999.9</v>
      </c>
      <c r="GY187">
        <v>54</v>
      </c>
      <c r="GZ187">
        <v>31.5</v>
      </c>
      <c r="HA187">
        <v>27.7982</v>
      </c>
      <c r="HB187">
        <v>60.9437</v>
      </c>
      <c r="HC187">
        <v>26.1779</v>
      </c>
      <c r="HD187">
        <v>1</v>
      </c>
      <c r="HE187">
        <v>0.142175</v>
      </c>
      <c r="HF187">
        <v>-0.9685240000000001</v>
      </c>
      <c r="HG187">
        <v>20.2963</v>
      </c>
      <c r="HH187">
        <v>5.21789</v>
      </c>
      <c r="HI187">
        <v>11.98</v>
      </c>
      <c r="HJ187">
        <v>4.96395</v>
      </c>
      <c r="HK187">
        <v>3.27588</v>
      </c>
      <c r="HL187">
        <v>9999</v>
      </c>
      <c r="HM187">
        <v>9999</v>
      </c>
      <c r="HN187">
        <v>9999</v>
      </c>
      <c r="HO187">
        <v>999.9</v>
      </c>
      <c r="HP187">
        <v>1.86386</v>
      </c>
      <c r="HQ187">
        <v>1.86006</v>
      </c>
      <c r="HR187">
        <v>1.85837</v>
      </c>
      <c r="HS187">
        <v>1.85974</v>
      </c>
      <c r="HT187">
        <v>1.85984</v>
      </c>
      <c r="HU187">
        <v>1.85837</v>
      </c>
      <c r="HV187">
        <v>1.85745</v>
      </c>
      <c r="HW187">
        <v>1.85235</v>
      </c>
      <c r="HX187">
        <v>0</v>
      </c>
      <c r="HY187">
        <v>0</v>
      </c>
      <c r="HZ187">
        <v>0</v>
      </c>
      <c r="IA187">
        <v>0</v>
      </c>
      <c r="IB187" t="s">
        <v>426</v>
      </c>
      <c r="IC187" t="s">
        <v>427</v>
      </c>
      <c r="ID187" t="s">
        <v>428</v>
      </c>
      <c r="IE187" t="s">
        <v>428</v>
      </c>
      <c r="IF187" t="s">
        <v>428</v>
      </c>
      <c r="IG187" t="s">
        <v>428</v>
      </c>
      <c r="IH187">
        <v>0</v>
      </c>
      <c r="II187">
        <v>100</v>
      </c>
      <c r="IJ187">
        <v>100</v>
      </c>
      <c r="IK187">
        <v>-0.662</v>
      </c>
      <c r="IL187">
        <v>0.3059</v>
      </c>
      <c r="IM187">
        <v>-0.6605319167387009</v>
      </c>
      <c r="IN187">
        <v>-0.0004737513092168879</v>
      </c>
      <c r="IO187">
        <v>1.233974951706583E-06</v>
      </c>
      <c r="IP187">
        <v>-2.791035861235605E-10</v>
      </c>
      <c r="IQ187">
        <v>0.04306461537617447</v>
      </c>
      <c r="IR187">
        <v>-0.002560808816659483</v>
      </c>
      <c r="IS187">
        <v>0.0007441110143227328</v>
      </c>
      <c r="IT187">
        <v>-6.151772081818622E-06</v>
      </c>
      <c r="IU187">
        <v>2</v>
      </c>
      <c r="IV187">
        <v>1988</v>
      </c>
      <c r="IW187">
        <v>1</v>
      </c>
      <c r="IX187">
        <v>28</v>
      </c>
      <c r="IY187">
        <v>190408.2</v>
      </c>
      <c r="IZ187">
        <v>190408.4</v>
      </c>
      <c r="JA187">
        <v>1.14868</v>
      </c>
      <c r="JB187">
        <v>2.60376</v>
      </c>
      <c r="JC187">
        <v>1.49658</v>
      </c>
      <c r="JD187">
        <v>2.34741</v>
      </c>
      <c r="JE187">
        <v>1.54907</v>
      </c>
      <c r="JF187">
        <v>2.46826</v>
      </c>
      <c r="JG187">
        <v>36.2694</v>
      </c>
      <c r="JH187">
        <v>24.0963</v>
      </c>
      <c r="JI187">
        <v>18</v>
      </c>
      <c r="JJ187">
        <v>481.919</v>
      </c>
      <c r="JK187">
        <v>492.747</v>
      </c>
      <c r="JL187">
        <v>30.0899</v>
      </c>
      <c r="JM187">
        <v>29.0848</v>
      </c>
      <c r="JN187">
        <v>30</v>
      </c>
      <c r="JO187">
        <v>29.2816</v>
      </c>
      <c r="JP187">
        <v>29.2709</v>
      </c>
      <c r="JQ187">
        <v>23.0907</v>
      </c>
      <c r="JR187">
        <v>19.9711</v>
      </c>
      <c r="JS187">
        <v>100</v>
      </c>
      <c r="JT187">
        <v>30.0743</v>
      </c>
      <c r="JU187">
        <v>420</v>
      </c>
      <c r="JV187">
        <v>23.3932</v>
      </c>
      <c r="JW187">
        <v>101.956</v>
      </c>
      <c r="JX187">
        <v>91.3652</v>
      </c>
    </row>
    <row r="188" spans="1:284">
      <c r="A188">
        <v>170</v>
      </c>
      <c r="B188">
        <v>1758414097.1</v>
      </c>
      <c r="C188">
        <v>1394.099999904633</v>
      </c>
      <c r="D188" t="s">
        <v>771</v>
      </c>
      <c r="E188" t="s">
        <v>772</v>
      </c>
      <c r="F188">
        <v>5</v>
      </c>
      <c r="G188" t="s">
        <v>734</v>
      </c>
      <c r="H188" t="s">
        <v>421</v>
      </c>
      <c r="I188">
        <v>1758414089.1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(DN188+(U188+2*0.95*5.67E-8*(((DN188+$B$9)+273)^4-(DN188+273)^4)-44100*J188)/(1.84*29.3*R188+8*0.95*5.67E-8*(DN188+273)^3))</f>
        <v>0</v>
      </c>
      <c r="W188">
        <f>($C$9*DO188+$D$9*DP188+$E$9*V188)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2*0.95*5.67E-8*(((DN188+$B$9)+273)^4-(W188+273)^4)</f>
        <v>0</v>
      </c>
      <c r="AF188">
        <f>U188+AE188+AC188+AD188</f>
        <v>0</v>
      </c>
      <c r="AG188">
        <v>0</v>
      </c>
      <c r="AH188">
        <v>0</v>
      </c>
      <c r="AI188">
        <f>IF(AG188*$H$15&gt;=AK188,1.0,(AK188/(AK188-AG188*$H$15)))</f>
        <v>0</v>
      </c>
      <c r="AJ188">
        <f>(AI188-1)*100</f>
        <v>0</v>
      </c>
      <c r="AK188">
        <f>MAX(0,($B$15+$C$15*DS188)/(1+$D$15*DS188)*DL188/(DN188+273)*$E$15)</f>
        <v>0</v>
      </c>
      <c r="AL188" t="s">
        <v>422</v>
      </c>
      <c r="AM188" t="s">
        <v>422</v>
      </c>
      <c r="AN188">
        <v>0</v>
      </c>
      <c r="AO188">
        <v>0</v>
      </c>
      <c r="AP188">
        <f>1-AN188/AO188</f>
        <v>0</v>
      </c>
      <c r="AQ188">
        <v>0</v>
      </c>
      <c r="AR188" t="s">
        <v>422</v>
      </c>
      <c r="AS188" t="s">
        <v>422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422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$B$13*DT188+$C$13*DU188+$F$13*EF188*(1-EI188)</f>
        <v>0</v>
      </c>
      <c r="CW188">
        <f>CV188*CX188</f>
        <v>0</v>
      </c>
      <c r="CX188">
        <f>($B$13*$D$11+$C$13*$D$11+$F$13*((ES188+EK188)/MAX(ES188+EK188+ET188, 0.1)*$I$11+ET188/MAX(ES188+EK188+ET188, 0.1)*$J$11))/($B$13+$C$13+$F$13)</f>
        <v>0</v>
      </c>
      <c r="CY188">
        <f>($B$13*$K$11+$C$13*$K$11+$F$13*((ES188+EK188)/MAX(ES188+EK188+ET188, 0.1)*$P$11+ET188/MAX(ES188+EK188+ET188, 0.1)*$Q$11))/($B$13+$C$13+$F$13)</f>
        <v>0</v>
      </c>
      <c r="CZ188">
        <v>1.1</v>
      </c>
      <c r="DA188">
        <v>0.5</v>
      </c>
      <c r="DB188" t="s">
        <v>423</v>
      </c>
      <c r="DC188">
        <v>2</v>
      </c>
      <c r="DD188">
        <v>1758414089.1</v>
      </c>
      <c r="DE188">
        <v>421.8643749999999</v>
      </c>
      <c r="DF188">
        <v>420.0003333333333</v>
      </c>
      <c r="DG188">
        <v>23.43854166666667</v>
      </c>
      <c r="DH188">
        <v>23.37988333333334</v>
      </c>
      <c r="DI188">
        <v>422.5257916666666</v>
      </c>
      <c r="DJ188">
        <v>23.132675</v>
      </c>
      <c r="DK188">
        <v>500.0198333333333</v>
      </c>
      <c r="DL188">
        <v>90.16975833333333</v>
      </c>
      <c r="DM188">
        <v>0.06822453333333334</v>
      </c>
      <c r="DN188">
        <v>29.83437916666667</v>
      </c>
      <c r="DO188">
        <v>30.0016125</v>
      </c>
      <c r="DP188">
        <v>999.9</v>
      </c>
      <c r="DQ188">
        <v>0</v>
      </c>
      <c r="DR188">
        <v>0</v>
      </c>
      <c r="DS188">
        <v>10000.51625</v>
      </c>
      <c r="DT188">
        <v>0</v>
      </c>
      <c r="DU188">
        <v>3.33927</v>
      </c>
      <c r="DV188">
        <v>1.86401125</v>
      </c>
      <c r="DW188">
        <v>431.9895833333333</v>
      </c>
      <c r="DX188">
        <v>430.0550416666667</v>
      </c>
      <c r="DY188">
        <v>0.05864818333333333</v>
      </c>
      <c r="DZ188">
        <v>420.0003333333333</v>
      </c>
      <c r="EA188">
        <v>23.37988333333334</v>
      </c>
      <c r="EB188">
        <v>2.113447083333333</v>
      </c>
      <c r="EC188">
        <v>2.108158333333333</v>
      </c>
      <c r="ED188">
        <v>18.32089166666667</v>
      </c>
      <c r="EE188">
        <v>18.28095416666667</v>
      </c>
      <c r="EF188">
        <v>0.00500078</v>
      </c>
      <c r="EG188">
        <v>0</v>
      </c>
      <c r="EH188">
        <v>0</v>
      </c>
      <c r="EI188">
        <v>0</v>
      </c>
      <c r="EJ188">
        <v>131.9166666666667</v>
      </c>
      <c r="EK188">
        <v>0.00500078</v>
      </c>
      <c r="EL188">
        <v>-15.40416666666667</v>
      </c>
      <c r="EM188">
        <v>-0.725</v>
      </c>
      <c r="EN188">
        <v>35.63762499999999</v>
      </c>
      <c r="EO188">
        <v>39.62995833333333</v>
      </c>
      <c r="EP188">
        <v>38.26533333333333</v>
      </c>
      <c r="EQ188">
        <v>40.00504166666667</v>
      </c>
      <c r="ER188">
        <v>38.30175</v>
      </c>
      <c r="ES188">
        <v>0</v>
      </c>
      <c r="ET188">
        <v>0</v>
      </c>
      <c r="EU188">
        <v>0</v>
      </c>
      <c r="EV188">
        <v>1758414097.2</v>
      </c>
      <c r="EW188">
        <v>0</v>
      </c>
      <c r="EX188">
        <v>131.7461538461538</v>
      </c>
      <c r="EY188">
        <v>-18.57777832710837</v>
      </c>
      <c r="EZ188">
        <v>-20.95384597416746</v>
      </c>
      <c r="FA188">
        <v>-15.10384615384616</v>
      </c>
      <c r="FB188">
        <v>15</v>
      </c>
      <c r="FC188">
        <v>0</v>
      </c>
      <c r="FD188" t="s">
        <v>424</v>
      </c>
      <c r="FE188">
        <v>1746989605.5</v>
      </c>
      <c r="FF188">
        <v>1746989593.5</v>
      </c>
      <c r="FG188">
        <v>0</v>
      </c>
      <c r="FH188">
        <v>-0.274</v>
      </c>
      <c r="FI188">
        <v>-0.002</v>
      </c>
      <c r="FJ188">
        <v>2.549</v>
      </c>
      <c r="FK188">
        <v>0.129</v>
      </c>
      <c r="FL188">
        <v>420</v>
      </c>
      <c r="FM188">
        <v>17</v>
      </c>
      <c r="FN188">
        <v>0.02</v>
      </c>
      <c r="FO188">
        <v>0.04</v>
      </c>
      <c r="FP188">
        <v>1.864688292682927</v>
      </c>
      <c r="FQ188">
        <v>-0.02760292682927052</v>
      </c>
      <c r="FR188">
        <v>0.0307654147683004</v>
      </c>
      <c r="FS188">
        <v>1</v>
      </c>
      <c r="FT188">
        <v>132.75</v>
      </c>
      <c r="FU188">
        <v>-12.58517984438052</v>
      </c>
      <c r="FV188">
        <v>5.948121304985594</v>
      </c>
      <c r="FW188">
        <v>0</v>
      </c>
      <c r="FX188">
        <v>0.05826660731707316</v>
      </c>
      <c r="FY188">
        <v>0.01118639163763062</v>
      </c>
      <c r="FZ188">
        <v>0.001646553727562918</v>
      </c>
      <c r="GA188">
        <v>1</v>
      </c>
      <c r="GB188">
        <v>2</v>
      </c>
      <c r="GC188">
        <v>3</v>
      </c>
      <c r="GD188" t="s">
        <v>425</v>
      </c>
      <c r="GE188">
        <v>3.10302</v>
      </c>
      <c r="GF188">
        <v>2.7265</v>
      </c>
      <c r="GG188">
        <v>0.08805250000000001</v>
      </c>
      <c r="GH188">
        <v>0.0876981</v>
      </c>
      <c r="GI188">
        <v>0.105628</v>
      </c>
      <c r="GJ188">
        <v>0.106847</v>
      </c>
      <c r="GK188">
        <v>23836.7</v>
      </c>
      <c r="GL188">
        <v>21643.5</v>
      </c>
      <c r="GM188">
        <v>26702.9</v>
      </c>
      <c r="GN188">
        <v>23946.4</v>
      </c>
      <c r="GO188">
        <v>38215.8</v>
      </c>
      <c r="GP188">
        <v>31615.2</v>
      </c>
      <c r="GQ188">
        <v>46632.7</v>
      </c>
      <c r="GR188">
        <v>37884.9</v>
      </c>
      <c r="GS188">
        <v>1.8662</v>
      </c>
      <c r="GT188">
        <v>1.86057</v>
      </c>
      <c r="GU188">
        <v>0.0872687</v>
      </c>
      <c r="GV188">
        <v>0</v>
      </c>
      <c r="GW188">
        <v>28.5796</v>
      </c>
      <c r="GX188">
        <v>999.9</v>
      </c>
      <c r="GY188">
        <v>54</v>
      </c>
      <c r="GZ188">
        <v>31.5</v>
      </c>
      <c r="HA188">
        <v>27.797</v>
      </c>
      <c r="HB188">
        <v>61.0737</v>
      </c>
      <c r="HC188">
        <v>26.3061</v>
      </c>
      <c r="HD188">
        <v>1</v>
      </c>
      <c r="HE188">
        <v>0.14218</v>
      </c>
      <c r="HF188">
        <v>-0.993715</v>
      </c>
      <c r="HG188">
        <v>20.2962</v>
      </c>
      <c r="HH188">
        <v>5.21774</v>
      </c>
      <c r="HI188">
        <v>11.98</v>
      </c>
      <c r="HJ188">
        <v>4.9642</v>
      </c>
      <c r="HK188">
        <v>3.27583</v>
      </c>
      <c r="HL188">
        <v>9999</v>
      </c>
      <c r="HM188">
        <v>9999</v>
      </c>
      <c r="HN188">
        <v>9999</v>
      </c>
      <c r="HO188">
        <v>999.9</v>
      </c>
      <c r="HP188">
        <v>1.86386</v>
      </c>
      <c r="HQ188">
        <v>1.86006</v>
      </c>
      <c r="HR188">
        <v>1.85837</v>
      </c>
      <c r="HS188">
        <v>1.85974</v>
      </c>
      <c r="HT188">
        <v>1.85986</v>
      </c>
      <c r="HU188">
        <v>1.85838</v>
      </c>
      <c r="HV188">
        <v>1.85745</v>
      </c>
      <c r="HW188">
        <v>1.85236</v>
      </c>
      <c r="HX188">
        <v>0</v>
      </c>
      <c r="HY188">
        <v>0</v>
      </c>
      <c r="HZ188">
        <v>0</v>
      </c>
      <c r="IA188">
        <v>0</v>
      </c>
      <c r="IB188" t="s">
        <v>426</v>
      </c>
      <c r="IC188" t="s">
        <v>427</v>
      </c>
      <c r="ID188" t="s">
        <v>428</v>
      </c>
      <c r="IE188" t="s">
        <v>428</v>
      </c>
      <c r="IF188" t="s">
        <v>428</v>
      </c>
      <c r="IG188" t="s">
        <v>428</v>
      </c>
      <c r="IH188">
        <v>0</v>
      </c>
      <c r="II188">
        <v>100</v>
      </c>
      <c r="IJ188">
        <v>100</v>
      </c>
      <c r="IK188">
        <v>-0.661</v>
      </c>
      <c r="IL188">
        <v>0.3059</v>
      </c>
      <c r="IM188">
        <v>-0.6605319167387009</v>
      </c>
      <c r="IN188">
        <v>-0.0004737513092168879</v>
      </c>
      <c r="IO188">
        <v>1.233974951706583E-06</v>
      </c>
      <c r="IP188">
        <v>-2.791035861235605E-10</v>
      </c>
      <c r="IQ188">
        <v>0.04306461537617447</v>
      </c>
      <c r="IR188">
        <v>-0.002560808816659483</v>
      </c>
      <c r="IS188">
        <v>0.0007441110143227328</v>
      </c>
      <c r="IT188">
        <v>-6.151772081818622E-06</v>
      </c>
      <c r="IU188">
        <v>2</v>
      </c>
      <c r="IV188">
        <v>1988</v>
      </c>
      <c r="IW188">
        <v>1</v>
      </c>
      <c r="IX188">
        <v>28</v>
      </c>
      <c r="IY188">
        <v>190408.2</v>
      </c>
      <c r="IZ188">
        <v>190408.4</v>
      </c>
      <c r="JA188">
        <v>1.14868</v>
      </c>
      <c r="JB188">
        <v>2.60864</v>
      </c>
      <c r="JC188">
        <v>1.49658</v>
      </c>
      <c r="JD188">
        <v>2.34741</v>
      </c>
      <c r="JE188">
        <v>1.54907</v>
      </c>
      <c r="JF188">
        <v>2.41455</v>
      </c>
      <c r="JG188">
        <v>36.2694</v>
      </c>
      <c r="JH188">
        <v>24.0963</v>
      </c>
      <c r="JI188">
        <v>18</v>
      </c>
      <c r="JJ188">
        <v>481.861</v>
      </c>
      <c r="JK188">
        <v>492.83</v>
      </c>
      <c r="JL188">
        <v>30.0789</v>
      </c>
      <c r="JM188">
        <v>29.0842</v>
      </c>
      <c r="JN188">
        <v>30</v>
      </c>
      <c r="JO188">
        <v>29.2816</v>
      </c>
      <c r="JP188">
        <v>29.2709</v>
      </c>
      <c r="JQ188">
        <v>23.0915</v>
      </c>
      <c r="JR188">
        <v>19.9711</v>
      </c>
      <c r="JS188">
        <v>100</v>
      </c>
      <c r="JT188">
        <v>30.0692</v>
      </c>
      <c r="JU188">
        <v>420</v>
      </c>
      <c r="JV188">
        <v>23.3932</v>
      </c>
      <c r="JW188">
        <v>101.956</v>
      </c>
      <c r="JX188">
        <v>91.3651</v>
      </c>
    </row>
    <row r="189" spans="1:284">
      <c r="A189">
        <v>171</v>
      </c>
      <c r="B189">
        <v>1758414099.1</v>
      </c>
      <c r="C189">
        <v>1396.099999904633</v>
      </c>
      <c r="D189" t="s">
        <v>773</v>
      </c>
      <c r="E189" t="s">
        <v>774</v>
      </c>
      <c r="F189">
        <v>5</v>
      </c>
      <c r="G189" t="s">
        <v>734</v>
      </c>
      <c r="H189" t="s">
        <v>421</v>
      </c>
      <c r="I189">
        <v>1758414091.1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(DN189+(U189+2*0.95*5.67E-8*(((DN189+$B$9)+273)^4-(DN189+273)^4)-44100*J189)/(1.84*29.3*R189+8*0.95*5.67E-8*(DN189+273)^3))</f>
        <v>0</v>
      </c>
      <c r="W189">
        <f>($C$9*DO189+$D$9*DP189+$E$9*V189)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2*0.95*5.67E-8*(((DN189+$B$9)+273)^4-(W189+273)^4)</f>
        <v>0</v>
      </c>
      <c r="AF189">
        <f>U189+AE189+AC189+AD189</f>
        <v>0</v>
      </c>
      <c r="AG189">
        <v>0</v>
      </c>
      <c r="AH189">
        <v>0</v>
      </c>
      <c r="AI189">
        <f>IF(AG189*$H$15&gt;=AK189,1.0,(AK189/(AK189-AG189*$H$15)))</f>
        <v>0</v>
      </c>
      <c r="AJ189">
        <f>(AI189-1)*100</f>
        <v>0</v>
      </c>
      <c r="AK189">
        <f>MAX(0,($B$15+$C$15*DS189)/(1+$D$15*DS189)*DL189/(DN189+273)*$E$15)</f>
        <v>0</v>
      </c>
      <c r="AL189" t="s">
        <v>422</v>
      </c>
      <c r="AM189" t="s">
        <v>422</v>
      </c>
      <c r="AN189">
        <v>0</v>
      </c>
      <c r="AO189">
        <v>0</v>
      </c>
      <c r="AP189">
        <f>1-AN189/AO189</f>
        <v>0</v>
      </c>
      <c r="AQ189">
        <v>0</v>
      </c>
      <c r="AR189" t="s">
        <v>422</v>
      </c>
      <c r="AS189" t="s">
        <v>422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422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$B$13*DT189+$C$13*DU189+$F$13*EF189*(1-EI189)</f>
        <v>0</v>
      </c>
      <c r="CW189">
        <f>CV189*CX189</f>
        <v>0</v>
      </c>
      <c r="CX189">
        <f>($B$13*$D$11+$C$13*$D$11+$F$13*((ES189+EK189)/MAX(ES189+EK189+ET189, 0.1)*$I$11+ET189/MAX(ES189+EK189+ET189, 0.1)*$J$11))/($B$13+$C$13+$F$13)</f>
        <v>0</v>
      </c>
      <c r="CY189">
        <f>($B$13*$K$11+$C$13*$K$11+$F$13*((ES189+EK189)/MAX(ES189+EK189+ET189, 0.1)*$P$11+ET189/MAX(ES189+EK189+ET189, 0.1)*$Q$11))/($B$13+$C$13+$F$13)</f>
        <v>0</v>
      </c>
      <c r="CZ189">
        <v>1.1</v>
      </c>
      <c r="DA189">
        <v>0.5</v>
      </c>
      <c r="DB189" t="s">
        <v>423</v>
      </c>
      <c r="DC189">
        <v>2</v>
      </c>
      <c r="DD189">
        <v>1758414091.1</v>
      </c>
      <c r="DE189">
        <v>421.86925</v>
      </c>
      <c r="DF189">
        <v>419.9970833333334</v>
      </c>
      <c r="DG189">
        <v>23.4379875</v>
      </c>
      <c r="DH189">
        <v>23.37900833333333</v>
      </c>
      <c r="DI189">
        <v>422.530625</v>
      </c>
      <c r="DJ189">
        <v>23.13213333333333</v>
      </c>
      <c r="DK189">
        <v>500.0165416666667</v>
      </c>
      <c r="DL189">
        <v>90.17034166666667</v>
      </c>
      <c r="DM189">
        <v>0.06827402916666668</v>
      </c>
      <c r="DN189">
        <v>29.83484583333333</v>
      </c>
      <c r="DO189">
        <v>30.00107083333333</v>
      </c>
      <c r="DP189">
        <v>999.9</v>
      </c>
      <c r="DQ189">
        <v>0</v>
      </c>
      <c r="DR189">
        <v>0</v>
      </c>
      <c r="DS189">
        <v>9995.230000000001</v>
      </c>
      <c r="DT189">
        <v>0</v>
      </c>
      <c r="DU189">
        <v>3.33927</v>
      </c>
      <c r="DV189">
        <v>1.872125</v>
      </c>
      <c r="DW189">
        <v>431.9943333333333</v>
      </c>
      <c r="DX189">
        <v>430.0514166666667</v>
      </c>
      <c r="DY189">
        <v>0.05897410416666667</v>
      </c>
      <c r="DZ189">
        <v>419.9970833333334</v>
      </c>
      <c r="EA189">
        <v>23.37900833333333</v>
      </c>
      <c r="EB189">
        <v>2.113410833333333</v>
      </c>
      <c r="EC189">
        <v>2.108093333333333</v>
      </c>
      <c r="ED189">
        <v>18.32062083333333</v>
      </c>
      <c r="EE189">
        <v>18.28045416666667</v>
      </c>
      <c r="EF189">
        <v>0.00500078</v>
      </c>
      <c r="EG189">
        <v>0</v>
      </c>
      <c r="EH189">
        <v>0</v>
      </c>
      <c r="EI189">
        <v>0</v>
      </c>
      <c r="EJ189">
        <v>130.7541666666667</v>
      </c>
      <c r="EK189">
        <v>0.00500078</v>
      </c>
      <c r="EL189">
        <v>-15.2875</v>
      </c>
      <c r="EM189">
        <v>-0.9833333333333333</v>
      </c>
      <c r="EN189">
        <v>35.62458333333333</v>
      </c>
      <c r="EO189">
        <v>39.59608333333333</v>
      </c>
      <c r="EP189">
        <v>38.23929166666667</v>
      </c>
      <c r="EQ189">
        <v>39.95029166666666</v>
      </c>
      <c r="ER189">
        <v>38.28875</v>
      </c>
      <c r="ES189">
        <v>0</v>
      </c>
      <c r="ET189">
        <v>0</v>
      </c>
      <c r="EU189">
        <v>0</v>
      </c>
      <c r="EV189">
        <v>1758414099</v>
      </c>
      <c r="EW189">
        <v>0</v>
      </c>
      <c r="EX189">
        <v>130.544</v>
      </c>
      <c r="EY189">
        <v>-32.17692376107195</v>
      </c>
      <c r="EZ189">
        <v>-4.846153168048104</v>
      </c>
      <c r="FA189">
        <v>-14.86</v>
      </c>
      <c r="FB189">
        <v>15</v>
      </c>
      <c r="FC189">
        <v>0</v>
      </c>
      <c r="FD189" t="s">
        <v>424</v>
      </c>
      <c r="FE189">
        <v>1746989605.5</v>
      </c>
      <c r="FF189">
        <v>1746989593.5</v>
      </c>
      <c r="FG189">
        <v>0</v>
      </c>
      <c r="FH189">
        <v>-0.274</v>
      </c>
      <c r="FI189">
        <v>-0.002</v>
      </c>
      <c r="FJ189">
        <v>2.549</v>
      </c>
      <c r="FK189">
        <v>0.129</v>
      </c>
      <c r="FL189">
        <v>420</v>
      </c>
      <c r="FM189">
        <v>17</v>
      </c>
      <c r="FN189">
        <v>0.02</v>
      </c>
      <c r="FO189">
        <v>0.04</v>
      </c>
      <c r="FP189">
        <v>1.8646015</v>
      </c>
      <c r="FQ189">
        <v>0.006896510318942248</v>
      </c>
      <c r="FR189">
        <v>0.02988064871702086</v>
      </c>
      <c r="FS189">
        <v>1</v>
      </c>
      <c r="FT189">
        <v>132.4411764705882</v>
      </c>
      <c r="FU189">
        <v>-12.63254427106673</v>
      </c>
      <c r="FV189">
        <v>6.156255434016535</v>
      </c>
      <c r="FW189">
        <v>0</v>
      </c>
      <c r="FX189">
        <v>0.0586707525</v>
      </c>
      <c r="FY189">
        <v>0.01220923339587232</v>
      </c>
      <c r="FZ189">
        <v>0.001724504331393155</v>
      </c>
      <c r="GA189">
        <v>1</v>
      </c>
      <c r="GB189">
        <v>2</v>
      </c>
      <c r="GC189">
        <v>3</v>
      </c>
      <c r="GD189" t="s">
        <v>425</v>
      </c>
      <c r="GE189">
        <v>3.10312</v>
      </c>
      <c r="GF189">
        <v>2.72631</v>
      </c>
      <c r="GG189">
        <v>0.0880473</v>
      </c>
      <c r="GH189">
        <v>0.0876965</v>
      </c>
      <c r="GI189">
        <v>0.105625</v>
      </c>
      <c r="GJ189">
        <v>0.106843</v>
      </c>
      <c r="GK189">
        <v>23836.7</v>
      </c>
      <c r="GL189">
        <v>21643.7</v>
      </c>
      <c r="GM189">
        <v>26702.8</v>
      </c>
      <c r="GN189">
        <v>23946.6</v>
      </c>
      <c r="GO189">
        <v>38215.9</v>
      </c>
      <c r="GP189">
        <v>31615.4</v>
      </c>
      <c r="GQ189">
        <v>46632.6</v>
      </c>
      <c r="GR189">
        <v>37884.9</v>
      </c>
      <c r="GS189">
        <v>1.86625</v>
      </c>
      <c r="GT189">
        <v>1.8604</v>
      </c>
      <c r="GU189">
        <v>0.0867248</v>
      </c>
      <c r="GV189">
        <v>0</v>
      </c>
      <c r="GW189">
        <v>28.58</v>
      </c>
      <c r="GX189">
        <v>999.9</v>
      </c>
      <c r="GY189">
        <v>54</v>
      </c>
      <c r="GZ189">
        <v>31.5</v>
      </c>
      <c r="HA189">
        <v>27.7961</v>
      </c>
      <c r="HB189">
        <v>60.9337</v>
      </c>
      <c r="HC189">
        <v>26.1819</v>
      </c>
      <c r="HD189">
        <v>1</v>
      </c>
      <c r="HE189">
        <v>0.142195</v>
      </c>
      <c r="HF189">
        <v>-1.00093</v>
      </c>
      <c r="HG189">
        <v>20.2961</v>
      </c>
      <c r="HH189">
        <v>5.21834</v>
      </c>
      <c r="HI189">
        <v>11.98</v>
      </c>
      <c r="HJ189">
        <v>4.9643</v>
      </c>
      <c r="HK189">
        <v>3.27583</v>
      </c>
      <c r="HL189">
        <v>9999</v>
      </c>
      <c r="HM189">
        <v>9999</v>
      </c>
      <c r="HN189">
        <v>9999</v>
      </c>
      <c r="HO189">
        <v>999.9</v>
      </c>
      <c r="HP189">
        <v>1.86386</v>
      </c>
      <c r="HQ189">
        <v>1.86006</v>
      </c>
      <c r="HR189">
        <v>1.85837</v>
      </c>
      <c r="HS189">
        <v>1.85974</v>
      </c>
      <c r="HT189">
        <v>1.85987</v>
      </c>
      <c r="HU189">
        <v>1.85837</v>
      </c>
      <c r="HV189">
        <v>1.85745</v>
      </c>
      <c r="HW189">
        <v>1.85237</v>
      </c>
      <c r="HX189">
        <v>0</v>
      </c>
      <c r="HY189">
        <v>0</v>
      </c>
      <c r="HZ189">
        <v>0</v>
      </c>
      <c r="IA189">
        <v>0</v>
      </c>
      <c r="IB189" t="s">
        <v>426</v>
      </c>
      <c r="IC189" t="s">
        <v>427</v>
      </c>
      <c r="ID189" t="s">
        <v>428</v>
      </c>
      <c r="IE189" t="s">
        <v>428</v>
      </c>
      <c r="IF189" t="s">
        <v>428</v>
      </c>
      <c r="IG189" t="s">
        <v>428</v>
      </c>
      <c r="IH189">
        <v>0</v>
      </c>
      <c r="II189">
        <v>100</v>
      </c>
      <c r="IJ189">
        <v>100</v>
      </c>
      <c r="IK189">
        <v>-0.661</v>
      </c>
      <c r="IL189">
        <v>0.3058</v>
      </c>
      <c r="IM189">
        <v>-0.6605319167387009</v>
      </c>
      <c r="IN189">
        <v>-0.0004737513092168879</v>
      </c>
      <c r="IO189">
        <v>1.233974951706583E-06</v>
      </c>
      <c r="IP189">
        <v>-2.791035861235605E-10</v>
      </c>
      <c r="IQ189">
        <v>0.04306461537617447</v>
      </c>
      <c r="IR189">
        <v>-0.002560808816659483</v>
      </c>
      <c r="IS189">
        <v>0.0007441110143227328</v>
      </c>
      <c r="IT189">
        <v>-6.151772081818622E-06</v>
      </c>
      <c r="IU189">
        <v>2</v>
      </c>
      <c r="IV189">
        <v>1988</v>
      </c>
      <c r="IW189">
        <v>1</v>
      </c>
      <c r="IX189">
        <v>28</v>
      </c>
      <c r="IY189">
        <v>190408.2</v>
      </c>
      <c r="IZ189">
        <v>190408.4</v>
      </c>
      <c r="JA189">
        <v>1.14868</v>
      </c>
      <c r="JB189">
        <v>2.61719</v>
      </c>
      <c r="JC189">
        <v>1.49658</v>
      </c>
      <c r="JD189">
        <v>2.34741</v>
      </c>
      <c r="JE189">
        <v>1.54907</v>
      </c>
      <c r="JF189">
        <v>2.37549</v>
      </c>
      <c r="JG189">
        <v>36.2694</v>
      </c>
      <c r="JH189">
        <v>24.0875</v>
      </c>
      <c r="JI189">
        <v>18</v>
      </c>
      <c r="JJ189">
        <v>481.89</v>
      </c>
      <c r="JK189">
        <v>492.714</v>
      </c>
      <c r="JL189">
        <v>30.0731</v>
      </c>
      <c r="JM189">
        <v>29.084</v>
      </c>
      <c r="JN189">
        <v>30.0001</v>
      </c>
      <c r="JO189">
        <v>29.2816</v>
      </c>
      <c r="JP189">
        <v>29.2709</v>
      </c>
      <c r="JQ189">
        <v>23.0901</v>
      </c>
      <c r="JR189">
        <v>19.9711</v>
      </c>
      <c r="JS189">
        <v>100</v>
      </c>
      <c r="JT189">
        <v>30.0692</v>
      </c>
      <c r="JU189">
        <v>420</v>
      </c>
      <c r="JV189">
        <v>23.3932</v>
      </c>
      <c r="JW189">
        <v>101.955</v>
      </c>
      <c r="JX189">
        <v>91.3653</v>
      </c>
    </row>
    <row r="190" spans="1:284">
      <c r="A190">
        <v>172</v>
      </c>
      <c r="B190">
        <v>1758414101.1</v>
      </c>
      <c r="C190">
        <v>1398.099999904633</v>
      </c>
      <c r="D190" t="s">
        <v>775</v>
      </c>
      <c r="E190" t="s">
        <v>776</v>
      </c>
      <c r="F190">
        <v>5</v>
      </c>
      <c r="G190" t="s">
        <v>734</v>
      </c>
      <c r="H190" t="s">
        <v>421</v>
      </c>
      <c r="I190">
        <v>1758414093.1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(DN190+(U190+2*0.95*5.67E-8*(((DN190+$B$9)+273)^4-(DN190+273)^4)-44100*J190)/(1.84*29.3*R190+8*0.95*5.67E-8*(DN190+273)^3))</f>
        <v>0</v>
      </c>
      <c r="W190">
        <f>($C$9*DO190+$D$9*DP190+$E$9*V190)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2*0.95*5.67E-8*(((DN190+$B$9)+273)^4-(W190+273)^4)</f>
        <v>0</v>
      </c>
      <c r="AF190">
        <f>U190+AE190+AC190+AD190</f>
        <v>0</v>
      </c>
      <c r="AG190">
        <v>0</v>
      </c>
      <c r="AH190">
        <v>0</v>
      </c>
      <c r="AI190">
        <f>IF(AG190*$H$15&gt;=AK190,1.0,(AK190/(AK190-AG190*$H$15)))</f>
        <v>0</v>
      </c>
      <c r="AJ190">
        <f>(AI190-1)*100</f>
        <v>0</v>
      </c>
      <c r="AK190">
        <f>MAX(0,($B$15+$C$15*DS190)/(1+$D$15*DS190)*DL190/(DN190+273)*$E$15)</f>
        <v>0</v>
      </c>
      <c r="AL190" t="s">
        <v>422</v>
      </c>
      <c r="AM190" t="s">
        <v>422</v>
      </c>
      <c r="AN190">
        <v>0</v>
      </c>
      <c r="AO190">
        <v>0</v>
      </c>
      <c r="AP190">
        <f>1-AN190/AO190</f>
        <v>0</v>
      </c>
      <c r="AQ190">
        <v>0</v>
      </c>
      <c r="AR190" t="s">
        <v>422</v>
      </c>
      <c r="AS190" t="s">
        <v>422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422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$B$13*DT190+$C$13*DU190+$F$13*EF190*(1-EI190)</f>
        <v>0</v>
      </c>
      <c r="CW190">
        <f>CV190*CX190</f>
        <v>0</v>
      </c>
      <c r="CX190">
        <f>($B$13*$D$11+$C$13*$D$11+$F$13*((ES190+EK190)/MAX(ES190+EK190+ET190, 0.1)*$I$11+ET190/MAX(ES190+EK190+ET190, 0.1)*$J$11))/($B$13+$C$13+$F$13)</f>
        <v>0</v>
      </c>
      <c r="CY190">
        <f>($B$13*$K$11+$C$13*$K$11+$F$13*((ES190+EK190)/MAX(ES190+EK190+ET190, 0.1)*$P$11+ET190/MAX(ES190+EK190+ET190, 0.1)*$Q$11))/($B$13+$C$13+$F$13)</f>
        <v>0</v>
      </c>
      <c r="CZ190">
        <v>1.1</v>
      </c>
      <c r="DA190">
        <v>0.5</v>
      </c>
      <c r="DB190" t="s">
        <v>423</v>
      </c>
      <c r="DC190">
        <v>2</v>
      </c>
      <c r="DD190">
        <v>1758414093.1</v>
      </c>
      <c r="DE190">
        <v>421.8725000000001</v>
      </c>
      <c r="DF190">
        <v>420.0052083333333</v>
      </c>
      <c r="DG190">
        <v>23.4375375</v>
      </c>
      <c r="DH190">
        <v>23.37800833333334</v>
      </c>
      <c r="DI190">
        <v>422.5338333333333</v>
      </c>
      <c r="DJ190">
        <v>23.13169166666667</v>
      </c>
      <c r="DK190">
        <v>500.0064583333333</v>
      </c>
      <c r="DL190">
        <v>90.17074583333333</v>
      </c>
      <c r="DM190">
        <v>0.06827662500000001</v>
      </c>
      <c r="DN190">
        <v>29.83509166666667</v>
      </c>
      <c r="DO190">
        <v>30.00095833333333</v>
      </c>
      <c r="DP190">
        <v>999.9</v>
      </c>
      <c r="DQ190">
        <v>0</v>
      </c>
      <c r="DR190">
        <v>0</v>
      </c>
      <c r="DS190">
        <v>9995.463333333333</v>
      </c>
      <c r="DT190">
        <v>0</v>
      </c>
      <c r="DU190">
        <v>3.33927</v>
      </c>
      <c r="DV190">
        <v>1.867211666666667</v>
      </c>
      <c r="DW190">
        <v>431.9974999999999</v>
      </c>
      <c r="DX190">
        <v>430.0592916666666</v>
      </c>
      <c r="DY190">
        <v>0.05951865416666666</v>
      </c>
      <c r="DZ190">
        <v>420.0052083333333</v>
      </c>
      <c r="EA190">
        <v>23.37800833333334</v>
      </c>
      <c r="EB190">
        <v>2.113379583333333</v>
      </c>
      <c r="EC190">
        <v>2.108012916666667</v>
      </c>
      <c r="ED190">
        <v>18.3203875</v>
      </c>
      <c r="EE190">
        <v>18.27984583333333</v>
      </c>
      <c r="EF190">
        <v>0.00500078</v>
      </c>
      <c r="EG190">
        <v>0</v>
      </c>
      <c r="EH190">
        <v>0</v>
      </c>
      <c r="EI190">
        <v>0</v>
      </c>
      <c r="EJ190">
        <v>130.4333333333333</v>
      </c>
      <c r="EK190">
        <v>0.00500078</v>
      </c>
      <c r="EL190">
        <v>-14.97083333333333</v>
      </c>
      <c r="EM190">
        <v>-0.9833333333333334</v>
      </c>
      <c r="EN190">
        <v>35.61683333333333</v>
      </c>
      <c r="EO190">
        <v>39.55958333333333</v>
      </c>
      <c r="EP190">
        <v>38.34341666666666</v>
      </c>
      <c r="EQ190">
        <v>39.906</v>
      </c>
      <c r="ER190">
        <v>38.281</v>
      </c>
      <c r="ES190">
        <v>0</v>
      </c>
      <c r="ET190">
        <v>0</v>
      </c>
      <c r="EU190">
        <v>0</v>
      </c>
      <c r="EV190">
        <v>1758414100.8</v>
      </c>
      <c r="EW190">
        <v>0</v>
      </c>
      <c r="EX190">
        <v>130.4038461538462</v>
      </c>
      <c r="EY190">
        <v>-3.811966564847893</v>
      </c>
      <c r="EZ190">
        <v>-0.5606831057237772</v>
      </c>
      <c r="FA190">
        <v>-14.63076923076923</v>
      </c>
      <c r="FB190">
        <v>15</v>
      </c>
      <c r="FC190">
        <v>0</v>
      </c>
      <c r="FD190" t="s">
        <v>424</v>
      </c>
      <c r="FE190">
        <v>1746989605.5</v>
      </c>
      <c r="FF190">
        <v>1746989593.5</v>
      </c>
      <c r="FG190">
        <v>0</v>
      </c>
      <c r="FH190">
        <v>-0.274</v>
      </c>
      <c r="FI190">
        <v>-0.002</v>
      </c>
      <c r="FJ190">
        <v>2.549</v>
      </c>
      <c r="FK190">
        <v>0.129</v>
      </c>
      <c r="FL190">
        <v>420</v>
      </c>
      <c r="FM190">
        <v>17</v>
      </c>
      <c r="FN190">
        <v>0.02</v>
      </c>
      <c r="FO190">
        <v>0.04</v>
      </c>
      <c r="FP190">
        <v>1.864628780487805</v>
      </c>
      <c r="FQ190">
        <v>0.0293345644599345</v>
      </c>
      <c r="FR190">
        <v>0.02899482335589612</v>
      </c>
      <c r="FS190">
        <v>1</v>
      </c>
      <c r="FT190">
        <v>131.4411764705882</v>
      </c>
      <c r="FU190">
        <v>-23.83193322112588</v>
      </c>
      <c r="FV190">
        <v>7.027639451691853</v>
      </c>
      <c r="FW190">
        <v>0</v>
      </c>
      <c r="FX190">
        <v>0.05916055121951219</v>
      </c>
      <c r="FY190">
        <v>0.01404324041811852</v>
      </c>
      <c r="FZ190">
        <v>0.001881892548204153</v>
      </c>
      <c r="GA190">
        <v>1</v>
      </c>
      <c r="GB190">
        <v>2</v>
      </c>
      <c r="GC190">
        <v>3</v>
      </c>
      <c r="GD190" t="s">
        <v>425</v>
      </c>
      <c r="GE190">
        <v>3.10314</v>
      </c>
      <c r="GF190">
        <v>2.72623</v>
      </c>
      <c r="GG190">
        <v>0.088047</v>
      </c>
      <c r="GH190">
        <v>0.0876929</v>
      </c>
      <c r="GI190">
        <v>0.10562</v>
      </c>
      <c r="GJ190">
        <v>0.106845</v>
      </c>
      <c r="GK190">
        <v>23836.7</v>
      </c>
      <c r="GL190">
        <v>21643.9</v>
      </c>
      <c r="GM190">
        <v>26702.8</v>
      </c>
      <c r="GN190">
        <v>23946.7</v>
      </c>
      <c r="GO190">
        <v>38216.1</v>
      </c>
      <c r="GP190">
        <v>31615.6</v>
      </c>
      <c r="GQ190">
        <v>46632.5</v>
      </c>
      <c r="GR190">
        <v>37885.3</v>
      </c>
      <c r="GS190">
        <v>1.86595</v>
      </c>
      <c r="GT190">
        <v>1.86045</v>
      </c>
      <c r="GU190">
        <v>0.08688120000000001</v>
      </c>
      <c r="GV190">
        <v>0</v>
      </c>
      <c r="GW190">
        <v>28.5802</v>
      </c>
      <c r="GX190">
        <v>999.9</v>
      </c>
      <c r="GY190">
        <v>54</v>
      </c>
      <c r="GZ190">
        <v>31.5</v>
      </c>
      <c r="HA190">
        <v>27.7979</v>
      </c>
      <c r="HB190">
        <v>61.0337</v>
      </c>
      <c r="HC190">
        <v>26.0978</v>
      </c>
      <c r="HD190">
        <v>1</v>
      </c>
      <c r="HE190">
        <v>0.142226</v>
      </c>
      <c r="HF190">
        <v>-1.01078</v>
      </c>
      <c r="HG190">
        <v>20.296</v>
      </c>
      <c r="HH190">
        <v>5.21924</v>
      </c>
      <c r="HI190">
        <v>11.98</v>
      </c>
      <c r="HJ190">
        <v>4.9642</v>
      </c>
      <c r="HK190">
        <v>3.2759</v>
      </c>
      <c r="HL190">
        <v>9999</v>
      </c>
      <c r="HM190">
        <v>9999</v>
      </c>
      <c r="HN190">
        <v>9999</v>
      </c>
      <c r="HO190">
        <v>999.9</v>
      </c>
      <c r="HP190">
        <v>1.86386</v>
      </c>
      <c r="HQ190">
        <v>1.86006</v>
      </c>
      <c r="HR190">
        <v>1.85838</v>
      </c>
      <c r="HS190">
        <v>1.85974</v>
      </c>
      <c r="HT190">
        <v>1.85986</v>
      </c>
      <c r="HU190">
        <v>1.85837</v>
      </c>
      <c r="HV190">
        <v>1.85745</v>
      </c>
      <c r="HW190">
        <v>1.85236</v>
      </c>
      <c r="HX190">
        <v>0</v>
      </c>
      <c r="HY190">
        <v>0</v>
      </c>
      <c r="HZ190">
        <v>0</v>
      </c>
      <c r="IA190">
        <v>0</v>
      </c>
      <c r="IB190" t="s">
        <v>426</v>
      </c>
      <c r="IC190" t="s">
        <v>427</v>
      </c>
      <c r="ID190" t="s">
        <v>428</v>
      </c>
      <c r="IE190" t="s">
        <v>428</v>
      </c>
      <c r="IF190" t="s">
        <v>428</v>
      </c>
      <c r="IG190" t="s">
        <v>428</v>
      </c>
      <c r="IH190">
        <v>0</v>
      </c>
      <c r="II190">
        <v>100</v>
      </c>
      <c r="IJ190">
        <v>100</v>
      </c>
      <c r="IK190">
        <v>-0.662</v>
      </c>
      <c r="IL190">
        <v>0.3058</v>
      </c>
      <c r="IM190">
        <v>-0.6605319167387009</v>
      </c>
      <c r="IN190">
        <v>-0.0004737513092168879</v>
      </c>
      <c r="IO190">
        <v>1.233974951706583E-06</v>
      </c>
      <c r="IP190">
        <v>-2.791035861235605E-10</v>
      </c>
      <c r="IQ190">
        <v>0.04306461537617447</v>
      </c>
      <c r="IR190">
        <v>-0.002560808816659483</v>
      </c>
      <c r="IS190">
        <v>0.0007441110143227328</v>
      </c>
      <c r="IT190">
        <v>-6.151772081818622E-06</v>
      </c>
      <c r="IU190">
        <v>2</v>
      </c>
      <c r="IV190">
        <v>1988</v>
      </c>
      <c r="IW190">
        <v>1</v>
      </c>
      <c r="IX190">
        <v>28</v>
      </c>
      <c r="IY190">
        <v>190408.3</v>
      </c>
      <c r="IZ190">
        <v>190408.5</v>
      </c>
      <c r="JA190">
        <v>1.14868</v>
      </c>
      <c r="JB190">
        <v>2.60986</v>
      </c>
      <c r="JC190">
        <v>1.49658</v>
      </c>
      <c r="JD190">
        <v>2.34741</v>
      </c>
      <c r="JE190">
        <v>1.54907</v>
      </c>
      <c r="JF190">
        <v>2.43652</v>
      </c>
      <c r="JG190">
        <v>36.2694</v>
      </c>
      <c r="JH190">
        <v>24.0875</v>
      </c>
      <c r="JI190">
        <v>18</v>
      </c>
      <c r="JJ190">
        <v>481.715</v>
      </c>
      <c r="JK190">
        <v>492.747</v>
      </c>
      <c r="JL190">
        <v>30.069</v>
      </c>
      <c r="JM190">
        <v>29.0848</v>
      </c>
      <c r="JN190">
        <v>30.0001</v>
      </c>
      <c r="JO190">
        <v>29.2816</v>
      </c>
      <c r="JP190">
        <v>29.2709</v>
      </c>
      <c r="JQ190">
        <v>23.0925</v>
      </c>
      <c r="JR190">
        <v>19.9711</v>
      </c>
      <c r="JS190">
        <v>100</v>
      </c>
      <c r="JT190">
        <v>30.0717</v>
      </c>
      <c r="JU190">
        <v>420</v>
      </c>
      <c r="JV190">
        <v>23.3932</v>
      </c>
      <c r="JW190">
        <v>101.955</v>
      </c>
      <c r="JX190">
        <v>91.3661</v>
      </c>
    </row>
    <row r="191" spans="1:284">
      <c r="A191">
        <v>173</v>
      </c>
      <c r="B191">
        <v>1758414103.1</v>
      </c>
      <c r="C191">
        <v>1400.099999904633</v>
      </c>
      <c r="D191" t="s">
        <v>777</v>
      </c>
      <c r="E191" t="s">
        <v>778</v>
      </c>
      <c r="F191">
        <v>5</v>
      </c>
      <c r="G191" t="s">
        <v>734</v>
      </c>
      <c r="H191" t="s">
        <v>421</v>
      </c>
      <c r="I191">
        <v>1758414095.1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(DN191+(U191+2*0.95*5.67E-8*(((DN191+$B$9)+273)^4-(DN191+273)^4)-44100*J191)/(1.84*29.3*R191+8*0.95*5.67E-8*(DN191+273)^3))</f>
        <v>0</v>
      </c>
      <c r="W191">
        <f>($C$9*DO191+$D$9*DP191+$E$9*V191)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2*0.95*5.67E-8*(((DN191+$B$9)+273)^4-(W191+273)^4)</f>
        <v>0</v>
      </c>
      <c r="AF191">
        <f>U191+AE191+AC191+AD191</f>
        <v>0</v>
      </c>
      <c r="AG191">
        <v>0</v>
      </c>
      <c r="AH191">
        <v>0</v>
      </c>
      <c r="AI191">
        <f>IF(AG191*$H$15&gt;=AK191,1.0,(AK191/(AK191-AG191*$H$15)))</f>
        <v>0</v>
      </c>
      <c r="AJ191">
        <f>(AI191-1)*100</f>
        <v>0</v>
      </c>
      <c r="AK191">
        <f>MAX(0,($B$15+$C$15*DS191)/(1+$D$15*DS191)*DL191/(DN191+273)*$E$15)</f>
        <v>0</v>
      </c>
      <c r="AL191" t="s">
        <v>422</v>
      </c>
      <c r="AM191" t="s">
        <v>422</v>
      </c>
      <c r="AN191">
        <v>0</v>
      </c>
      <c r="AO191">
        <v>0</v>
      </c>
      <c r="AP191">
        <f>1-AN191/AO191</f>
        <v>0</v>
      </c>
      <c r="AQ191">
        <v>0</v>
      </c>
      <c r="AR191" t="s">
        <v>422</v>
      </c>
      <c r="AS191" t="s">
        <v>422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422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$B$13*DT191+$C$13*DU191+$F$13*EF191*(1-EI191)</f>
        <v>0</v>
      </c>
      <c r="CW191">
        <f>CV191*CX191</f>
        <v>0</v>
      </c>
      <c r="CX191">
        <f>($B$13*$D$11+$C$13*$D$11+$F$13*((ES191+EK191)/MAX(ES191+EK191+ET191, 0.1)*$I$11+ET191/MAX(ES191+EK191+ET191, 0.1)*$J$11))/($B$13+$C$13+$F$13)</f>
        <v>0</v>
      </c>
      <c r="CY191">
        <f>($B$13*$K$11+$C$13*$K$11+$F$13*((ES191+EK191)/MAX(ES191+EK191+ET191, 0.1)*$P$11+ET191/MAX(ES191+EK191+ET191, 0.1)*$Q$11))/($B$13+$C$13+$F$13)</f>
        <v>0</v>
      </c>
      <c r="CZ191">
        <v>1.1</v>
      </c>
      <c r="DA191">
        <v>0.5</v>
      </c>
      <c r="DB191" t="s">
        <v>423</v>
      </c>
      <c r="DC191">
        <v>2</v>
      </c>
      <c r="DD191">
        <v>1758414095.1</v>
      </c>
      <c r="DE191">
        <v>421.8756666666666</v>
      </c>
      <c r="DF191">
        <v>420.0077083333334</v>
      </c>
      <c r="DG191">
        <v>23.43702916666666</v>
      </c>
      <c r="DH191">
        <v>23.377075</v>
      </c>
      <c r="DI191">
        <v>422.5370416666667</v>
      </c>
      <c r="DJ191">
        <v>23.13119583333333</v>
      </c>
      <c r="DK191">
        <v>500.0122083333334</v>
      </c>
      <c r="DL191">
        <v>90.17081666666667</v>
      </c>
      <c r="DM191">
        <v>0.06827639166666667</v>
      </c>
      <c r="DN191">
        <v>29.83525</v>
      </c>
      <c r="DO191">
        <v>30.00176666666667</v>
      </c>
      <c r="DP191">
        <v>999.9</v>
      </c>
      <c r="DQ191">
        <v>0</v>
      </c>
      <c r="DR191">
        <v>0</v>
      </c>
      <c r="DS191">
        <v>9994.265416666667</v>
      </c>
      <c r="DT191">
        <v>0</v>
      </c>
      <c r="DU191">
        <v>3.33927</v>
      </c>
      <c r="DV191">
        <v>1.8678425</v>
      </c>
      <c r="DW191">
        <v>432.0005</v>
      </c>
      <c r="DX191">
        <v>430.0614583333333</v>
      </c>
      <c r="DY191">
        <v>0.05994208333333333</v>
      </c>
      <c r="DZ191">
        <v>420.0077083333334</v>
      </c>
      <c r="EA191">
        <v>23.377075</v>
      </c>
      <c r="EB191">
        <v>2.113335416666667</v>
      </c>
      <c r="EC191">
        <v>2.107930833333333</v>
      </c>
      <c r="ED191">
        <v>18.32005416666667</v>
      </c>
      <c r="EE191">
        <v>18.279225</v>
      </c>
      <c r="EF191">
        <v>0.00500078</v>
      </c>
      <c r="EG191">
        <v>0</v>
      </c>
      <c r="EH191">
        <v>0</v>
      </c>
      <c r="EI191">
        <v>0</v>
      </c>
      <c r="EJ191">
        <v>130.2583333333333</v>
      </c>
      <c r="EK191">
        <v>0.00500078</v>
      </c>
      <c r="EL191">
        <v>-15.05416666666667</v>
      </c>
      <c r="EM191">
        <v>-0.9375</v>
      </c>
      <c r="EN191">
        <v>35.60908333333333</v>
      </c>
      <c r="EO191">
        <v>39.52575</v>
      </c>
      <c r="EP191">
        <v>38.31220833333333</v>
      </c>
      <c r="EQ191">
        <v>39.86170833333333</v>
      </c>
      <c r="ER191">
        <v>38.260125</v>
      </c>
      <c r="ES191">
        <v>0</v>
      </c>
      <c r="ET191">
        <v>0</v>
      </c>
      <c r="EU191">
        <v>0</v>
      </c>
      <c r="EV191">
        <v>1758414103.2</v>
      </c>
      <c r="EW191">
        <v>0</v>
      </c>
      <c r="EX191">
        <v>130.4615384615385</v>
      </c>
      <c r="EY191">
        <v>20.54700820018166</v>
      </c>
      <c r="EZ191">
        <v>5.295726899835755</v>
      </c>
      <c r="FA191">
        <v>-15.54230769230769</v>
      </c>
      <c r="FB191">
        <v>15</v>
      </c>
      <c r="FC191">
        <v>0</v>
      </c>
      <c r="FD191" t="s">
        <v>424</v>
      </c>
      <c r="FE191">
        <v>1746989605.5</v>
      </c>
      <c r="FF191">
        <v>1746989593.5</v>
      </c>
      <c r="FG191">
        <v>0</v>
      </c>
      <c r="FH191">
        <v>-0.274</v>
      </c>
      <c r="FI191">
        <v>-0.002</v>
      </c>
      <c r="FJ191">
        <v>2.549</v>
      </c>
      <c r="FK191">
        <v>0.129</v>
      </c>
      <c r="FL191">
        <v>420</v>
      </c>
      <c r="FM191">
        <v>17</v>
      </c>
      <c r="FN191">
        <v>0.02</v>
      </c>
      <c r="FO191">
        <v>0.04</v>
      </c>
      <c r="FP191">
        <v>1.87131</v>
      </c>
      <c r="FQ191">
        <v>-0.02832742964353042</v>
      </c>
      <c r="FR191">
        <v>0.02424615041609699</v>
      </c>
      <c r="FS191">
        <v>1</v>
      </c>
      <c r="FT191">
        <v>131.7647058823529</v>
      </c>
      <c r="FU191">
        <v>-5.350649651369493</v>
      </c>
      <c r="FV191">
        <v>7.056739888551318</v>
      </c>
      <c r="FW191">
        <v>0</v>
      </c>
      <c r="FX191">
        <v>0.059224025</v>
      </c>
      <c r="FY191">
        <v>0.01354027992495301</v>
      </c>
      <c r="FZ191">
        <v>0.001892877004423426</v>
      </c>
      <c r="GA191">
        <v>1</v>
      </c>
      <c r="GB191">
        <v>2</v>
      </c>
      <c r="GC191">
        <v>3</v>
      </c>
      <c r="GD191" t="s">
        <v>425</v>
      </c>
      <c r="GE191">
        <v>3.10297</v>
      </c>
      <c r="GF191">
        <v>2.72646</v>
      </c>
      <c r="GG191">
        <v>0.08804819999999999</v>
      </c>
      <c r="GH191">
        <v>0.0876878</v>
      </c>
      <c r="GI191">
        <v>0.105618</v>
      </c>
      <c r="GJ191">
        <v>0.106849</v>
      </c>
      <c r="GK191">
        <v>23836.8</v>
      </c>
      <c r="GL191">
        <v>21644</v>
      </c>
      <c r="GM191">
        <v>26702.9</v>
      </c>
      <c r="GN191">
        <v>23946.7</v>
      </c>
      <c r="GO191">
        <v>38216.2</v>
      </c>
      <c r="GP191">
        <v>31615.8</v>
      </c>
      <c r="GQ191">
        <v>46632.6</v>
      </c>
      <c r="GR191">
        <v>37885.6</v>
      </c>
      <c r="GS191">
        <v>1.86583</v>
      </c>
      <c r="GT191">
        <v>1.86073</v>
      </c>
      <c r="GU191">
        <v>0.0873357</v>
      </c>
      <c r="GV191">
        <v>0</v>
      </c>
      <c r="GW191">
        <v>28.5814</v>
      </c>
      <c r="GX191">
        <v>999.9</v>
      </c>
      <c r="GY191">
        <v>54</v>
      </c>
      <c r="GZ191">
        <v>31.5</v>
      </c>
      <c r="HA191">
        <v>27.7954</v>
      </c>
      <c r="HB191">
        <v>61.1337</v>
      </c>
      <c r="HC191">
        <v>26.246</v>
      </c>
      <c r="HD191">
        <v>1</v>
      </c>
      <c r="HE191">
        <v>0.142157</v>
      </c>
      <c r="HF191">
        <v>-1.02926</v>
      </c>
      <c r="HG191">
        <v>20.2958</v>
      </c>
      <c r="HH191">
        <v>5.21939</v>
      </c>
      <c r="HI191">
        <v>11.98</v>
      </c>
      <c r="HJ191">
        <v>4.964</v>
      </c>
      <c r="HK191">
        <v>3.27585</v>
      </c>
      <c r="HL191">
        <v>9999</v>
      </c>
      <c r="HM191">
        <v>9999</v>
      </c>
      <c r="HN191">
        <v>9999</v>
      </c>
      <c r="HO191">
        <v>999.9</v>
      </c>
      <c r="HP191">
        <v>1.86386</v>
      </c>
      <c r="HQ191">
        <v>1.86006</v>
      </c>
      <c r="HR191">
        <v>1.85837</v>
      </c>
      <c r="HS191">
        <v>1.85974</v>
      </c>
      <c r="HT191">
        <v>1.85986</v>
      </c>
      <c r="HU191">
        <v>1.85837</v>
      </c>
      <c r="HV191">
        <v>1.85745</v>
      </c>
      <c r="HW191">
        <v>1.85235</v>
      </c>
      <c r="HX191">
        <v>0</v>
      </c>
      <c r="HY191">
        <v>0</v>
      </c>
      <c r="HZ191">
        <v>0</v>
      </c>
      <c r="IA191">
        <v>0</v>
      </c>
      <c r="IB191" t="s">
        <v>426</v>
      </c>
      <c r="IC191" t="s">
        <v>427</v>
      </c>
      <c r="ID191" t="s">
        <v>428</v>
      </c>
      <c r="IE191" t="s">
        <v>428</v>
      </c>
      <c r="IF191" t="s">
        <v>428</v>
      </c>
      <c r="IG191" t="s">
        <v>428</v>
      </c>
      <c r="IH191">
        <v>0</v>
      </c>
      <c r="II191">
        <v>100</v>
      </c>
      <c r="IJ191">
        <v>100</v>
      </c>
      <c r="IK191">
        <v>-0.661</v>
      </c>
      <c r="IL191">
        <v>0.3057</v>
      </c>
      <c r="IM191">
        <v>-0.6605319167387009</v>
      </c>
      <c r="IN191">
        <v>-0.0004737513092168879</v>
      </c>
      <c r="IO191">
        <v>1.233974951706583E-06</v>
      </c>
      <c r="IP191">
        <v>-2.791035861235605E-10</v>
      </c>
      <c r="IQ191">
        <v>0.04306461537617447</v>
      </c>
      <c r="IR191">
        <v>-0.002560808816659483</v>
      </c>
      <c r="IS191">
        <v>0.0007441110143227328</v>
      </c>
      <c r="IT191">
        <v>-6.151772081818622E-06</v>
      </c>
      <c r="IU191">
        <v>2</v>
      </c>
      <c r="IV191">
        <v>1988</v>
      </c>
      <c r="IW191">
        <v>1</v>
      </c>
      <c r="IX191">
        <v>28</v>
      </c>
      <c r="IY191">
        <v>190408.3</v>
      </c>
      <c r="IZ191">
        <v>190408.5</v>
      </c>
      <c r="JA191">
        <v>1.14868</v>
      </c>
      <c r="JB191">
        <v>2.6062</v>
      </c>
      <c r="JC191">
        <v>1.49658</v>
      </c>
      <c r="JD191">
        <v>2.34741</v>
      </c>
      <c r="JE191">
        <v>1.54907</v>
      </c>
      <c r="JF191">
        <v>2.4646</v>
      </c>
      <c r="JG191">
        <v>36.2694</v>
      </c>
      <c r="JH191">
        <v>24.0963</v>
      </c>
      <c r="JI191">
        <v>18</v>
      </c>
      <c r="JJ191">
        <v>481.643</v>
      </c>
      <c r="JK191">
        <v>492.929</v>
      </c>
      <c r="JL191">
        <v>30.0669</v>
      </c>
      <c r="JM191">
        <v>29.0848</v>
      </c>
      <c r="JN191">
        <v>30.0001</v>
      </c>
      <c r="JO191">
        <v>29.2816</v>
      </c>
      <c r="JP191">
        <v>29.2709</v>
      </c>
      <c r="JQ191">
        <v>23.0933</v>
      </c>
      <c r="JR191">
        <v>19.9711</v>
      </c>
      <c r="JS191">
        <v>100</v>
      </c>
      <c r="JT191">
        <v>30.0717</v>
      </c>
      <c r="JU191">
        <v>420</v>
      </c>
      <c r="JV191">
        <v>23.3932</v>
      </c>
      <c r="JW191">
        <v>101.956</v>
      </c>
      <c r="JX191">
        <v>91.36669999999999</v>
      </c>
    </row>
    <row r="192" spans="1:284">
      <c r="A192">
        <v>174</v>
      </c>
      <c r="B192">
        <v>1758414105.1</v>
      </c>
      <c r="C192">
        <v>1402.099999904633</v>
      </c>
      <c r="D192" t="s">
        <v>779</v>
      </c>
      <c r="E192" t="s">
        <v>780</v>
      </c>
      <c r="F192">
        <v>5</v>
      </c>
      <c r="G192" t="s">
        <v>734</v>
      </c>
      <c r="H192" t="s">
        <v>421</v>
      </c>
      <c r="I192">
        <v>1758414097.1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(DN192+(U192+2*0.95*5.67E-8*(((DN192+$B$9)+273)^4-(DN192+273)^4)-44100*J192)/(1.84*29.3*R192+8*0.95*5.67E-8*(DN192+273)^3))</f>
        <v>0</v>
      </c>
      <c r="W192">
        <f>($C$9*DO192+$D$9*DP192+$E$9*V192)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2*0.95*5.67E-8*(((DN192+$B$9)+273)^4-(W192+273)^4)</f>
        <v>0</v>
      </c>
      <c r="AF192">
        <f>U192+AE192+AC192+AD192</f>
        <v>0</v>
      </c>
      <c r="AG192">
        <v>0</v>
      </c>
      <c r="AH192">
        <v>0</v>
      </c>
      <c r="AI192">
        <f>IF(AG192*$H$15&gt;=AK192,1.0,(AK192/(AK192-AG192*$H$15)))</f>
        <v>0</v>
      </c>
      <c r="AJ192">
        <f>(AI192-1)*100</f>
        <v>0</v>
      </c>
      <c r="AK192">
        <f>MAX(0,($B$15+$C$15*DS192)/(1+$D$15*DS192)*DL192/(DN192+273)*$E$15)</f>
        <v>0</v>
      </c>
      <c r="AL192" t="s">
        <v>422</v>
      </c>
      <c r="AM192" t="s">
        <v>422</v>
      </c>
      <c r="AN192">
        <v>0</v>
      </c>
      <c r="AO192">
        <v>0</v>
      </c>
      <c r="AP192">
        <f>1-AN192/AO192</f>
        <v>0</v>
      </c>
      <c r="AQ192">
        <v>0</v>
      </c>
      <c r="AR192" t="s">
        <v>422</v>
      </c>
      <c r="AS192" t="s">
        <v>422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422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$B$13*DT192+$C$13*DU192+$F$13*EF192*(1-EI192)</f>
        <v>0</v>
      </c>
      <c r="CW192">
        <f>CV192*CX192</f>
        <v>0</v>
      </c>
      <c r="CX192">
        <f>($B$13*$D$11+$C$13*$D$11+$F$13*((ES192+EK192)/MAX(ES192+EK192+ET192, 0.1)*$I$11+ET192/MAX(ES192+EK192+ET192, 0.1)*$J$11))/($B$13+$C$13+$F$13)</f>
        <v>0</v>
      </c>
      <c r="CY192">
        <f>($B$13*$K$11+$C$13*$K$11+$F$13*((ES192+EK192)/MAX(ES192+EK192+ET192, 0.1)*$P$11+ET192/MAX(ES192+EK192+ET192, 0.1)*$Q$11))/($B$13+$C$13+$F$13)</f>
        <v>0</v>
      </c>
      <c r="CZ192">
        <v>1.1</v>
      </c>
      <c r="DA192">
        <v>0.5</v>
      </c>
      <c r="DB192" t="s">
        <v>423</v>
      </c>
      <c r="DC192">
        <v>2</v>
      </c>
      <c r="DD192">
        <v>1758414097.1</v>
      </c>
      <c r="DE192">
        <v>421.8745416666666</v>
      </c>
      <c r="DF192">
        <v>419.997</v>
      </c>
      <c r="DG192">
        <v>23.43640416666667</v>
      </c>
      <c r="DH192">
        <v>23.3764125</v>
      </c>
      <c r="DI192">
        <v>422.5359166666667</v>
      </c>
      <c r="DJ192">
        <v>23.13057916666667</v>
      </c>
      <c r="DK192">
        <v>500.0074583333333</v>
      </c>
      <c r="DL192">
        <v>90.1708625</v>
      </c>
      <c r="DM192">
        <v>0.06829937916666666</v>
      </c>
      <c r="DN192">
        <v>29.8351875</v>
      </c>
      <c r="DO192">
        <v>30.001725</v>
      </c>
      <c r="DP192">
        <v>999.9</v>
      </c>
      <c r="DQ192">
        <v>0</v>
      </c>
      <c r="DR192">
        <v>0</v>
      </c>
      <c r="DS192">
        <v>9995.464166666667</v>
      </c>
      <c r="DT192">
        <v>0</v>
      </c>
      <c r="DU192">
        <v>3.33927</v>
      </c>
      <c r="DV192">
        <v>1.877371666666667</v>
      </c>
      <c r="DW192">
        <v>431.9990416666666</v>
      </c>
      <c r="DX192">
        <v>430.05025</v>
      </c>
      <c r="DY192">
        <v>0.05997466666666667</v>
      </c>
      <c r="DZ192">
        <v>419.997</v>
      </c>
      <c r="EA192">
        <v>23.3764125</v>
      </c>
      <c r="EB192">
        <v>2.113279583333334</v>
      </c>
      <c r="EC192">
        <v>2.1078725</v>
      </c>
      <c r="ED192">
        <v>18.3196375</v>
      </c>
      <c r="EE192">
        <v>18.2787875</v>
      </c>
      <c r="EF192">
        <v>0.00500078</v>
      </c>
      <c r="EG192">
        <v>0</v>
      </c>
      <c r="EH192">
        <v>0</v>
      </c>
      <c r="EI192">
        <v>0</v>
      </c>
      <c r="EJ192">
        <v>130.8666666666667</v>
      </c>
      <c r="EK192">
        <v>0.00500078</v>
      </c>
      <c r="EL192">
        <v>-15.75416666666666</v>
      </c>
      <c r="EM192">
        <v>-1.0375</v>
      </c>
      <c r="EN192">
        <v>35.59870833333333</v>
      </c>
      <c r="EO192">
        <v>39.48670833333333</v>
      </c>
      <c r="EP192">
        <v>38.29920833333333</v>
      </c>
      <c r="EQ192">
        <v>39.82008333333333</v>
      </c>
      <c r="ER192">
        <v>38.23929166666667</v>
      </c>
      <c r="ES192">
        <v>0</v>
      </c>
      <c r="ET192">
        <v>0</v>
      </c>
      <c r="EU192">
        <v>0</v>
      </c>
      <c r="EV192">
        <v>1758414105</v>
      </c>
      <c r="EW192">
        <v>0</v>
      </c>
      <c r="EX192">
        <v>130.856</v>
      </c>
      <c r="EY192">
        <v>2.161538078351732</v>
      </c>
      <c r="EZ192">
        <v>14.83076942568944</v>
      </c>
      <c r="FA192">
        <v>-15.696</v>
      </c>
      <c r="FB192">
        <v>15</v>
      </c>
      <c r="FC192">
        <v>0</v>
      </c>
      <c r="FD192" t="s">
        <v>424</v>
      </c>
      <c r="FE192">
        <v>1746989605.5</v>
      </c>
      <c r="FF192">
        <v>1746989593.5</v>
      </c>
      <c r="FG192">
        <v>0</v>
      </c>
      <c r="FH192">
        <v>-0.274</v>
      </c>
      <c r="FI192">
        <v>-0.002</v>
      </c>
      <c r="FJ192">
        <v>2.549</v>
      </c>
      <c r="FK192">
        <v>0.129</v>
      </c>
      <c r="FL192">
        <v>420</v>
      </c>
      <c r="FM192">
        <v>17</v>
      </c>
      <c r="FN192">
        <v>0.02</v>
      </c>
      <c r="FO192">
        <v>0.04</v>
      </c>
      <c r="FP192">
        <v>1.876638780487805</v>
      </c>
      <c r="FQ192">
        <v>0.09461581881532756</v>
      </c>
      <c r="FR192">
        <v>0.02778780915324525</v>
      </c>
      <c r="FS192">
        <v>1</v>
      </c>
      <c r="FT192">
        <v>131.5558823529412</v>
      </c>
      <c r="FU192">
        <v>-0.1757068997749197</v>
      </c>
      <c r="FV192">
        <v>6.800440780544196</v>
      </c>
      <c r="FW192">
        <v>1</v>
      </c>
      <c r="FX192">
        <v>0.05920079024390244</v>
      </c>
      <c r="FY192">
        <v>0.008739551916376207</v>
      </c>
      <c r="FZ192">
        <v>0.001865093878079911</v>
      </c>
      <c r="GA192">
        <v>1</v>
      </c>
      <c r="GB192">
        <v>3</v>
      </c>
      <c r="GC192">
        <v>3</v>
      </c>
      <c r="GD192" t="s">
        <v>462</v>
      </c>
      <c r="GE192">
        <v>3.10296</v>
      </c>
      <c r="GF192">
        <v>2.72675</v>
      </c>
      <c r="GG192">
        <v>0.0880425</v>
      </c>
      <c r="GH192">
        <v>0.0876893</v>
      </c>
      <c r="GI192">
        <v>0.105615</v>
      </c>
      <c r="GJ192">
        <v>0.10684</v>
      </c>
      <c r="GK192">
        <v>23836.8</v>
      </c>
      <c r="GL192">
        <v>21644</v>
      </c>
      <c r="GM192">
        <v>26702.9</v>
      </c>
      <c r="GN192">
        <v>23946.7</v>
      </c>
      <c r="GO192">
        <v>38216.3</v>
      </c>
      <c r="GP192">
        <v>31616</v>
      </c>
      <c r="GQ192">
        <v>46632.5</v>
      </c>
      <c r="GR192">
        <v>37885.5</v>
      </c>
      <c r="GS192">
        <v>1.8659</v>
      </c>
      <c r="GT192">
        <v>1.8607</v>
      </c>
      <c r="GU192">
        <v>0.0871792</v>
      </c>
      <c r="GV192">
        <v>0</v>
      </c>
      <c r="GW192">
        <v>28.5824</v>
      </c>
      <c r="GX192">
        <v>999.9</v>
      </c>
      <c r="GY192">
        <v>54</v>
      </c>
      <c r="GZ192">
        <v>31.5</v>
      </c>
      <c r="HA192">
        <v>27.7959</v>
      </c>
      <c r="HB192">
        <v>60.7237</v>
      </c>
      <c r="HC192">
        <v>26.3662</v>
      </c>
      <c r="HD192">
        <v>1</v>
      </c>
      <c r="HE192">
        <v>0.142162</v>
      </c>
      <c r="HF192">
        <v>-1.04146</v>
      </c>
      <c r="HG192">
        <v>20.2957</v>
      </c>
      <c r="HH192">
        <v>5.21969</v>
      </c>
      <c r="HI192">
        <v>11.98</v>
      </c>
      <c r="HJ192">
        <v>4.9639</v>
      </c>
      <c r="HK192">
        <v>3.27585</v>
      </c>
      <c r="HL192">
        <v>9999</v>
      </c>
      <c r="HM192">
        <v>9999</v>
      </c>
      <c r="HN192">
        <v>9999</v>
      </c>
      <c r="HO192">
        <v>999.9</v>
      </c>
      <c r="HP192">
        <v>1.86386</v>
      </c>
      <c r="HQ192">
        <v>1.86006</v>
      </c>
      <c r="HR192">
        <v>1.85837</v>
      </c>
      <c r="HS192">
        <v>1.85974</v>
      </c>
      <c r="HT192">
        <v>1.85986</v>
      </c>
      <c r="HU192">
        <v>1.85837</v>
      </c>
      <c r="HV192">
        <v>1.85745</v>
      </c>
      <c r="HW192">
        <v>1.85236</v>
      </c>
      <c r="HX192">
        <v>0</v>
      </c>
      <c r="HY192">
        <v>0</v>
      </c>
      <c r="HZ192">
        <v>0</v>
      </c>
      <c r="IA192">
        <v>0</v>
      </c>
      <c r="IB192" t="s">
        <v>426</v>
      </c>
      <c r="IC192" t="s">
        <v>427</v>
      </c>
      <c r="ID192" t="s">
        <v>428</v>
      </c>
      <c r="IE192" t="s">
        <v>428</v>
      </c>
      <c r="IF192" t="s">
        <v>428</v>
      </c>
      <c r="IG192" t="s">
        <v>428</v>
      </c>
      <c r="IH192">
        <v>0</v>
      </c>
      <c r="II192">
        <v>100</v>
      </c>
      <c r="IJ192">
        <v>100</v>
      </c>
      <c r="IK192">
        <v>-0.661</v>
      </c>
      <c r="IL192">
        <v>0.3057</v>
      </c>
      <c r="IM192">
        <v>-0.6605319167387009</v>
      </c>
      <c r="IN192">
        <v>-0.0004737513092168879</v>
      </c>
      <c r="IO192">
        <v>1.233974951706583E-06</v>
      </c>
      <c r="IP192">
        <v>-2.791035861235605E-10</v>
      </c>
      <c r="IQ192">
        <v>0.04306461537617447</v>
      </c>
      <c r="IR192">
        <v>-0.002560808816659483</v>
      </c>
      <c r="IS192">
        <v>0.0007441110143227328</v>
      </c>
      <c r="IT192">
        <v>-6.151772081818622E-06</v>
      </c>
      <c r="IU192">
        <v>2</v>
      </c>
      <c r="IV192">
        <v>1988</v>
      </c>
      <c r="IW192">
        <v>1</v>
      </c>
      <c r="IX192">
        <v>28</v>
      </c>
      <c r="IY192">
        <v>190408.3</v>
      </c>
      <c r="IZ192">
        <v>190408.5</v>
      </c>
      <c r="JA192">
        <v>1.14868</v>
      </c>
      <c r="JB192">
        <v>2.60132</v>
      </c>
      <c r="JC192">
        <v>1.49658</v>
      </c>
      <c r="JD192">
        <v>2.34741</v>
      </c>
      <c r="JE192">
        <v>1.54907</v>
      </c>
      <c r="JF192">
        <v>2.41699</v>
      </c>
      <c r="JG192">
        <v>36.2694</v>
      </c>
      <c r="JH192">
        <v>24.0963</v>
      </c>
      <c r="JI192">
        <v>18</v>
      </c>
      <c r="JJ192">
        <v>481.687</v>
      </c>
      <c r="JK192">
        <v>492.913</v>
      </c>
      <c r="JL192">
        <v>30.0671</v>
      </c>
      <c r="JM192">
        <v>29.0848</v>
      </c>
      <c r="JN192">
        <v>30.0001</v>
      </c>
      <c r="JO192">
        <v>29.2816</v>
      </c>
      <c r="JP192">
        <v>29.2709</v>
      </c>
      <c r="JQ192">
        <v>23.0927</v>
      </c>
      <c r="JR192">
        <v>19.9711</v>
      </c>
      <c r="JS192">
        <v>100</v>
      </c>
      <c r="JT192">
        <v>30.0717</v>
      </c>
      <c r="JU192">
        <v>420</v>
      </c>
      <c r="JV192">
        <v>23.3932</v>
      </c>
      <c r="JW192">
        <v>101.956</v>
      </c>
      <c r="JX192">
        <v>91.3664</v>
      </c>
    </row>
    <row r="193" spans="1:284">
      <c r="A193">
        <v>175</v>
      </c>
      <c r="B193">
        <v>1758414107.1</v>
      </c>
      <c r="C193">
        <v>1404.099999904633</v>
      </c>
      <c r="D193" t="s">
        <v>781</v>
      </c>
      <c r="E193" t="s">
        <v>782</v>
      </c>
      <c r="F193">
        <v>5</v>
      </c>
      <c r="G193" t="s">
        <v>734</v>
      </c>
      <c r="H193" t="s">
        <v>421</v>
      </c>
      <c r="I193">
        <v>1758414099.1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(DN193+(U193+2*0.95*5.67E-8*(((DN193+$B$9)+273)^4-(DN193+273)^4)-44100*J193)/(1.84*29.3*R193+8*0.95*5.67E-8*(DN193+273)^3))</f>
        <v>0</v>
      </c>
      <c r="W193">
        <f>($C$9*DO193+$D$9*DP193+$E$9*V193)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2*0.95*5.67E-8*(((DN193+$B$9)+273)^4-(W193+273)^4)</f>
        <v>0</v>
      </c>
      <c r="AF193">
        <f>U193+AE193+AC193+AD193</f>
        <v>0</v>
      </c>
      <c r="AG193">
        <v>0</v>
      </c>
      <c r="AH193">
        <v>0</v>
      </c>
      <c r="AI193">
        <f>IF(AG193*$H$15&gt;=AK193,1.0,(AK193/(AK193-AG193*$H$15)))</f>
        <v>0</v>
      </c>
      <c r="AJ193">
        <f>(AI193-1)*100</f>
        <v>0</v>
      </c>
      <c r="AK193">
        <f>MAX(0,($B$15+$C$15*DS193)/(1+$D$15*DS193)*DL193/(DN193+273)*$E$15)</f>
        <v>0</v>
      </c>
      <c r="AL193" t="s">
        <v>422</v>
      </c>
      <c r="AM193" t="s">
        <v>422</v>
      </c>
      <c r="AN193">
        <v>0</v>
      </c>
      <c r="AO193">
        <v>0</v>
      </c>
      <c r="AP193">
        <f>1-AN193/AO193</f>
        <v>0</v>
      </c>
      <c r="AQ193">
        <v>0</v>
      </c>
      <c r="AR193" t="s">
        <v>422</v>
      </c>
      <c r="AS193" t="s">
        <v>422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422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$B$13*DT193+$C$13*DU193+$F$13*EF193*(1-EI193)</f>
        <v>0</v>
      </c>
      <c r="CW193">
        <f>CV193*CX193</f>
        <v>0</v>
      </c>
      <c r="CX193">
        <f>($B$13*$D$11+$C$13*$D$11+$F$13*((ES193+EK193)/MAX(ES193+EK193+ET193, 0.1)*$I$11+ET193/MAX(ES193+EK193+ET193, 0.1)*$J$11))/($B$13+$C$13+$F$13)</f>
        <v>0</v>
      </c>
      <c r="CY193">
        <f>($B$13*$K$11+$C$13*$K$11+$F$13*((ES193+EK193)/MAX(ES193+EK193+ET193, 0.1)*$P$11+ET193/MAX(ES193+EK193+ET193, 0.1)*$Q$11))/($B$13+$C$13+$F$13)</f>
        <v>0</v>
      </c>
      <c r="CZ193">
        <v>1.1</v>
      </c>
      <c r="DA193">
        <v>0.5</v>
      </c>
      <c r="DB193" t="s">
        <v>423</v>
      </c>
      <c r="DC193">
        <v>2</v>
      </c>
      <c r="DD193">
        <v>1758414099.1</v>
      </c>
      <c r="DE193">
        <v>421.8669583333333</v>
      </c>
      <c r="DF193">
        <v>419.99025</v>
      </c>
      <c r="DG193">
        <v>23.43554166666667</v>
      </c>
      <c r="DH193">
        <v>23.37552083333334</v>
      </c>
      <c r="DI193">
        <v>422.5284166666667</v>
      </c>
      <c r="DJ193">
        <v>23.12973333333333</v>
      </c>
      <c r="DK193">
        <v>500.0042083333333</v>
      </c>
      <c r="DL193">
        <v>90.17107083333333</v>
      </c>
      <c r="DM193">
        <v>0.06833711250000001</v>
      </c>
      <c r="DN193">
        <v>29.83489166666667</v>
      </c>
      <c r="DO193">
        <v>30.00139166666667</v>
      </c>
      <c r="DP193">
        <v>999.9</v>
      </c>
      <c r="DQ193">
        <v>0</v>
      </c>
      <c r="DR193">
        <v>0</v>
      </c>
      <c r="DS193">
        <v>9995.593333333332</v>
      </c>
      <c r="DT193">
        <v>0</v>
      </c>
      <c r="DU193">
        <v>3.33927</v>
      </c>
      <c r="DV193">
        <v>1.8766225</v>
      </c>
      <c r="DW193">
        <v>431.9909166666667</v>
      </c>
      <c r="DX193">
        <v>430.042875</v>
      </c>
      <c r="DY193">
        <v>0.06000462916666666</v>
      </c>
      <c r="DZ193">
        <v>419.99025</v>
      </c>
      <c r="EA193">
        <v>23.37552083333334</v>
      </c>
      <c r="EB193">
        <v>2.1132075</v>
      </c>
      <c r="EC193">
        <v>2.107796666666667</v>
      </c>
      <c r="ED193">
        <v>18.31909166666667</v>
      </c>
      <c r="EE193">
        <v>18.27821666666667</v>
      </c>
      <c r="EF193">
        <v>0.00500078</v>
      </c>
      <c r="EG193">
        <v>0</v>
      </c>
      <c r="EH193">
        <v>0</v>
      </c>
      <c r="EI193">
        <v>0</v>
      </c>
      <c r="EJ193">
        <v>131.8</v>
      </c>
      <c r="EK193">
        <v>0.00500078</v>
      </c>
      <c r="EL193">
        <v>-16.1875</v>
      </c>
      <c r="EM193">
        <v>-0.9791666666666666</v>
      </c>
      <c r="EN193">
        <v>35.58308333333333</v>
      </c>
      <c r="EO193">
        <v>39.45545833333333</v>
      </c>
      <c r="EP193">
        <v>38.31483333333333</v>
      </c>
      <c r="EQ193">
        <v>39.78095833333333</v>
      </c>
      <c r="ER193">
        <v>38.22883333333333</v>
      </c>
      <c r="ES193">
        <v>0</v>
      </c>
      <c r="ET193">
        <v>0</v>
      </c>
      <c r="EU193">
        <v>0</v>
      </c>
      <c r="EV193">
        <v>1758414106.8</v>
      </c>
      <c r="EW193">
        <v>0</v>
      </c>
      <c r="EX193">
        <v>131.1846153846154</v>
      </c>
      <c r="EY193">
        <v>11.99316202409775</v>
      </c>
      <c r="EZ193">
        <v>10.89230786310385</v>
      </c>
      <c r="FA193">
        <v>-15.69230769230769</v>
      </c>
      <c r="FB193">
        <v>15</v>
      </c>
      <c r="FC193">
        <v>0</v>
      </c>
      <c r="FD193" t="s">
        <v>424</v>
      </c>
      <c r="FE193">
        <v>1746989605.5</v>
      </c>
      <c r="FF193">
        <v>1746989593.5</v>
      </c>
      <c r="FG193">
        <v>0</v>
      </c>
      <c r="FH193">
        <v>-0.274</v>
      </c>
      <c r="FI193">
        <v>-0.002</v>
      </c>
      <c r="FJ193">
        <v>2.549</v>
      </c>
      <c r="FK193">
        <v>0.129</v>
      </c>
      <c r="FL193">
        <v>420</v>
      </c>
      <c r="FM193">
        <v>17</v>
      </c>
      <c r="FN193">
        <v>0.02</v>
      </c>
      <c r="FO193">
        <v>0.04</v>
      </c>
      <c r="FP193">
        <v>1.873283</v>
      </c>
      <c r="FQ193">
        <v>0.1603321575984946</v>
      </c>
      <c r="FR193">
        <v>0.02608057104436174</v>
      </c>
      <c r="FS193">
        <v>1</v>
      </c>
      <c r="FT193">
        <v>131.0029411764706</v>
      </c>
      <c r="FU193">
        <v>8.420167817683474</v>
      </c>
      <c r="FV193">
        <v>7.104202786508413</v>
      </c>
      <c r="FW193">
        <v>0</v>
      </c>
      <c r="FX193">
        <v>0.059626095</v>
      </c>
      <c r="FY193">
        <v>0.00378243602251392</v>
      </c>
      <c r="FZ193">
        <v>0.001500379571133585</v>
      </c>
      <c r="GA193">
        <v>1</v>
      </c>
      <c r="GB193">
        <v>2</v>
      </c>
      <c r="GC193">
        <v>3</v>
      </c>
      <c r="GD193" t="s">
        <v>425</v>
      </c>
      <c r="GE193">
        <v>3.10332</v>
      </c>
      <c r="GF193">
        <v>2.72642</v>
      </c>
      <c r="GG193">
        <v>0.08803859999999999</v>
      </c>
      <c r="GH193">
        <v>0.0876957</v>
      </c>
      <c r="GI193">
        <v>0.105611</v>
      </c>
      <c r="GJ193">
        <v>0.106835</v>
      </c>
      <c r="GK193">
        <v>23836.9</v>
      </c>
      <c r="GL193">
        <v>21643.8</v>
      </c>
      <c r="GM193">
        <v>26702.8</v>
      </c>
      <c r="GN193">
        <v>23946.7</v>
      </c>
      <c r="GO193">
        <v>38216.5</v>
      </c>
      <c r="GP193">
        <v>31616.2</v>
      </c>
      <c r="GQ193">
        <v>46632.5</v>
      </c>
      <c r="GR193">
        <v>37885.4</v>
      </c>
      <c r="GS193">
        <v>1.8662</v>
      </c>
      <c r="GT193">
        <v>1.8603</v>
      </c>
      <c r="GU193">
        <v>0.0872165</v>
      </c>
      <c r="GV193">
        <v>0</v>
      </c>
      <c r="GW193">
        <v>28.5827</v>
      </c>
      <c r="GX193">
        <v>999.9</v>
      </c>
      <c r="GY193">
        <v>54</v>
      </c>
      <c r="GZ193">
        <v>31.5</v>
      </c>
      <c r="HA193">
        <v>27.7993</v>
      </c>
      <c r="HB193">
        <v>61.1237</v>
      </c>
      <c r="HC193">
        <v>26.1218</v>
      </c>
      <c r="HD193">
        <v>1</v>
      </c>
      <c r="HE193">
        <v>0.142241</v>
      </c>
      <c r="HF193">
        <v>-1.04296</v>
      </c>
      <c r="HG193">
        <v>20.2958</v>
      </c>
      <c r="HH193">
        <v>5.21954</v>
      </c>
      <c r="HI193">
        <v>11.98</v>
      </c>
      <c r="HJ193">
        <v>4.96385</v>
      </c>
      <c r="HK193">
        <v>3.27593</v>
      </c>
      <c r="HL193">
        <v>9999</v>
      </c>
      <c r="HM193">
        <v>9999</v>
      </c>
      <c r="HN193">
        <v>9999</v>
      </c>
      <c r="HO193">
        <v>999.9</v>
      </c>
      <c r="HP193">
        <v>1.86386</v>
      </c>
      <c r="HQ193">
        <v>1.86006</v>
      </c>
      <c r="HR193">
        <v>1.85837</v>
      </c>
      <c r="HS193">
        <v>1.85974</v>
      </c>
      <c r="HT193">
        <v>1.85985</v>
      </c>
      <c r="HU193">
        <v>1.85837</v>
      </c>
      <c r="HV193">
        <v>1.85745</v>
      </c>
      <c r="HW193">
        <v>1.85236</v>
      </c>
      <c r="HX193">
        <v>0</v>
      </c>
      <c r="HY193">
        <v>0</v>
      </c>
      <c r="HZ193">
        <v>0</v>
      </c>
      <c r="IA193">
        <v>0</v>
      </c>
      <c r="IB193" t="s">
        <v>426</v>
      </c>
      <c r="IC193" t="s">
        <v>427</v>
      </c>
      <c r="ID193" t="s">
        <v>428</v>
      </c>
      <c r="IE193" t="s">
        <v>428</v>
      </c>
      <c r="IF193" t="s">
        <v>428</v>
      </c>
      <c r="IG193" t="s">
        <v>428</v>
      </c>
      <c r="IH193">
        <v>0</v>
      </c>
      <c r="II193">
        <v>100</v>
      </c>
      <c r="IJ193">
        <v>100</v>
      </c>
      <c r="IK193">
        <v>-0.662</v>
      </c>
      <c r="IL193">
        <v>0.3058</v>
      </c>
      <c r="IM193">
        <v>-0.6605319167387009</v>
      </c>
      <c r="IN193">
        <v>-0.0004737513092168879</v>
      </c>
      <c r="IO193">
        <v>1.233974951706583E-06</v>
      </c>
      <c r="IP193">
        <v>-2.791035861235605E-10</v>
      </c>
      <c r="IQ193">
        <v>0.04306461537617447</v>
      </c>
      <c r="IR193">
        <v>-0.002560808816659483</v>
      </c>
      <c r="IS193">
        <v>0.0007441110143227328</v>
      </c>
      <c r="IT193">
        <v>-6.151772081818622E-06</v>
      </c>
      <c r="IU193">
        <v>2</v>
      </c>
      <c r="IV193">
        <v>1988</v>
      </c>
      <c r="IW193">
        <v>1</v>
      </c>
      <c r="IX193">
        <v>28</v>
      </c>
      <c r="IY193">
        <v>190408.4</v>
      </c>
      <c r="IZ193">
        <v>190408.6</v>
      </c>
      <c r="JA193">
        <v>1.14868</v>
      </c>
      <c r="JB193">
        <v>2.61597</v>
      </c>
      <c r="JC193">
        <v>1.49658</v>
      </c>
      <c r="JD193">
        <v>2.34741</v>
      </c>
      <c r="JE193">
        <v>1.54907</v>
      </c>
      <c r="JF193">
        <v>2.38281</v>
      </c>
      <c r="JG193">
        <v>36.2694</v>
      </c>
      <c r="JH193">
        <v>24.0963</v>
      </c>
      <c r="JI193">
        <v>18</v>
      </c>
      <c r="JJ193">
        <v>481.861</v>
      </c>
      <c r="JK193">
        <v>492.648</v>
      </c>
      <c r="JL193">
        <v>30.0678</v>
      </c>
      <c r="JM193">
        <v>29.0845</v>
      </c>
      <c r="JN193">
        <v>30.0001</v>
      </c>
      <c r="JO193">
        <v>29.2816</v>
      </c>
      <c r="JP193">
        <v>29.2709</v>
      </c>
      <c r="JQ193">
        <v>23.0927</v>
      </c>
      <c r="JR193">
        <v>19.9711</v>
      </c>
      <c r="JS193">
        <v>100</v>
      </c>
      <c r="JT193">
        <v>30.0696</v>
      </c>
      <c r="JU193">
        <v>420</v>
      </c>
      <c r="JV193">
        <v>23.3932</v>
      </c>
      <c r="JW193">
        <v>101.955</v>
      </c>
      <c r="JX193">
        <v>91.36620000000001</v>
      </c>
    </row>
    <row r="194" spans="1:284">
      <c r="A194">
        <v>176</v>
      </c>
      <c r="B194">
        <v>1758414109.1</v>
      </c>
      <c r="C194">
        <v>1406.099999904633</v>
      </c>
      <c r="D194" t="s">
        <v>783</v>
      </c>
      <c r="E194" t="s">
        <v>784</v>
      </c>
      <c r="F194">
        <v>5</v>
      </c>
      <c r="G194" t="s">
        <v>734</v>
      </c>
      <c r="H194" t="s">
        <v>421</v>
      </c>
      <c r="I194">
        <v>1758414101.1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(DN194+(U194+2*0.95*5.67E-8*(((DN194+$B$9)+273)^4-(DN194+273)^4)-44100*J194)/(1.84*29.3*R194+8*0.95*5.67E-8*(DN194+273)^3))</f>
        <v>0</v>
      </c>
      <c r="W194">
        <f>($C$9*DO194+$D$9*DP194+$E$9*V194)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2*0.95*5.67E-8*(((DN194+$B$9)+273)^4-(W194+273)^4)</f>
        <v>0</v>
      </c>
      <c r="AF194">
        <f>U194+AE194+AC194+AD194</f>
        <v>0</v>
      </c>
      <c r="AG194">
        <v>0</v>
      </c>
      <c r="AH194">
        <v>0</v>
      </c>
      <c r="AI194">
        <f>IF(AG194*$H$15&gt;=AK194,1.0,(AK194/(AK194-AG194*$H$15)))</f>
        <v>0</v>
      </c>
      <c r="AJ194">
        <f>(AI194-1)*100</f>
        <v>0</v>
      </c>
      <c r="AK194">
        <f>MAX(0,($B$15+$C$15*DS194)/(1+$D$15*DS194)*DL194/(DN194+273)*$E$15)</f>
        <v>0</v>
      </c>
      <c r="AL194" t="s">
        <v>422</v>
      </c>
      <c r="AM194" t="s">
        <v>422</v>
      </c>
      <c r="AN194">
        <v>0</v>
      </c>
      <c r="AO194">
        <v>0</v>
      </c>
      <c r="AP194">
        <f>1-AN194/AO194</f>
        <v>0</v>
      </c>
      <c r="AQ194">
        <v>0</v>
      </c>
      <c r="AR194" t="s">
        <v>422</v>
      </c>
      <c r="AS194" t="s">
        <v>422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422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$B$13*DT194+$C$13*DU194+$F$13*EF194*(1-EI194)</f>
        <v>0</v>
      </c>
      <c r="CW194">
        <f>CV194*CX194</f>
        <v>0</v>
      </c>
      <c r="CX194">
        <f>($B$13*$D$11+$C$13*$D$11+$F$13*((ES194+EK194)/MAX(ES194+EK194+ET194, 0.1)*$I$11+ET194/MAX(ES194+EK194+ET194, 0.1)*$J$11))/($B$13+$C$13+$F$13)</f>
        <v>0</v>
      </c>
      <c r="CY194">
        <f>($B$13*$K$11+$C$13*$K$11+$F$13*((ES194+EK194)/MAX(ES194+EK194+ET194, 0.1)*$P$11+ET194/MAX(ES194+EK194+ET194, 0.1)*$Q$11))/($B$13+$C$13+$F$13)</f>
        <v>0</v>
      </c>
      <c r="CZ194">
        <v>1.1</v>
      </c>
      <c r="DA194">
        <v>0.5</v>
      </c>
      <c r="DB194" t="s">
        <v>423</v>
      </c>
      <c r="DC194">
        <v>2</v>
      </c>
      <c r="DD194">
        <v>1758414101.1</v>
      </c>
      <c r="DE194">
        <v>421.8574166666667</v>
      </c>
      <c r="DF194">
        <v>419.9917083333333</v>
      </c>
      <c r="DG194">
        <v>23.43450833333333</v>
      </c>
      <c r="DH194">
        <v>23.3745125</v>
      </c>
      <c r="DI194">
        <v>422.5188333333333</v>
      </c>
      <c r="DJ194">
        <v>23.128725</v>
      </c>
      <c r="DK194">
        <v>500.0040833333333</v>
      </c>
      <c r="DL194">
        <v>90.17147916666666</v>
      </c>
      <c r="DM194">
        <v>0.06835575000000001</v>
      </c>
      <c r="DN194">
        <v>29.83444166666666</v>
      </c>
      <c r="DO194">
        <v>30.0016875</v>
      </c>
      <c r="DP194">
        <v>999.9</v>
      </c>
      <c r="DQ194">
        <v>0</v>
      </c>
      <c r="DR194">
        <v>0</v>
      </c>
      <c r="DS194">
        <v>9994.193333333335</v>
      </c>
      <c r="DT194">
        <v>0</v>
      </c>
      <c r="DU194">
        <v>3.33927</v>
      </c>
      <c r="DV194">
        <v>1.865572916666667</v>
      </c>
      <c r="DW194">
        <v>431.9806666666667</v>
      </c>
      <c r="DX194">
        <v>430.0439583333334</v>
      </c>
      <c r="DY194">
        <v>0.05997792500000001</v>
      </c>
      <c r="DZ194">
        <v>419.9917083333333</v>
      </c>
      <c r="EA194">
        <v>23.3745125</v>
      </c>
      <c r="EB194">
        <v>2.113124166666667</v>
      </c>
      <c r="EC194">
        <v>2.107715833333333</v>
      </c>
      <c r="ED194">
        <v>18.31845833333333</v>
      </c>
      <c r="EE194">
        <v>18.27760416666667</v>
      </c>
      <c r="EF194">
        <v>0.00500078</v>
      </c>
      <c r="EG194">
        <v>0</v>
      </c>
      <c r="EH194">
        <v>0</v>
      </c>
      <c r="EI194">
        <v>0</v>
      </c>
      <c r="EJ194">
        <v>132.8166666666667</v>
      </c>
      <c r="EK194">
        <v>0.00500078</v>
      </c>
      <c r="EL194">
        <v>-16.75</v>
      </c>
      <c r="EM194">
        <v>-1.145833333333333</v>
      </c>
      <c r="EN194">
        <v>35.56487499999999</v>
      </c>
      <c r="EO194">
        <v>39.42420833333333</v>
      </c>
      <c r="EP194">
        <v>38.273125</v>
      </c>
      <c r="EQ194">
        <v>39.74445833333333</v>
      </c>
      <c r="ER194">
        <v>38.21320833333333</v>
      </c>
      <c r="ES194">
        <v>0</v>
      </c>
      <c r="ET194">
        <v>0</v>
      </c>
      <c r="EU194">
        <v>0</v>
      </c>
      <c r="EV194">
        <v>1758414109.2</v>
      </c>
      <c r="EW194">
        <v>0</v>
      </c>
      <c r="EX194">
        <v>132.3115384615384</v>
      </c>
      <c r="EY194">
        <v>5.958974057266545</v>
      </c>
      <c r="EZ194">
        <v>-4.434188113634198</v>
      </c>
      <c r="FA194">
        <v>-16.08846153846154</v>
      </c>
      <c r="FB194">
        <v>15</v>
      </c>
      <c r="FC194">
        <v>0</v>
      </c>
      <c r="FD194" t="s">
        <v>424</v>
      </c>
      <c r="FE194">
        <v>1746989605.5</v>
      </c>
      <c r="FF194">
        <v>1746989593.5</v>
      </c>
      <c r="FG194">
        <v>0</v>
      </c>
      <c r="FH194">
        <v>-0.274</v>
      </c>
      <c r="FI194">
        <v>-0.002</v>
      </c>
      <c r="FJ194">
        <v>2.549</v>
      </c>
      <c r="FK194">
        <v>0.129</v>
      </c>
      <c r="FL194">
        <v>420</v>
      </c>
      <c r="FM194">
        <v>17</v>
      </c>
      <c r="FN194">
        <v>0.02</v>
      </c>
      <c r="FO194">
        <v>0.04</v>
      </c>
      <c r="FP194">
        <v>1.867626341463415</v>
      </c>
      <c r="FQ194">
        <v>-0.03680508710801431</v>
      </c>
      <c r="FR194">
        <v>0.03471640483494642</v>
      </c>
      <c r="FS194">
        <v>1</v>
      </c>
      <c r="FT194">
        <v>131.2323529411765</v>
      </c>
      <c r="FU194">
        <v>18.72727249774682</v>
      </c>
      <c r="FV194">
        <v>7.202765832660284</v>
      </c>
      <c r="FW194">
        <v>0</v>
      </c>
      <c r="FX194">
        <v>0.05995870731707316</v>
      </c>
      <c r="FY194">
        <v>-0.001505661324041706</v>
      </c>
      <c r="FZ194">
        <v>0.001096113107567192</v>
      </c>
      <c r="GA194">
        <v>1</v>
      </c>
      <c r="GB194">
        <v>2</v>
      </c>
      <c r="GC194">
        <v>3</v>
      </c>
      <c r="GD194" t="s">
        <v>425</v>
      </c>
      <c r="GE194">
        <v>3.10337</v>
      </c>
      <c r="GF194">
        <v>2.72623</v>
      </c>
      <c r="GG194">
        <v>0.08804090000000001</v>
      </c>
      <c r="GH194">
        <v>0.087701</v>
      </c>
      <c r="GI194">
        <v>0.105608</v>
      </c>
      <c r="GJ194">
        <v>0.106834</v>
      </c>
      <c r="GK194">
        <v>23836.8</v>
      </c>
      <c r="GL194">
        <v>21643.7</v>
      </c>
      <c r="GM194">
        <v>26702.7</v>
      </c>
      <c r="GN194">
        <v>23946.7</v>
      </c>
      <c r="GO194">
        <v>38216.5</v>
      </c>
      <c r="GP194">
        <v>31616.2</v>
      </c>
      <c r="GQ194">
        <v>46632.5</v>
      </c>
      <c r="GR194">
        <v>37885.4</v>
      </c>
      <c r="GS194">
        <v>1.86613</v>
      </c>
      <c r="GT194">
        <v>1.86033</v>
      </c>
      <c r="GU194">
        <v>0.08710469999999999</v>
      </c>
      <c r="GV194">
        <v>0</v>
      </c>
      <c r="GW194">
        <v>28.5839</v>
      </c>
      <c r="GX194">
        <v>999.9</v>
      </c>
      <c r="GY194">
        <v>54</v>
      </c>
      <c r="GZ194">
        <v>31.5</v>
      </c>
      <c r="HA194">
        <v>27.794</v>
      </c>
      <c r="HB194">
        <v>61.1037</v>
      </c>
      <c r="HC194">
        <v>26.0457</v>
      </c>
      <c r="HD194">
        <v>1</v>
      </c>
      <c r="HE194">
        <v>0.142226</v>
      </c>
      <c r="HF194">
        <v>-1.04224</v>
      </c>
      <c r="HG194">
        <v>20.2959</v>
      </c>
      <c r="HH194">
        <v>5.21969</v>
      </c>
      <c r="HI194">
        <v>11.98</v>
      </c>
      <c r="HJ194">
        <v>4.96385</v>
      </c>
      <c r="HK194">
        <v>3.276</v>
      </c>
      <c r="HL194">
        <v>9999</v>
      </c>
      <c r="HM194">
        <v>9999</v>
      </c>
      <c r="HN194">
        <v>9999</v>
      </c>
      <c r="HO194">
        <v>999.9</v>
      </c>
      <c r="HP194">
        <v>1.86386</v>
      </c>
      <c r="HQ194">
        <v>1.86005</v>
      </c>
      <c r="HR194">
        <v>1.85837</v>
      </c>
      <c r="HS194">
        <v>1.85974</v>
      </c>
      <c r="HT194">
        <v>1.85983</v>
      </c>
      <c r="HU194">
        <v>1.85837</v>
      </c>
      <c r="HV194">
        <v>1.85745</v>
      </c>
      <c r="HW194">
        <v>1.85234</v>
      </c>
      <c r="HX194">
        <v>0</v>
      </c>
      <c r="HY194">
        <v>0</v>
      </c>
      <c r="HZ194">
        <v>0</v>
      </c>
      <c r="IA194">
        <v>0</v>
      </c>
      <c r="IB194" t="s">
        <v>426</v>
      </c>
      <c r="IC194" t="s">
        <v>427</v>
      </c>
      <c r="ID194" t="s">
        <v>428</v>
      </c>
      <c r="IE194" t="s">
        <v>428</v>
      </c>
      <c r="IF194" t="s">
        <v>428</v>
      </c>
      <c r="IG194" t="s">
        <v>428</v>
      </c>
      <c r="IH194">
        <v>0</v>
      </c>
      <c r="II194">
        <v>100</v>
      </c>
      <c r="IJ194">
        <v>100</v>
      </c>
      <c r="IK194">
        <v>-0.661</v>
      </c>
      <c r="IL194">
        <v>0.3057</v>
      </c>
      <c r="IM194">
        <v>-0.6605319167387009</v>
      </c>
      <c r="IN194">
        <v>-0.0004737513092168879</v>
      </c>
      <c r="IO194">
        <v>1.233974951706583E-06</v>
      </c>
      <c r="IP194">
        <v>-2.791035861235605E-10</v>
      </c>
      <c r="IQ194">
        <v>0.04306461537617447</v>
      </c>
      <c r="IR194">
        <v>-0.002560808816659483</v>
      </c>
      <c r="IS194">
        <v>0.0007441110143227328</v>
      </c>
      <c r="IT194">
        <v>-6.151772081818622E-06</v>
      </c>
      <c r="IU194">
        <v>2</v>
      </c>
      <c r="IV194">
        <v>1988</v>
      </c>
      <c r="IW194">
        <v>1</v>
      </c>
      <c r="IX194">
        <v>28</v>
      </c>
      <c r="IY194">
        <v>190408.4</v>
      </c>
      <c r="IZ194">
        <v>190408.6</v>
      </c>
      <c r="JA194">
        <v>1.14868</v>
      </c>
      <c r="JB194">
        <v>2.61108</v>
      </c>
      <c r="JC194">
        <v>1.49658</v>
      </c>
      <c r="JD194">
        <v>2.34741</v>
      </c>
      <c r="JE194">
        <v>1.54907</v>
      </c>
      <c r="JF194">
        <v>2.44507</v>
      </c>
      <c r="JG194">
        <v>36.2694</v>
      </c>
      <c r="JH194">
        <v>24.0963</v>
      </c>
      <c r="JI194">
        <v>18</v>
      </c>
      <c r="JJ194">
        <v>481.817</v>
      </c>
      <c r="JK194">
        <v>492.665</v>
      </c>
      <c r="JL194">
        <v>30.068</v>
      </c>
      <c r="JM194">
        <v>29.084</v>
      </c>
      <c r="JN194">
        <v>30.0001</v>
      </c>
      <c r="JO194">
        <v>29.2816</v>
      </c>
      <c r="JP194">
        <v>29.2709</v>
      </c>
      <c r="JQ194">
        <v>23.0936</v>
      </c>
      <c r="JR194">
        <v>19.9711</v>
      </c>
      <c r="JS194">
        <v>100</v>
      </c>
      <c r="JT194">
        <v>30.0696</v>
      </c>
      <c r="JU194">
        <v>420</v>
      </c>
      <c r="JV194">
        <v>23.3932</v>
      </c>
      <c r="JW194">
        <v>101.955</v>
      </c>
      <c r="JX194">
        <v>91.3663</v>
      </c>
    </row>
    <row r="195" spans="1:284">
      <c r="A195">
        <v>177</v>
      </c>
      <c r="B195">
        <v>1758414111.1</v>
      </c>
      <c r="C195">
        <v>1408.099999904633</v>
      </c>
      <c r="D195" t="s">
        <v>785</v>
      </c>
      <c r="E195" t="s">
        <v>786</v>
      </c>
      <c r="F195">
        <v>5</v>
      </c>
      <c r="G195" t="s">
        <v>734</v>
      </c>
      <c r="H195" t="s">
        <v>421</v>
      </c>
      <c r="I195">
        <v>1758414103.1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(DN195+(U195+2*0.95*5.67E-8*(((DN195+$B$9)+273)^4-(DN195+273)^4)-44100*J195)/(1.84*29.3*R195+8*0.95*5.67E-8*(DN195+273)^3))</f>
        <v>0</v>
      </c>
      <c r="W195">
        <f>($C$9*DO195+$D$9*DP195+$E$9*V195)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2*0.95*5.67E-8*(((DN195+$B$9)+273)^4-(W195+273)^4)</f>
        <v>0</v>
      </c>
      <c r="AF195">
        <f>U195+AE195+AC195+AD195</f>
        <v>0</v>
      </c>
      <c r="AG195">
        <v>0</v>
      </c>
      <c r="AH195">
        <v>0</v>
      </c>
      <c r="AI195">
        <f>IF(AG195*$H$15&gt;=AK195,1.0,(AK195/(AK195-AG195*$H$15)))</f>
        <v>0</v>
      </c>
      <c r="AJ195">
        <f>(AI195-1)*100</f>
        <v>0</v>
      </c>
      <c r="AK195">
        <f>MAX(0,($B$15+$C$15*DS195)/(1+$D$15*DS195)*DL195/(DN195+273)*$E$15)</f>
        <v>0</v>
      </c>
      <c r="AL195" t="s">
        <v>422</v>
      </c>
      <c r="AM195" t="s">
        <v>422</v>
      </c>
      <c r="AN195">
        <v>0</v>
      </c>
      <c r="AO195">
        <v>0</v>
      </c>
      <c r="AP195">
        <f>1-AN195/AO195</f>
        <v>0</v>
      </c>
      <c r="AQ195">
        <v>0</v>
      </c>
      <c r="AR195" t="s">
        <v>422</v>
      </c>
      <c r="AS195" t="s">
        <v>422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422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$B$13*DT195+$C$13*DU195+$F$13*EF195*(1-EI195)</f>
        <v>0</v>
      </c>
      <c r="CW195">
        <f>CV195*CX195</f>
        <v>0</v>
      </c>
      <c r="CX195">
        <f>($B$13*$D$11+$C$13*$D$11+$F$13*((ES195+EK195)/MAX(ES195+EK195+ET195, 0.1)*$I$11+ET195/MAX(ES195+EK195+ET195, 0.1)*$J$11))/($B$13+$C$13+$F$13)</f>
        <v>0</v>
      </c>
      <c r="CY195">
        <f>($B$13*$K$11+$C$13*$K$11+$F$13*((ES195+EK195)/MAX(ES195+EK195+ET195, 0.1)*$P$11+ET195/MAX(ES195+EK195+ET195, 0.1)*$Q$11))/($B$13+$C$13+$F$13)</f>
        <v>0</v>
      </c>
      <c r="CZ195">
        <v>1.1</v>
      </c>
      <c r="DA195">
        <v>0.5</v>
      </c>
      <c r="DB195" t="s">
        <v>423</v>
      </c>
      <c r="DC195">
        <v>2</v>
      </c>
      <c r="DD195">
        <v>1758414103.1</v>
      </c>
      <c r="DE195">
        <v>421.8505416666667</v>
      </c>
      <c r="DF195">
        <v>419.98675</v>
      </c>
      <c r="DG195">
        <v>23.43358333333333</v>
      </c>
      <c r="DH195">
        <v>23.3738375</v>
      </c>
      <c r="DI195">
        <v>422.5119166666667</v>
      </c>
      <c r="DJ195">
        <v>23.127825</v>
      </c>
      <c r="DK195">
        <v>499.9995</v>
      </c>
      <c r="DL195">
        <v>90.17187916666666</v>
      </c>
      <c r="DM195">
        <v>0.06838137500000001</v>
      </c>
      <c r="DN195">
        <v>29.83400833333333</v>
      </c>
      <c r="DO195">
        <v>30.000625</v>
      </c>
      <c r="DP195">
        <v>999.9</v>
      </c>
      <c r="DQ195">
        <v>0</v>
      </c>
      <c r="DR195">
        <v>0</v>
      </c>
      <c r="DS195">
        <v>9992.059999999999</v>
      </c>
      <c r="DT195">
        <v>0</v>
      </c>
      <c r="DU195">
        <v>3.33927</v>
      </c>
      <c r="DV195">
        <v>1.863651666666667</v>
      </c>
      <c r="DW195">
        <v>431.9731666666667</v>
      </c>
      <c r="DX195">
        <v>430.0385416666666</v>
      </c>
      <c r="DY195">
        <v>0.05973481666666667</v>
      </c>
      <c r="DZ195">
        <v>419.98675</v>
      </c>
      <c r="EA195">
        <v>23.3738375</v>
      </c>
      <c r="EB195">
        <v>2.11305</v>
      </c>
      <c r="EC195">
        <v>2.107664166666666</v>
      </c>
      <c r="ED195">
        <v>18.3179</v>
      </c>
      <c r="EE195">
        <v>18.27720833333333</v>
      </c>
      <c r="EF195">
        <v>0.00500078</v>
      </c>
      <c r="EG195">
        <v>0</v>
      </c>
      <c r="EH195">
        <v>0</v>
      </c>
      <c r="EI195">
        <v>0</v>
      </c>
      <c r="EJ195">
        <v>132.0458333333333</v>
      </c>
      <c r="EK195">
        <v>0.00500078</v>
      </c>
      <c r="EL195">
        <v>-16.025</v>
      </c>
      <c r="EM195">
        <v>-1.0875</v>
      </c>
      <c r="EN195">
        <v>35.54924999999999</v>
      </c>
      <c r="EO195">
        <v>39.39295833333333</v>
      </c>
      <c r="EP195">
        <v>38.26791666666666</v>
      </c>
      <c r="EQ195">
        <v>39.70545833333333</v>
      </c>
      <c r="ER195">
        <v>38.19758333333333</v>
      </c>
      <c r="ES195">
        <v>0</v>
      </c>
      <c r="ET195">
        <v>0</v>
      </c>
      <c r="EU195">
        <v>0</v>
      </c>
      <c r="EV195">
        <v>1758414111</v>
      </c>
      <c r="EW195">
        <v>0</v>
      </c>
      <c r="EX195">
        <v>131.044</v>
      </c>
      <c r="EY195">
        <v>-0.4923081022281707</v>
      </c>
      <c r="EZ195">
        <v>-15.91538460219395</v>
      </c>
      <c r="FA195">
        <v>-14.976</v>
      </c>
      <c r="FB195">
        <v>15</v>
      </c>
      <c r="FC195">
        <v>0</v>
      </c>
      <c r="FD195" t="s">
        <v>424</v>
      </c>
      <c r="FE195">
        <v>1746989605.5</v>
      </c>
      <c r="FF195">
        <v>1746989593.5</v>
      </c>
      <c r="FG195">
        <v>0</v>
      </c>
      <c r="FH195">
        <v>-0.274</v>
      </c>
      <c r="FI195">
        <v>-0.002</v>
      </c>
      <c r="FJ195">
        <v>2.549</v>
      </c>
      <c r="FK195">
        <v>0.129</v>
      </c>
      <c r="FL195">
        <v>420</v>
      </c>
      <c r="FM195">
        <v>17</v>
      </c>
      <c r="FN195">
        <v>0.02</v>
      </c>
      <c r="FO195">
        <v>0.04</v>
      </c>
      <c r="FP195">
        <v>1.8642225</v>
      </c>
      <c r="FQ195">
        <v>-0.1155568480300183</v>
      </c>
      <c r="FR195">
        <v>0.03798663848973741</v>
      </c>
      <c r="FS195">
        <v>1</v>
      </c>
      <c r="FT195">
        <v>131.5676470588235</v>
      </c>
      <c r="FU195">
        <v>9.786096058118055</v>
      </c>
      <c r="FV195">
        <v>6.943330298937131</v>
      </c>
      <c r="FW195">
        <v>0</v>
      </c>
      <c r="FX195">
        <v>0.05983742999999999</v>
      </c>
      <c r="FY195">
        <v>-0.003490232645403384</v>
      </c>
      <c r="FZ195">
        <v>0.001170184226777989</v>
      </c>
      <c r="GA195">
        <v>1</v>
      </c>
      <c r="GB195">
        <v>2</v>
      </c>
      <c r="GC195">
        <v>3</v>
      </c>
      <c r="GD195" t="s">
        <v>425</v>
      </c>
      <c r="GE195">
        <v>3.10299</v>
      </c>
      <c r="GF195">
        <v>2.72664</v>
      </c>
      <c r="GG195">
        <v>0.0880469</v>
      </c>
      <c r="GH195">
        <v>0.0876951</v>
      </c>
      <c r="GI195">
        <v>0.105604</v>
      </c>
      <c r="GJ195">
        <v>0.106836</v>
      </c>
      <c r="GK195">
        <v>23836.6</v>
      </c>
      <c r="GL195">
        <v>21643.8</v>
      </c>
      <c r="GM195">
        <v>26702.7</v>
      </c>
      <c r="GN195">
        <v>23946.7</v>
      </c>
      <c r="GO195">
        <v>38216.6</v>
      </c>
      <c r="GP195">
        <v>31616.1</v>
      </c>
      <c r="GQ195">
        <v>46632.4</v>
      </c>
      <c r="GR195">
        <v>37885.5</v>
      </c>
      <c r="GS195">
        <v>1.8657</v>
      </c>
      <c r="GT195">
        <v>1.86077</v>
      </c>
      <c r="GU195">
        <v>0.0864118</v>
      </c>
      <c r="GV195">
        <v>0</v>
      </c>
      <c r="GW195">
        <v>28.5849</v>
      </c>
      <c r="GX195">
        <v>999.9</v>
      </c>
      <c r="GY195">
        <v>53.9</v>
      </c>
      <c r="GZ195">
        <v>31.5</v>
      </c>
      <c r="HA195">
        <v>27.7454</v>
      </c>
      <c r="HB195">
        <v>61.1437</v>
      </c>
      <c r="HC195">
        <v>26.258</v>
      </c>
      <c r="HD195">
        <v>1</v>
      </c>
      <c r="HE195">
        <v>0.142241</v>
      </c>
      <c r="HF195">
        <v>-1.04362</v>
      </c>
      <c r="HG195">
        <v>20.2958</v>
      </c>
      <c r="HH195">
        <v>5.22028</v>
      </c>
      <c r="HI195">
        <v>11.98</v>
      </c>
      <c r="HJ195">
        <v>4.96395</v>
      </c>
      <c r="HK195">
        <v>3.276</v>
      </c>
      <c r="HL195">
        <v>9999</v>
      </c>
      <c r="HM195">
        <v>9999</v>
      </c>
      <c r="HN195">
        <v>9999</v>
      </c>
      <c r="HO195">
        <v>999.9</v>
      </c>
      <c r="HP195">
        <v>1.86386</v>
      </c>
      <c r="HQ195">
        <v>1.86006</v>
      </c>
      <c r="HR195">
        <v>1.85837</v>
      </c>
      <c r="HS195">
        <v>1.85974</v>
      </c>
      <c r="HT195">
        <v>1.85982</v>
      </c>
      <c r="HU195">
        <v>1.85837</v>
      </c>
      <c r="HV195">
        <v>1.85745</v>
      </c>
      <c r="HW195">
        <v>1.85232</v>
      </c>
      <c r="HX195">
        <v>0</v>
      </c>
      <c r="HY195">
        <v>0</v>
      </c>
      <c r="HZ195">
        <v>0</v>
      </c>
      <c r="IA195">
        <v>0</v>
      </c>
      <c r="IB195" t="s">
        <v>426</v>
      </c>
      <c r="IC195" t="s">
        <v>427</v>
      </c>
      <c r="ID195" t="s">
        <v>428</v>
      </c>
      <c r="IE195" t="s">
        <v>428</v>
      </c>
      <c r="IF195" t="s">
        <v>428</v>
      </c>
      <c r="IG195" t="s">
        <v>428</v>
      </c>
      <c r="IH195">
        <v>0</v>
      </c>
      <c r="II195">
        <v>100</v>
      </c>
      <c r="IJ195">
        <v>100</v>
      </c>
      <c r="IK195">
        <v>-0.662</v>
      </c>
      <c r="IL195">
        <v>0.3057</v>
      </c>
      <c r="IM195">
        <v>-0.6605319167387009</v>
      </c>
      <c r="IN195">
        <v>-0.0004737513092168879</v>
      </c>
      <c r="IO195">
        <v>1.233974951706583E-06</v>
      </c>
      <c r="IP195">
        <v>-2.791035861235605E-10</v>
      </c>
      <c r="IQ195">
        <v>0.04306461537617447</v>
      </c>
      <c r="IR195">
        <v>-0.002560808816659483</v>
      </c>
      <c r="IS195">
        <v>0.0007441110143227328</v>
      </c>
      <c r="IT195">
        <v>-6.151772081818622E-06</v>
      </c>
      <c r="IU195">
        <v>2</v>
      </c>
      <c r="IV195">
        <v>1988</v>
      </c>
      <c r="IW195">
        <v>1</v>
      </c>
      <c r="IX195">
        <v>28</v>
      </c>
      <c r="IY195">
        <v>190408.4</v>
      </c>
      <c r="IZ195">
        <v>190408.6</v>
      </c>
      <c r="JA195">
        <v>1.14868</v>
      </c>
      <c r="JB195">
        <v>2.6062</v>
      </c>
      <c r="JC195">
        <v>1.49658</v>
      </c>
      <c r="JD195">
        <v>2.34741</v>
      </c>
      <c r="JE195">
        <v>1.54907</v>
      </c>
      <c r="JF195">
        <v>2.44873</v>
      </c>
      <c r="JG195">
        <v>36.2694</v>
      </c>
      <c r="JH195">
        <v>24.0963</v>
      </c>
      <c r="JI195">
        <v>18</v>
      </c>
      <c r="JJ195">
        <v>481.57</v>
      </c>
      <c r="JK195">
        <v>492.962</v>
      </c>
      <c r="JL195">
        <v>30.0679</v>
      </c>
      <c r="JM195">
        <v>29.0848</v>
      </c>
      <c r="JN195">
        <v>30.0001</v>
      </c>
      <c r="JO195">
        <v>29.2816</v>
      </c>
      <c r="JP195">
        <v>29.2709</v>
      </c>
      <c r="JQ195">
        <v>23.0941</v>
      </c>
      <c r="JR195">
        <v>19.9711</v>
      </c>
      <c r="JS195">
        <v>100</v>
      </c>
      <c r="JT195">
        <v>30.0683</v>
      </c>
      <c r="JU195">
        <v>420</v>
      </c>
      <c r="JV195">
        <v>23.3932</v>
      </c>
      <c r="JW195">
        <v>101.955</v>
      </c>
      <c r="JX195">
        <v>91.3663</v>
      </c>
    </row>
    <row r="196" spans="1:284">
      <c r="A196">
        <v>178</v>
      </c>
      <c r="B196">
        <v>1758414113.1</v>
      </c>
      <c r="C196">
        <v>1410.099999904633</v>
      </c>
      <c r="D196" t="s">
        <v>787</v>
      </c>
      <c r="E196" t="s">
        <v>788</v>
      </c>
      <c r="F196">
        <v>5</v>
      </c>
      <c r="G196" t="s">
        <v>734</v>
      </c>
      <c r="H196" t="s">
        <v>421</v>
      </c>
      <c r="I196">
        <v>1758414105.1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(DN196+(U196+2*0.95*5.67E-8*(((DN196+$B$9)+273)^4-(DN196+273)^4)-44100*J196)/(1.84*29.3*R196+8*0.95*5.67E-8*(DN196+273)^3))</f>
        <v>0</v>
      </c>
      <c r="W196">
        <f>($C$9*DO196+$D$9*DP196+$E$9*V196)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2*0.95*5.67E-8*(((DN196+$B$9)+273)^4-(W196+273)^4)</f>
        <v>0</v>
      </c>
      <c r="AF196">
        <f>U196+AE196+AC196+AD196</f>
        <v>0</v>
      </c>
      <c r="AG196">
        <v>0</v>
      </c>
      <c r="AH196">
        <v>0</v>
      </c>
      <c r="AI196">
        <f>IF(AG196*$H$15&gt;=AK196,1.0,(AK196/(AK196-AG196*$H$15)))</f>
        <v>0</v>
      </c>
      <c r="AJ196">
        <f>(AI196-1)*100</f>
        <v>0</v>
      </c>
      <c r="AK196">
        <f>MAX(0,($B$15+$C$15*DS196)/(1+$D$15*DS196)*DL196/(DN196+273)*$E$15)</f>
        <v>0</v>
      </c>
      <c r="AL196" t="s">
        <v>422</v>
      </c>
      <c r="AM196" t="s">
        <v>422</v>
      </c>
      <c r="AN196">
        <v>0</v>
      </c>
      <c r="AO196">
        <v>0</v>
      </c>
      <c r="AP196">
        <f>1-AN196/AO196</f>
        <v>0</v>
      </c>
      <c r="AQ196">
        <v>0</v>
      </c>
      <c r="AR196" t="s">
        <v>422</v>
      </c>
      <c r="AS196" t="s">
        <v>422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422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$B$13*DT196+$C$13*DU196+$F$13*EF196*(1-EI196)</f>
        <v>0</v>
      </c>
      <c r="CW196">
        <f>CV196*CX196</f>
        <v>0</v>
      </c>
      <c r="CX196">
        <f>($B$13*$D$11+$C$13*$D$11+$F$13*((ES196+EK196)/MAX(ES196+EK196+ET196, 0.1)*$I$11+ET196/MAX(ES196+EK196+ET196, 0.1)*$J$11))/($B$13+$C$13+$F$13)</f>
        <v>0</v>
      </c>
      <c r="CY196">
        <f>($B$13*$K$11+$C$13*$K$11+$F$13*((ES196+EK196)/MAX(ES196+EK196+ET196, 0.1)*$P$11+ET196/MAX(ES196+EK196+ET196, 0.1)*$Q$11))/($B$13+$C$13+$F$13)</f>
        <v>0</v>
      </c>
      <c r="CZ196">
        <v>1.1</v>
      </c>
      <c r="DA196">
        <v>0.5</v>
      </c>
      <c r="DB196" t="s">
        <v>423</v>
      </c>
      <c r="DC196">
        <v>2</v>
      </c>
      <c r="DD196">
        <v>1758414105.1</v>
      </c>
      <c r="DE196">
        <v>421.84475</v>
      </c>
      <c r="DF196">
        <v>419.9775</v>
      </c>
      <c r="DG196">
        <v>23.432675</v>
      </c>
      <c r="DH196">
        <v>23.37327916666667</v>
      </c>
      <c r="DI196">
        <v>422.5061666666666</v>
      </c>
      <c r="DJ196">
        <v>23.12692916666667</v>
      </c>
      <c r="DK196">
        <v>499.9875</v>
      </c>
      <c r="DL196">
        <v>90.17201666666666</v>
      </c>
      <c r="DM196">
        <v>0.06839945833333333</v>
      </c>
      <c r="DN196">
        <v>29.83376666666666</v>
      </c>
      <c r="DO196">
        <v>29.9985625</v>
      </c>
      <c r="DP196">
        <v>999.9</v>
      </c>
      <c r="DQ196">
        <v>0</v>
      </c>
      <c r="DR196">
        <v>0</v>
      </c>
      <c r="DS196">
        <v>9993.075833333334</v>
      </c>
      <c r="DT196">
        <v>0</v>
      </c>
      <c r="DU196">
        <v>3.33927</v>
      </c>
      <c r="DV196">
        <v>1.867122083333333</v>
      </c>
      <c r="DW196">
        <v>431.9668333333333</v>
      </c>
      <c r="DX196">
        <v>430.0287916666666</v>
      </c>
      <c r="DY196">
        <v>0.05938012916666666</v>
      </c>
      <c r="DZ196">
        <v>419.9775</v>
      </c>
      <c r="EA196">
        <v>23.37327916666667</v>
      </c>
      <c r="EB196">
        <v>2.112970416666667</v>
      </c>
      <c r="EC196">
        <v>2.1076175</v>
      </c>
      <c r="ED196">
        <v>18.31730416666667</v>
      </c>
      <c r="EE196">
        <v>18.27685416666667</v>
      </c>
      <c r="EF196">
        <v>0.00500078</v>
      </c>
      <c r="EG196">
        <v>0</v>
      </c>
      <c r="EH196">
        <v>0</v>
      </c>
      <c r="EI196">
        <v>0</v>
      </c>
      <c r="EJ196">
        <v>131.3291666666667</v>
      </c>
      <c r="EK196">
        <v>0.00500078</v>
      </c>
      <c r="EL196">
        <v>-15.49583333333333</v>
      </c>
      <c r="EM196">
        <v>-1.004166666666667</v>
      </c>
      <c r="EN196">
        <v>35.54145833333333</v>
      </c>
      <c r="EO196">
        <v>39.36170833333333</v>
      </c>
      <c r="EP196">
        <v>38.25229166666666</v>
      </c>
      <c r="EQ196">
        <v>39.66895833333334</v>
      </c>
      <c r="ER196">
        <v>38.18720833333333</v>
      </c>
      <c r="ES196">
        <v>0</v>
      </c>
      <c r="ET196">
        <v>0</v>
      </c>
      <c r="EU196">
        <v>0</v>
      </c>
      <c r="EV196">
        <v>1758414112.8</v>
      </c>
      <c r="EW196">
        <v>0</v>
      </c>
      <c r="EX196">
        <v>130.7884615384615</v>
      </c>
      <c r="EY196">
        <v>-10.54017122027791</v>
      </c>
      <c r="EZ196">
        <v>-12.83760680603594</v>
      </c>
      <c r="FA196">
        <v>-15.48076923076923</v>
      </c>
      <c r="FB196">
        <v>15</v>
      </c>
      <c r="FC196">
        <v>0</v>
      </c>
      <c r="FD196" t="s">
        <v>424</v>
      </c>
      <c r="FE196">
        <v>1746989605.5</v>
      </c>
      <c r="FF196">
        <v>1746989593.5</v>
      </c>
      <c r="FG196">
        <v>0</v>
      </c>
      <c r="FH196">
        <v>-0.274</v>
      </c>
      <c r="FI196">
        <v>-0.002</v>
      </c>
      <c r="FJ196">
        <v>2.549</v>
      </c>
      <c r="FK196">
        <v>0.129</v>
      </c>
      <c r="FL196">
        <v>420</v>
      </c>
      <c r="FM196">
        <v>17</v>
      </c>
      <c r="FN196">
        <v>0.02</v>
      </c>
      <c r="FO196">
        <v>0.04</v>
      </c>
      <c r="FP196">
        <v>1.863215121951219</v>
      </c>
      <c r="FQ196">
        <v>-0.03297763066201546</v>
      </c>
      <c r="FR196">
        <v>0.03734129631321042</v>
      </c>
      <c r="FS196">
        <v>1</v>
      </c>
      <c r="FT196">
        <v>130.8176470588235</v>
      </c>
      <c r="FU196">
        <v>-1.258976557392184</v>
      </c>
      <c r="FV196">
        <v>7.29901164091797</v>
      </c>
      <c r="FW196">
        <v>0</v>
      </c>
      <c r="FX196">
        <v>0.05949889512195122</v>
      </c>
      <c r="FY196">
        <v>-0.007723839721254251</v>
      </c>
      <c r="FZ196">
        <v>0.001442458288013602</v>
      </c>
      <c r="GA196">
        <v>1</v>
      </c>
      <c r="GB196">
        <v>2</v>
      </c>
      <c r="GC196">
        <v>3</v>
      </c>
      <c r="GD196" t="s">
        <v>425</v>
      </c>
      <c r="GE196">
        <v>3.10304</v>
      </c>
      <c r="GF196">
        <v>2.72671</v>
      </c>
      <c r="GG196">
        <v>0.0880471</v>
      </c>
      <c r="GH196">
        <v>0.0876922</v>
      </c>
      <c r="GI196">
        <v>0.105603</v>
      </c>
      <c r="GJ196">
        <v>0.106833</v>
      </c>
      <c r="GK196">
        <v>23836.6</v>
      </c>
      <c r="GL196">
        <v>21643.8</v>
      </c>
      <c r="GM196">
        <v>26702.7</v>
      </c>
      <c r="GN196">
        <v>23946.6</v>
      </c>
      <c r="GO196">
        <v>38216.9</v>
      </c>
      <c r="GP196">
        <v>31616.1</v>
      </c>
      <c r="GQ196">
        <v>46632.6</v>
      </c>
      <c r="GR196">
        <v>37885.3</v>
      </c>
      <c r="GS196">
        <v>1.86607</v>
      </c>
      <c r="GT196">
        <v>1.86057</v>
      </c>
      <c r="GU196">
        <v>0.08632239999999999</v>
      </c>
      <c r="GV196">
        <v>0</v>
      </c>
      <c r="GW196">
        <v>28.5849</v>
      </c>
      <c r="GX196">
        <v>999.9</v>
      </c>
      <c r="GY196">
        <v>54</v>
      </c>
      <c r="GZ196">
        <v>31.5</v>
      </c>
      <c r="HA196">
        <v>27.7952</v>
      </c>
      <c r="HB196">
        <v>60.9737</v>
      </c>
      <c r="HC196">
        <v>26.3101</v>
      </c>
      <c r="HD196">
        <v>1</v>
      </c>
      <c r="HE196">
        <v>0.142297</v>
      </c>
      <c r="HF196">
        <v>-1.04347</v>
      </c>
      <c r="HG196">
        <v>20.2958</v>
      </c>
      <c r="HH196">
        <v>5.22073</v>
      </c>
      <c r="HI196">
        <v>11.98</v>
      </c>
      <c r="HJ196">
        <v>4.9641</v>
      </c>
      <c r="HK196">
        <v>3.27593</v>
      </c>
      <c r="HL196">
        <v>9999</v>
      </c>
      <c r="HM196">
        <v>9999</v>
      </c>
      <c r="HN196">
        <v>9999</v>
      </c>
      <c r="HO196">
        <v>999.9</v>
      </c>
      <c r="HP196">
        <v>1.86386</v>
      </c>
      <c r="HQ196">
        <v>1.86006</v>
      </c>
      <c r="HR196">
        <v>1.85837</v>
      </c>
      <c r="HS196">
        <v>1.85974</v>
      </c>
      <c r="HT196">
        <v>1.85984</v>
      </c>
      <c r="HU196">
        <v>1.85837</v>
      </c>
      <c r="HV196">
        <v>1.85745</v>
      </c>
      <c r="HW196">
        <v>1.85235</v>
      </c>
      <c r="HX196">
        <v>0</v>
      </c>
      <c r="HY196">
        <v>0</v>
      </c>
      <c r="HZ196">
        <v>0</v>
      </c>
      <c r="IA196">
        <v>0</v>
      </c>
      <c r="IB196" t="s">
        <v>426</v>
      </c>
      <c r="IC196" t="s">
        <v>427</v>
      </c>
      <c r="ID196" t="s">
        <v>428</v>
      </c>
      <c r="IE196" t="s">
        <v>428</v>
      </c>
      <c r="IF196" t="s">
        <v>428</v>
      </c>
      <c r="IG196" t="s">
        <v>428</v>
      </c>
      <c r="IH196">
        <v>0</v>
      </c>
      <c r="II196">
        <v>100</v>
      </c>
      <c r="IJ196">
        <v>100</v>
      </c>
      <c r="IK196">
        <v>-0.662</v>
      </c>
      <c r="IL196">
        <v>0.3056</v>
      </c>
      <c r="IM196">
        <v>-0.6605319167387009</v>
      </c>
      <c r="IN196">
        <v>-0.0004737513092168879</v>
      </c>
      <c r="IO196">
        <v>1.233974951706583E-06</v>
      </c>
      <c r="IP196">
        <v>-2.791035861235605E-10</v>
      </c>
      <c r="IQ196">
        <v>0.04306461537617447</v>
      </c>
      <c r="IR196">
        <v>-0.002560808816659483</v>
      </c>
      <c r="IS196">
        <v>0.0007441110143227328</v>
      </c>
      <c r="IT196">
        <v>-6.151772081818622E-06</v>
      </c>
      <c r="IU196">
        <v>2</v>
      </c>
      <c r="IV196">
        <v>1988</v>
      </c>
      <c r="IW196">
        <v>1</v>
      </c>
      <c r="IX196">
        <v>28</v>
      </c>
      <c r="IY196">
        <v>190408.5</v>
      </c>
      <c r="IZ196">
        <v>190408.7</v>
      </c>
      <c r="JA196">
        <v>1.14868</v>
      </c>
      <c r="JB196">
        <v>2.60864</v>
      </c>
      <c r="JC196">
        <v>1.49658</v>
      </c>
      <c r="JD196">
        <v>2.34863</v>
      </c>
      <c r="JE196">
        <v>1.54907</v>
      </c>
      <c r="JF196">
        <v>2.41821</v>
      </c>
      <c r="JG196">
        <v>36.2694</v>
      </c>
      <c r="JH196">
        <v>24.0963</v>
      </c>
      <c r="JI196">
        <v>18</v>
      </c>
      <c r="JJ196">
        <v>481.789</v>
      </c>
      <c r="JK196">
        <v>492.83</v>
      </c>
      <c r="JL196">
        <v>30.0679</v>
      </c>
      <c r="JM196">
        <v>29.0848</v>
      </c>
      <c r="JN196">
        <v>30.0002</v>
      </c>
      <c r="JO196">
        <v>29.2816</v>
      </c>
      <c r="JP196">
        <v>29.2709</v>
      </c>
      <c r="JQ196">
        <v>23.0936</v>
      </c>
      <c r="JR196">
        <v>19.9711</v>
      </c>
      <c r="JS196">
        <v>100</v>
      </c>
      <c r="JT196">
        <v>30.0683</v>
      </c>
      <c r="JU196">
        <v>420</v>
      </c>
      <c r="JV196">
        <v>23.3932</v>
      </c>
      <c r="JW196">
        <v>101.955</v>
      </c>
      <c r="JX196">
        <v>91.3659</v>
      </c>
    </row>
    <row r="197" spans="1:284">
      <c r="A197">
        <v>179</v>
      </c>
      <c r="B197">
        <v>1758414115.1</v>
      </c>
      <c r="C197">
        <v>1412.099999904633</v>
      </c>
      <c r="D197" t="s">
        <v>789</v>
      </c>
      <c r="E197" t="s">
        <v>790</v>
      </c>
      <c r="F197">
        <v>5</v>
      </c>
      <c r="G197" t="s">
        <v>734</v>
      </c>
      <c r="H197" t="s">
        <v>421</v>
      </c>
      <c r="I197">
        <v>1758414107.1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(DN197+(U197+2*0.95*5.67E-8*(((DN197+$B$9)+273)^4-(DN197+273)^4)-44100*J197)/(1.84*29.3*R197+8*0.95*5.67E-8*(DN197+273)^3))</f>
        <v>0</v>
      </c>
      <c r="W197">
        <f>($C$9*DO197+$D$9*DP197+$E$9*V197)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2*0.95*5.67E-8*(((DN197+$B$9)+273)^4-(W197+273)^4)</f>
        <v>0</v>
      </c>
      <c r="AF197">
        <f>U197+AE197+AC197+AD197</f>
        <v>0</v>
      </c>
      <c r="AG197">
        <v>0</v>
      </c>
      <c r="AH197">
        <v>0</v>
      </c>
      <c r="AI197">
        <f>IF(AG197*$H$15&gt;=AK197,1.0,(AK197/(AK197-AG197*$H$15)))</f>
        <v>0</v>
      </c>
      <c r="AJ197">
        <f>(AI197-1)*100</f>
        <v>0</v>
      </c>
      <c r="AK197">
        <f>MAX(0,($B$15+$C$15*DS197)/(1+$D$15*DS197)*DL197/(DN197+273)*$E$15)</f>
        <v>0</v>
      </c>
      <c r="AL197" t="s">
        <v>422</v>
      </c>
      <c r="AM197" t="s">
        <v>422</v>
      </c>
      <c r="AN197">
        <v>0</v>
      </c>
      <c r="AO197">
        <v>0</v>
      </c>
      <c r="AP197">
        <f>1-AN197/AO197</f>
        <v>0</v>
      </c>
      <c r="AQ197">
        <v>0</v>
      </c>
      <c r="AR197" t="s">
        <v>422</v>
      </c>
      <c r="AS197" t="s">
        <v>422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422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$B$13*DT197+$C$13*DU197+$F$13*EF197*(1-EI197)</f>
        <v>0</v>
      </c>
      <c r="CW197">
        <f>CV197*CX197</f>
        <v>0</v>
      </c>
      <c r="CX197">
        <f>($B$13*$D$11+$C$13*$D$11+$F$13*((ES197+EK197)/MAX(ES197+EK197+ET197, 0.1)*$I$11+ET197/MAX(ES197+EK197+ET197, 0.1)*$J$11))/($B$13+$C$13+$F$13)</f>
        <v>0</v>
      </c>
      <c r="CY197">
        <f>($B$13*$K$11+$C$13*$K$11+$F$13*((ES197+EK197)/MAX(ES197+EK197+ET197, 0.1)*$P$11+ET197/MAX(ES197+EK197+ET197, 0.1)*$Q$11))/($B$13+$C$13+$F$13)</f>
        <v>0</v>
      </c>
      <c r="CZ197">
        <v>1.1</v>
      </c>
      <c r="DA197">
        <v>0.5</v>
      </c>
      <c r="DB197" t="s">
        <v>423</v>
      </c>
      <c r="DC197">
        <v>2</v>
      </c>
      <c r="DD197">
        <v>1758414107.1</v>
      </c>
      <c r="DE197">
        <v>421.8427916666666</v>
      </c>
      <c r="DF197">
        <v>419.9753333333333</v>
      </c>
      <c r="DG197">
        <v>23.43176666666666</v>
      </c>
      <c r="DH197">
        <v>23.37275833333333</v>
      </c>
      <c r="DI197">
        <v>422.5041666666666</v>
      </c>
      <c r="DJ197">
        <v>23.12604583333334</v>
      </c>
      <c r="DK197">
        <v>499.9884166666666</v>
      </c>
      <c r="DL197">
        <v>90.17183333333332</v>
      </c>
      <c r="DM197">
        <v>0.0683982875</v>
      </c>
      <c r="DN197">
        <v>29.8332625</v>
      </c>
      <c r="DO197">
        <v>29.99819583333333</v>
      </c>
      <c r="DP197">
        <v>999.9</v>
      </c>
      <c r="DQ197">
        <v>0</v>
      </c>
      <c r="DR197">
        <v>0</v>
      </c>
      <c r="DS197">
        <v>9996.332916666666</v>
      </c>
      <c r="DT197">
        <v>0</v>
      </c>
      <c r="DU197">
        <v>3.33927</v>
      </c>
      <c r="DV197">
        <v>1.867314166666667</v>
      </c>
      <c r="DW197">
        <v>431.9644166666667</v>
      </c>
      <c r="DX197">
        <v>430.0263333333334</v>
      </c>
      <c r="DY197">
        <v>0.05899127083333333</v>
      </c>
      <c r="DZ197">
        <v>419.9753333333333</v>
      </c>
      <c r="EA197">
        <v>23.37275833333333</v>
      </c>
      <c r="EB197">
        <v>2.112885</v>
      </c>
      <c r="EC197">
        <v>2.107566666666667</v>
      </c>
      <c r="ED197">
        <v>18.31665416666667</v>
      </c>
      <c r="EE197">
        <v>18.276475</v>
      </c>
      <c r="EF197">
        <v>0.00500078</v>
      </c>
      <c r="EG197">
        <v>0</v>
      </c>
      <c r="EH197">
        <v>0</v>
      </c>
      <c r="EI197">
        <v>0</v>
      </c>
      <c r="EJ197">
        <v>132.8875</v>
      </c>
      <c r="EK197">
        <v>0.00500078</v>
      </c>
      <c r="EL197">
        <v>-16.65</v>
      </c>
      <c r="EM197">
        <v>-1.175</v>
      </c>
      <c r="EN197">
        <v>35.531</v>
      </c>
      <c r="EO197">
        <v>39.33045833333333</v>
      </c>
      <c r="EP197">
        <v>38.24445833333333</v>
      </c>
      <c r="EQ197">
        <v>39.635125</v>
      </c>
      <c r="ER197">
        <v>38.166375</v>
      </c>
      <c r="ES197">
        <v>0</v>
      </c>
      <c r="ET197">
        <v>0</v>
      </c>
      <c r="EU197">
        <v>0</v>
      </c>
      <c r="EV197">
        <v>1758414115.2</v>
      </c>
      <c r="EW197">
        <v>0</v>
      </c>
      <c r="EX197">
        <v>132.6461538461538</v>
      </c>
      <c r="EY197">
        <v>-2.010256244782654</v>
      </c>
      <c r="EZ197">
        <v>-18.53675232198795</v>
      </c>
      <c r="FA197">
        <v>-17.04615384615385</v>
      </c>
      <c r="FB197">
        <v>15</v>
      </c>
      <c r="FC197">
        <v>0</v>
      </c>
      <c r="FD197" t="s">
        <v>424</v>
      </c>
      <c r="FE197">
        <v>1746989605.5</v>
      </c>
      <c r="FF197">
        <v>1746989593.5</v>
      </c>
      <c r="FG197">
        <v>0</v>
      </c>
      <c r="FH197">
        <v>-0.274</v>
      </c>
      <c r="FI197">
        <v>-0.002</v>
      </c>
      <c r="FJ197">
        <v>2.549</v>
      </c>
      <c r="FK197">
        <v>0.129</v>
      </c>
      <c r="FL197">
        <v>420</v>
      </c>
      <c r="FM197">
        <v>17</v>
      </c>
      <c r="FN197">
        <v>0.02</v>
      </c>
      <c r="FO197">
        <v>0.04</v>
      </c>
      <c r="FP197">
        <v>1.8666485</v>
      </c>
      <c r="FQ197">
        <v>-0.05403984990619656</v>
      </c>
      <c r="FR197">
        <v>0.03742372479791396</v>
      </c>
      <c r="FS197">
        <v>1</v>
      </c>
      <c r="FT197">
        <v>132.0029411764706</v>
      </c>
      <c r="FU197">
        <v>2.171122859128015</v>
      </c>
      <c r="FV197">
        <v>7.748376881041437</v>
      </c>
      <c r="FW197">
        <v>0</v>
      </c>
      <c r="FX197">
        <v>0.05940336500000001</v>
      </c>
      <c r="FY197">
        <v>-0.01060355121951238</v>
      </c>
      <c r="FZ197">
        <v>0.001499393453958967</v>
      </c>
      <c r="GA197">
        <v>1</v>
      </c>
      <c r="GB197">
        <v>2</v>
      </c>
      <c r="GC197">
        <v>3</v>
      </c>
      <c r="GD197" t="s">
        <v>425</v>
      </c>
      <c r="GE197">
        <v>3.10329</v>
      </c>
      <c r="GF197">
        <v>2.72643</v>
      </c>
      <c r="GG197">
        <v>0.0880454</v>
      </c>
      <c r="GH197">
        <v>0.08769780000000001</v>
      </c>
      <c r="GI197">
        <v>0.105603</v>
      </c>
      <c r="GJ197">
        <v>0.10683</v>
      </c>
      <c r="GK197">
        <v>23836.8</v>
      </c>
      <c r="GL197">
        <v>21643.6</v>
      </c>
      <c r="GM197">
        <v>26702.9</v>
      </c>
      <c r="GN197">
        <v>23946.5</v>
      </c>
      <c r="GO197">
        <v>38217.1</v>
      </c>
      <c r="GP197">
        <v>31616.1</v>
      </c>
      <c r="GQ197">
        <v>46632.9</v>
      </c>
      <c r="GR197">
        <v>37885.2</v>
      </c>
      <c r="GS197">
        <v>1.86635</v>
      </c>
      <c r="GT197">
        <v>1.8601</v>
      </c>
      <c r="GU197">
        <v>0.08644159999999999</v>
      </c>
      <c r="GV197">
        <v>0</v>
      </c>
      <c r="GW197">
        <v>28.5849</v>
      </c>
      <c r="GX197">
        <v>999.9</v>
      </c>
      <c r="GY197">
        <v>53.9</v>
      </c>
      <c r="GZ197">
        <v>31.5</v>
      </c>
      <c r="HA197">
        <v>27.7452</v>
      </c>
      <c r="HB197">
        <v>61.0737</v>
      </c>
      <c r="HC197">
        <v>26.2821</v>
      </c>
      <c r="HD197">
        <v>1</v>
      </c>
      <c r="HE197">
        <v>0.142287</v>
      </c>
      <c r="HF197">
        <v>-1.04304</v>
      </c>
      <c r="HG197">
        <v>20.2958</v>
      </c>
      <c r="HH197">
        <v>5.22058</v>
      </c>
      <c r="HI197">
        <v>11.98</v>
      </c>
      <c r="HJ197">
        <v>4.9641</v>
      </c>
      <c r="HK197">
        <v>3.27593</v>
      </c>
      <c r="HL197">
        <v>9999</v>
      </c>
      <c r="HM197">
        <v>9999</v>
      </c>
      <c r="HN197">
        <v>9999</v>
      </c>
      <c r="HO197">
        <v>999.9</v>
      </c>
      <c r="HP197">
        <v>1.86386</v>
      </c>
      <c r="HQ197">
        <v>1.86006</v>
      </c>
      <c r="HR197">
        <v>1.85837</v>
      </c>
      <c r="HS197">
        <v>1.85974</v>
      </c>
      <c r="HT197">
        <v>1.85986</v>
      </c>
      <c r="HU197">
        <v>1.85837</v>
      </c>
      <c r="HV197">
        <v>1.85745</v>
      </c>
      <c r="HW197">
        <v>1.85236</v>
      </c>
      <c r="HX197">
        <v>0</v>
      </c>
      <c r="HY197">
        <v>0</v>
      </c>
      <c r="HZ197">
        <v>0</v>
      </c>
      <c r="IA197">
        <v>0</v>
      </c>
      <c r="IB197" t="s">
        <v>426</v>
      </c>
      <c r="IC197" t="s">
        <v>427</v>
      </c>
      <c r="ID197" t="s">
        <v>428</v>
      </c>
      <c r="IE197" t="s">
        <v>428</v>
      </c>
      <c r="IF197" t="s">
        <v>428</v>
      </c>
      <c r="IG197" t="s">
        <v>428</v>
      </c>
      <c r="IH197">
        <v>0</v>
      </c>
      <c r="II197">
        <v>100</v>
      </c>
      <c r="IJ197">
        <v>100</v>
      </c>
      <c r="IK197">
        <v>-0.662</v>
      </c>
      <c r="IL197">
        <v>0.3057</v>
      </c>
      <c r="IM197">
        <v>-0.6605319167387009</v>
      </c>
      <c r="IN197">
        <v>-0.0004737513092168879</v>
      </c>
      <c r="IO197">
        <v>1.233974951706583E-06</v>
      </c>
      <c r="IP197">
        <v>-2.791035861235605E-10</v>
      </c>
      <c r="IQ197">
        <v>0.04306461537617447</v>
      </c>
      <c r="IR197">
        <v>-0.002560808816659483</v>
      </c>
      <c r="IS197">
        <v>0.0007441110143227328</v>
      </c>
      <c r="IT197">
        <v>-6.151772081818622E-06</v>
      </c>
      <c r="IU197">
        <v>2</v>
      </c>
      <c r="IV197">
        <v>1988</v>
      </c>
      <c r="IW197">
        <v>1</v>
      </c>
      <c r="IX197">
        <v>28</v>
      </c>
      <c r="IY197">
        <v>190408.5</v>
      </c>
      <c r="IZ197">
        <v>190408.7</v>
      </c>
      <c r="JA197">
        <v>1.14868</v>
      </c>
      <c r="JB197">
        <v>2.61108</v>
      </c>
      <c r="JC197">
        <v>1.49658</v>
      </c>
      <c r="JD197">
        <v>2.34985</v>
      </c>
      <c r="JE197">
        <v>1.54907</v>
      </c>
      <c r="JF197">
        <v>2.38037</v>
      </c>
      <c r="JG197">
        <v>36.2694</v>
      </c>
      <c r="JH197">
        <v>24.0963</v>
      </c>
      <c r="JI197">
        <v>18</v>
      </c>
      <c r="JJ197">
        <v>481.949</v>
      </c>
      <c r="JK197">
        <v>492.516</v>
      </c>
      <c r="JL197">
        <v>30.0677</v>
      </c>
      <c r="JM197">
        <v>29.0842</v>
      </c>
      <c r="JN197">
        <v>30.0002</v>
      </c>
      <c r="JO197">
        <v>29.2816</v>
      </c>
      <c r="JP197">
        <v>29.2709</v>
      </c>
      <c r="JQ197">
        <v>23.0925</v>
      </c>
      <c r="JR197">
        <v>19.9711</v>
      </c>
      <c r="JS197">
        <v>100</v>
      </c>
      <c r="JT197">
        <v>30.0683</v>
      </c>
      <c r="JU197">
        <v>420</v>
      </c>
      <c r="JV197">
        <v>23.3932</v>
      </c>
      <c r="JW197">
        <v>101.956</v>
      </c>
      <c r="JX197">
        <v>91.3656</v>
      </c>
    </row>
    <row r="198" spans="1:284">
      <c r="A198">
        <v>180</v>
      </c>
      <c r="B198">
        <v>1758414117.1</v>
      </c>
      <c r="C198">
        <v>1414.099999904633</v>
      </c>
      <c r="D198" t="s">
        <v>791</v>
      </c>
      <c r="E198" t="s">
        <v>792</v>
      </c>
      <c r="F198">
        <v>5</v>
      </c>
      <c r="G198" t="s">
        <v>734</v>
      </c>
      <c r="H198" t="s">
        <v>421</v>
      </c>
      <c r="I198">
        <v>1758414109.1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(DN198+(U198+2*0.95*5.67E-8*(((DN198+$B$9)+273)^4-(DN198+273)^4)-44100*J198)/(1.84*29.3*R198+8*0.95*5.67E-8*(DN198+273)^3))</f>
        <v>0</v>
      </c>
      <c r="W198">
        <f>($C$9*DO198+$D$9*DP198+$E$9*V198)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2*0.95*5.67E-8*(((DN198+$B$9)+273)^4-(W198+273)^4)</f>
        <v>0</v>
      </c>
      <c r="AF198">
        <f>U198+AE198+AC198+AD198</f>
        <v>0</v>
      </c>
      <c r="AG198">
        <v>0</v>
      </c>
      <c r="AH198">
        <v>0</v>
      </c>
      <c r="AI198">
        <f>IF(AG198*$H$15&gt;=AK198,1.0,(AK198/(AK198-AG198*$H$15)))</f>
        <v>0</v>
      </c>
      <c r="AJ198">
        <f>(AI198-1)*100</f>
        <v>0</v>
      </c>
      <c r="AK198">
        <f>MAX(0,($B$15+$C$15*DS198)/(1+$D$15*DS198)*DL198/(DN198+273)*$E$15)</f>
        <v>0</v>
      </c>
      <c r="AL198" t="s">
        <v>422</v>
      </c>
      <c r="AM198" t="s">
        <v>422</v>
      </c>
      <c r="AN198">
        <v>0</v>
      </c>
      <c r="AO198">
        <v>0</v>
      </c>
      <c r="AP198">
        <f>1-AN198/AO198</f>
        <v>0</v>
      </c>
      <c r="AQ198">
        <v>0</v>
      </c>
      <c r="AR198" t="s">
        <v>422</v>
      </c>
      <c r="AS198" t="s">
        <v>422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422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$B$13*DT198+$C$13*DU198+$F$13*EF198*(1-EI198)</f>
        <v>0</v>
      </c>
      <c r="CW198">
        <f>CV198*CX198</f>
        <v>0</v>
      </c>
      <c r="CX198">
        <f>($B$13*$D$11+$C$13*$D$11+$F$13*((ES198+EK198)/MAX(ES198+EK198+ET198, 0.1)*$I$11+ET198/MAX(ES198+EK198+ET198, 0.1)*$J$11))/($B$13+$C$13+$F$13)</f>
        <v>0</v>
      </c>
      <c r="CY198">
        <f>($B$13*$K$11+$C$13*$K$11+$F$13*((ES198+EK198)/MAX(ES198+EK198+ET198, 0.1)*$P$11+ET198/MAX(ES198+EK198+ET198, 0.1)*$Q$11))/($B$13+$C$13+$F$13)</f>
        <v>0</v>
      </c>
      <c r="CZ198">
        <v>1.1</v>
      </c>
      <c r="DA198">
        <v>0.5</v>
      </c>
      <c r="DB198" t="s">
        <v>423</v>
      </c>
      <c r="DC198">
        <v>2</v>
      </c>
      <c r="DD198">
        <v>1758414109.1</v>
      </c>
      <c r="DE198">
        <v>421.8436666666666</v>
      </c>
      <c r="DF198">
        <v>419.9826249999999</v>
      </c>
      <c r="DG198">
        <v>23.43092083333334</v>
      </c>
      <c r="DH198">
        <v>23.37222083333333</v>
      </c>
      <c r="DI198">
        <v>422.5049999999999</v>
      </c>
      <c r="DJ198">
        <v>23.12521666666667</v>
      </c>
      <c r="DK198">
        <v>500.00825</v>
      </c>
      <c r="DL198">
        <v>90.17161666666668</v>
      </c>
      <c r="DM198">
        <v>0.06840718333333333</v>
      </c>
      <c r="DN198">
        <v>29.83237083333333</v>
      </c>
      <c r="DO198">
        <v>29.99830833333333</v>
      </c>
      <c r="DP198">
        <v>999.9</v>
      </c>
      <c r="DQ198">
        <v>0</v>
      </c>
      <c r="DR198">
        <v>0</v>
      </c>
      <c r="DS198">
        <v>9995.707916666666</v>
      </c>
      <c r="DT198">
        <v>0</v>
      </c>
      <c r="DU198">
        <v>3.33927</v>
      </c>
      <c r="DV198">
        <v>1.860917916666667</v>
      </c>
      <c r="DW198">
        <v>431.9649166666666</v>
      </c>
      <c r="DX198">
        <v>430.0335416666667</v>
      </c>
      <c r="DY198">
        <v>0.05868602083333333</v>
      </c>
      <c r="DZ198">
        <v>419.9826249999999</v>
      </c>
      <c r="EA198">
        <v>23.37222083333333</v>
      </c>
      <c r="EB198">
        <v>2.11280375</v>
      </c>
      <c r="EC198">
        <v>2.1075125</v>
      </c>
      <c r="ED198">
        <v>18.3160375</v>
      </c>
      <c r="EE198">
        <v>18.27606666666667</v>
      </c>
      <c r="EF198">
        <v>0.00500078</v>
      </c>
      <c r="EG198">
        <v>0</v>
      </c>
      <c r="EH198">
        <v>0</v>
      </c>
      <c r="EI198">
        <v>0</v>
      </c>
      <c r="EJ198">
        <v>133.4041666666667</v>
      </c>
      <c r="EK198">
        <v>0.00500078</v>
      </c>
      <c r="EL198">
        <v>-17.13333333333334</v>
      </c>
      <c r="EM198">
        <v>-1.145833333333333</v>
      </c>
      <c r="EN198">
        <v>35.51791666666666</v>
      </c>
      <c r="EO198">
        <v>39.29920833333333</v>
      </c>
      <c r="EP198">
        <v>38.22620833333333</v>
      </c>
      <c r="EQ198">
        <v>39.59870833333333</v>
      </c>
      <c r="ER198">
        <v>38.148125</v>
      </c>
      <c r="ES198">
        <v>0</v>
      </c>
      <c r="ET198">
        <v>0</v>
      </c>
      <c r="EU198">
        <v>0</v>
      </c>
      <c r="EV198">
        <v>1758414117</v>
      </c>
      <c r="EW198">
        <v>0</v>
      </c>
      <c r="EX198">
        <v>132.136</v>
      </c>
      <c r="EY198">
        <v>18.68461555247154</v>
      </c>
      <c r="EZ198">
        <v>-20.53076914783995</v>
      </c>
      <c r="FA198">
        <v>-16.98</v>
      </c>
      <c r="FB198">
        <v>15</v>
      </c>
      <c r="FC198">
        <v>0</v>
      </c>
      <c r="FD198" t="s">
        <v>424</v>
      </c>
      <c r="FE198">
        <v>1746989605.5</v>
      </c>
      <c r="FF198">
        <v>1746989593.5</v>
      </c>
      <c r="FG198">
        <v>0</v>
      </c>
      <c r="FH198">
        <v>-0.274</v>
      </c>
      <c r="FI198">
        <v>-0.002</v>
      </c>
      <c r="FJ198">
        <v>2.549</v>
      </c>
      <c r="FK198">
        <v>0.129</v>
      </c>
      <c r="FL198">
        <v>420</v>
      </c>
      <c r="FM198">
        <v>17</v>
      </c>
      <c r="FN198">
        <v>0.02</v>
      </c>
      <c r="FO198">
        <v>0.04</v>
      </c>
      <c r="FP198">
        <v>1.864118780487805</v>
      </c>
      <c r="FQ198">
        <v>-0.1414852264808362</v>
      </c>
      <c r="FR198">
        <v>0.03970903357289469</v>
      </c>
      <c r="FS198">
        <v>1</v>
      </c>
      <c r="FT198">
        <v>131.7147058823529</v>
      </c>
      <c r="FU198">
        <v>9.737203939431241</v>
      </c>
      <c r="FV198">
        <v>7.899446456889209</v>
      </c>
      <c r="FW198">
        <v>0</v>
      </c>
      <c r="FX198">
        <v>0.05928769756097561</v>
      </c>
      <c r="FY198">
        <v>-0.009781929616724722</v>
      </c>
      <c r="FZ198">
        <v>0.001484700885616409</v>
      </c>
      <c r="GA198">
        <v>1</v>
      </c>
      <c r="GB198">
        <v>2</v>
      </c>
      <c r="GC198">
        <v>3</v>
      </c>
      <c r="GD198" t="s">
        <v>425</v>
      </c>
      <c r="GE198">
        <v>3.10304</v>
      </c>
      <c r="GF198">
        <v>2.72632</v>
      </c>
      <c r="GG198">
        <v>0.0880449</v>
      </c>
      <c r="GH198">
        <v>0.0877088</v>
      </c>
      <c r="GI198">
        <v>0.105598</v>
      </c>
      <c r="GJ198">
        <v>0.106824</v>
      </c>
      <c r="GK198">
        <v>23836.8</v>
      </c>
      <c r="GL198">
        <v>21643.4</v>
      </c>
      <c r="GM198">
        <v>26702.9</v>
      </c>
      <c r="GN198">
        <v>23946.6</v>
      </c>
      <c r="GO198">
        <v>38217.2</v>
      </c>
      <c r="GP198">
        <v>31616.2</v>
      </c>
      <c r="GQ198">
        <v>46632.8</v>
      </c>
      <c r="GR198">
        <v>37885.1</v>
      </c>
      <c r="GS198">
        <v>1.86585</v>
      </c>
      <c r="GT198">
        <v>1.86063</v>
      </c>
      <c r="GU198">
        <v>0.0862554</v>
      </c>
      <c r="GV198">
        <v>0</v>
      </c>
      <c r="GW198">
        <v>28.5851</v>
      </c>
      <c r="GX198">
        <v>999.9</v>
      </c>
      <c r="GY198">
        <v>53.9</v>
      </c>
      <c r="GZ198">
        <v>31.5</v>
      </c>
      <c r="HA198">
        <v>27.7473</v>
      </c>
      <c r="HB198">
        <v>60.8737</v>
      </c>
      <c r="HC198">
        <v>26.3141</v>
      </c>
      <c r="HD198">
        <v>1</v>
      </c>
      <c r="HE198">
        <v>0.142266</v>
      </c>
      <c r="HF198">
        <v>-1.04538</v>
      </c>
      <c r="HG198">
        <v>20.2957</v>
      </c>
      <c r="HH198">
        <v>5.22043</v>
      </c>
      <c r="HI198">
        <v>11.98</v>
      </c>
      <c r="HJ198">
        <v>4.9642</v>
      </c>
      <c r="HK198">
        <v>3.27598</v>
      </c>
      <c r="HL198">
        <v>9999</v>
      </c>
      <c r="HM198">
        <v>9999</v>
      </c>
      <c r="HN198">
        <v>9999</v>
      </c>
      <c r="HO198">
        <v>999.9</v>
      </c>
      <c r="HP198">
        <v>1.86386</v>
      </c>
      <c r="HQ198">
        <v>1.86006</v>
      </c>
      <c r="HR198">
        <v>1.85837</v>
      </c>
      <c r="HS198">
        <v>1.85974</v>
      </c>
      <c r="HT198">
        <v>1.85986</v>
      </c>
      <c r="HU198">
        <v>1.85837</v>
      </c>
      <c r="HV198">
        <v>1.85745</v>
      </c>
      <c r="HW198">
        <v>1.85237</v>
      </c>
      <c r="HX198">
        <v>0</v>
      </c>
      <c r="HY198">
        <v>0</v>
      </c>
      <c r="HZ198">
        <v>0</v>
      </c>
      <c r="IA198">
        <v>0</v>
      </c>
      <c r="IB198" t="s">
        <v>426</v>
      </c>
      <c r="IC198" t="s">
        <v>427</v>
      </c>
      <c r="ID198" t="s">
        <v>428</v>
      </c>
      <c r="IE198" t="s">
        <v>428</v>
      </c>
      <c r="IF198" t="s">
        <v>428</v>
      </c>
      <c r="IG198" t="s">
        <v>428</v>
      </c>
      <c r="IH198">
        <v>0</v>
      </c>
      <c r="II198">
        <v>100</v>
      </c>
      <c r="IJ198">
        <v>100</v>
      </c>
      <c r="IK198">
        <v>-0.661</v>
      </c>
      <c r="IL198">
        <v>0.3057</v>
      </c>
      <c r="IM198">
        <v>-0.6605319167387009</v>
      </c>
      <c r="IN198">
        <v>-0.0004737513092168879</v>
      </c>
      <c r="IO198">
        <v>1.233974951706583E-06</v>
      </c>
      <c r="IP198">
        <v>-2.791035861235605E-10</v>
      </c>
      <c r="IQ198">
        <v>0.04306461537617447</v>
      </c>
      <c r="IR198">
        <v>-0.002560808816659483</v>
      </c>
      <c r="IS198">
        <v>0.0007441110143227328</v>
      </c>
      <c r="IT198">
        <v>-6.151772081818622E-06</v>
      </c>
      <c r="IU198">
        <v>2</v>
      </c>
      <c r="IV198">
        <v>1988</v>
      </c>
      <c r="IW198">
        <v>1</v>
      </c>
      <c r="IX198">
        <v>28</v>
      </c>
      <c r="IY198">
        <v>190408.5</v>
      </c>
      <c r="IZ198">
        <v>190408.7</v>
      </c>
      <c r="JA198">
        <v>1.14868</v>
      </c>
      <c r="JB198">
        <v>2.61719</v>
      </c>
      <c r="JC198">
        <v>1.49658</v>
      </c>
      <c r="JD198">
        <v>2.34741</v>
      </c>
      <c r="JE198">
        <v>1.54907</v>
      </c>
      <c r="JF198">
        <v>2.35229</v>
      </c>
      <c r="JG198">
        <v>36.2694</v>
      </c>
      <c r="JH198">
        <v>24.0875</v>
      </c>
      <c r="JI198">
        <v>18</v>
      </c>
      <c r="JJ198">
        <v>481.657</v>
      </c>
      <c r="JK198">
        <v>492.863</v>
      </c>
      <c r="JL198">
        <v>30.0675</v>
      </c>
      <c r="JM198">
        <v>29.0838</v>
      </c>
      <c r="JN198">
        <v>30.0001</v>
      </c>
      <c r="JO198">
        <v>29.2816</v>
      </c>
      <c r="JP198">
        <v>29.2709</v>
      </c>
      <c r="JQ198">
        <v>23.0904</v>
      </c>
      <c r="JR198">
        <v>19.9711</v>
      </c>
      <c r="JS198">
        <v>100</v>
      </c>
      <c r="JT198">
        <v>30.0686</v>
      </c>
      <c r="JU198">
        <v>420</v>
      </c>
      <c r="JV198">
        <v>23.3932</v>
      </c>
      <c r="JW198">
        <v>101.956</v>
      </c>
      <c r="JX198">
        <v>91.3656</v>
      </c>
    </row>
    <row r="199" spans="1:284">
      <c r="A199">
        <v>181</v>
      </c>
      <c r="B199">
        <v>1758414291.6</v>
      </c>
      <c r="C199">
        <v>1588.599999904633</v>
      </c>
      <c r="D199" t="s">
        <v>793</v>
      </c>
      <c r="E199" t="s">
        <v>794</v>
      </c>
      <c r="F199">
        <v>5</v>
      </c>
      <c r="G199" t="s">
        <v>734</v>
      </c>
      <c r="H199" t="s">
        <v>421</v>
      </c>
      <c r="I199">
        <v>1758414283.849999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(DN199+(U199+2*0.95*5.67E-8*(((DN199+$B$9)+273)^4-(DN199+273)^4)-44100*J199)/(1.84*29.3*R199+8*0.95*5.67E-8*(DN199+273)^3))</f>
        <v>0</v>
      </c>
      <c r="W199">
        <f>($C$9*DO199+$D$9*DP199+$E$9*V199)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2*0.95*5.67E-8*(((DN199+$B$9)+273)^4-(W199+273)^4)</f>
        <v>0</v>
      </c>
      <c r="AF199">
        <f>U199+AE199+AC199+AD199</f>
        <v>0</v>
      </c>
      <c r="AG199">
        <v>0</v>
      </c>
      <c r="AH199">
        <v>0</v>
      </c>
      <c r="AI199">
        <f>IF(AG199*$H$15&gt;=AK199,1.0,(AK199/(AK199-AG199*$H$15)))</f>
        <v>0</v>
      </c>
      <c r="AJ199">
        <f>(AI199-1)*100</f>
        <v>0</v>
      </c>
      <c r="AK199">
        <f>MAX(0,($B$15+$C$15*DS199)/(1+$D$15*DS199)*DL199/(DN199+273)*$E$15)</f>
        <v>0</v>
      </c>
      <c r="AL199" t="s">
        <v>422</v>
      </c>
      <c r="AM199" t="s">
        <v>422</v>
      </c>
      <c r="AN199">
        <v>0</v>
      </c>
      <c r="AO199">
        <v>0</v>
      </c>
      <c r="AP199">
        <f>1-AN199/AO199</f>
        <v>0</v>
      </c>
      <c r="AQ199">
        <v>0</v>
      </c>
      <c r="AR199" t="s">
        <v>422</v>
      </c>
      <c r="AS199" t="s">
        <v>422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422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$B$13*DT199+$C$13*DU199+$F$13*EF199*(1-EI199)</f>
        <v>0</v>
      </c>
      <c r="CW199">
        <f>CV199*CX199</f>
        <v>0</v>
      </c>
      <c r="CX199">
        <f>($B$13*$D$11+$C$13*$D$11+$F$13*((ES199+EK199)/MAX(ES199+EK199+ET199, 0.1)*$I$11+ET199/MAX(ES199+EK199+ET199, 0.1)*$J$11))/($B$13+$C$13+$F$13)</f>
        <v>0</v>
      </c>
      <c r="CY199">
        <f>($B$13*$K$11+$C$13*$K$11+$F$13*((ES199+EK199)/MAX(ES199+EK199+ET199, 0.1)*$P$11+ET199/MAX(ES199+EK199+ET199, 0.1)*$Q$11))/($B$13+$C$13+$F$13)</f>
        <v>0</v>
      </c>
      <c r="CZ199">
        <v>1.1</v>
      </c>
      <c r="DA199">
        <v>0.5</v>
      </c>
      <c r="DB199" t="s">
        <v>423</v>
      </c>
      <c r="DC199">
        <v>2</v>
      </c>
      <c r="DD199">
        <v>1758414283.849999</v>
      </c>
      <c r="DE199">
        <v>421.7925333333334</v>
      </c>
      <c r="DF199">
        <v>419.9765666666667</v>
      </c>
      <c r="DG199">
        <v>23.4097</v>
      </c>
      <c r="DH199">
        <v>23.36906666666667</v>
      </c>
      <c r="DI199">
        <v>422.4541</v>
      </c>
      <c r="DJ199">
        <v>23.10445333333334</v>
      </c>
      <c r="DK199">
        <v>499.9759333333332</v>
      </c>
      <c r="DL199">
        <v>90.16791666666668</v>
      </c>
      <c r="DM199">
        <v>0.06819645000000001</v>
      </c>
      <c r="DN199">
        <v>29.82672666666667</v>
      </c>
      <c r="DO199">
        <v>29.99708</v>
      </c>
      <c r="DP199">
        <v>999.9000000000002</v>
      </c>
      <c r="DQ199">
        <v>0</v>
      </c>
      <c r="DR199">
        <v>0</v>
      </c>
      <c r="DS199">
        <v>9991.200666666668</v>
      </c>
      <c r="DT199">
        <v>0</v>
      </c>
      <c r="DU199">
        <v>3.33927</v>
      </c>
      <c r="DV199">
        <v>1.815992333333333</v>
      </c>
      <c r="DW199">
        <v>431.9032666666668</v>
      </c>
      <c r="DX199">
        <v>430.0259333333333</v>
      </c>
      <c r="DY199">
        <v>0.04062645666666666</v>
      </c>
      <c r="DZ199">
        <v>419.9765666666667</v>
      </c>
      <c r="EA199">
        <v>23.36906666666667</v>
      </c>
      <c r="EB199">
        <v>2.110803333333333</v>
      </c>
      <c r="EC199">
        <v>2.107140333333334</v>
      </c>
      <c r="ED199">
        <v>18.30094</v>
      </c>
      <c r="EE199">
        <v>18.27326</v>
      </c>
      <c r="EF199">
        <v>0.005000780000000002</v>
      </c>
      <c r="EG199">
        <v>0</v>
      </c>
      <c r="EH199">
        <v>0</v>
      </c>
      <c r="EI199">
        <v>0</v>
      </c>
      <c r="EJ199">
        <v>131.6533333333333</v>
      </c>
      <c r="EK199">
        <v>0.005000780000000002</v>
      </c>
      <c r="EL199">
        <v>-24.19</v>
      </c>
      <c r="EM199">
        <v>-1.086666666666667</v>
      </c>
      <c r="EN199">
        <v>34.7268</v>
      </c>
      <c r="EO199">
        <v>38.11023333333333</v>
      </c>
      <c r="EP199">
        <v>36.71219999999999</v>
      </c>
      <c r="EQ199">
        <v>38.09556666666666</v>
      </c>
      <c r="ER199">
        <v>37.38093333333333</v>
      </c>
      <c r="ES199">
        <v>0</v>
      </c>
      <c r="ET199">
        <v>0</v>
      </c>
      <c r="EU199">
        <v>0</v>
      </c>
      <c r="EV199">
        <v>1758414291.6</v>
      </c>
      <c r="EW199">
        <v>0</v>
      </c>
      <c r="EX199">
        <v>131.8384615384616</v>
      </c>
      <c r="EY199">
        <v>-5.784615298883249</v>
      </c>
      <c r="EZ199">
        <v>23.51452976325463</v>
      </c>
      <c r="FA199">
        <v>-24.46923076923077</v>
      </c>
      <c r="FB199">
        <v>15</v>
      </c>
      <c r="FC199">
        <v>0</v>
      </c>
      <c r="FD199" t="s">
        <v>424</v>
      </c>
      <c r="FE199">
        <v>1746989605.5</v>
      </c>
      <c r="FF199">
        <v>1746989593.5</v>
      </c>
      <c r="FG199">
        <v>0</v>
      </c>
      <c r="FH199">
        <v>-0.274</v>
      </c>
      <c r="FI199">
        <v>-0.002</v>
      </c>
      <c r="FJ199">
        <v>2.549</v>
      </c>
      <c r="FK199">
        <v>0.129</v>
      </c>
      <c r="FL199">
        <v>420</v>
      </c>
      <c r="FM199">
        <v>17</v>
      </c>
      <c r="FN199">
        <v>0.02</v>
      </c>
      <c r="FO199">
        <v>0.04</v>
      </c>
      <c r="FP199">
        <v>1.818009024390244</v>
      </c>
      <c r="FQ199">
        <v>-0.03789867595818729</v>
      </c>
      <c r="FR199">
        <v>0.05795670750991339</v>
      </c>
      <c r="FS199">
        <v>1</v>
      </c>
      <c r="FT199">
        <v>131.9088235294118</v>
      </c>
      <c r="FU199">
        <v>-2.925897665662279</v>
      </c>
      <c r="FV199">
        <v>4.906800062282047</v>
      </c>
      <c r="FW199">
        <v>0</v>
      </c>
      <c r="FX199">
        <v>0.04714895853658537</v>
      </c>
      <c r="FY199">
        <v>-0.08075294425087112</v>
      </c>
      <c r="FZ199">
        <v>0.01252720187770861</v>
      </c>
      <c r="GA199">
        <v>1</v>
      </c>
      <c r="GB199">
        <v>2</v>
      </c>
      <c r="GC199">
        <v>3</v>
      </c>
      <c r="GD199" t="s">
        <v>425</v>
      </c>
      <c r="GE199">
        <v>3.10305</v>
      </c>
      <c r="GF199">
        <v>2.72693</v>
      </c>
      <c r="GG199">
        <v>0.088037</v>
      </c>
      <c r="GH199">
        <v>0.0876885</v>
      </c>
      <c r="GI199">
        <v>0.105585</v>
      </c>
      <c r="GJ199">
        <v>0.106843</v>
      </c>
      <c r="GK199">
        <v>23836.2</v>
      </c>
      <c r="GL199">
        <v>21643.2</v>
      </c>
      <c r="GM199">
        <v>26702</v>
      </c>
      <c r="GN199">
        <v>23945.8</v>
      </c>
      <c r="GO199">
        <v>38216.3</v>
      </c>
      <c r="GP199">
        <v>31615</v>
      </c>
      <c r="GQ199">
        <v>46631</v>
      </c>
      <c r="GR199">
        <v>37884.4</v>
      </c>
      <c r="GS199">
        <v>1.86593</v>
      </c>
      <c r="GT199">
        <v>1.86035</v>
      </c>
      <c r="GU199">
        <v>0.08720899999999999</v>
      </c>
      <c r="GV199">
        <v>0</v>
      </c>
      <c r="GW199">
        <v>28.58</v>
      </c>
      <c r="GX199">
        <v>999.9</v>
      </c>
      <c r="GY199">
        <v>53.8</v>
      </c>
      <c r="GZ199">
        <v>31.5</v>
      </c>
      <c r="HA199">
        <v>27.6978</v>
      </c>
      <c r="HB199">
        <v>61.2637</v>
      </c>
      <c r="HC199">
        <v>26.234</v>
      </c>
      <c r="HD199">
        <v>1</v>
      </c>
      <c r="HE199">
        <v>0.143082</v>
      </c>
      <c r="HF199">
        <v>-1.13015</v>
      </c>
      <c r="HG199">
        <v>20.297</v>
      </c>
      <c r="HH199">
        <v>5.22208</v>
      </c>
      <c r="HI199">
        <v>11.98</v>
      </c>
      <c r="HJ199">
        <v>4.96575</v>
      </c>
      <c r="HK199">
        <v>3.27593</v>
      </c>
      <c r="HL199">
        <v>9999</v>
      </c>
      <c r="HM199">
        <v>9999</v>
      </c>
      <c r="HN199">
        <v>9999</v>
      </c>
      <c r="HO199">
        <v>999.9</v>
      </c>
      <c r="HP199">
        <v>1.86386</v>
      </c>
      <c r="HQ199">
        <v>1.86006</v>
      </c>
      <c r="HR199">
        <v>1.85837</v>
      </c>
      <c r="HS199">
        <v>1.85974</v>
      </c>
      <c r="HT199">
        <v>1.85984</v>
      </c>
      <c r="HU199">
        <v>1.85837</v>
      </c>
      <c r="HV199">
        <v>1.85745</v>
      </c>
      <c r="HW199">
        <v>1.85238</v>
      </c>
      <c r="HX199">
        <v>0</v>
      </c>
      <c r="HY199">
        <v>0</v>
      </c>
      <c r="HZ199">
        <v>0</v>
      </c>
      <c r="IA199">
        <v>0</v>
      </c>
      <c r="IB199" t="s">
        <v>426</v>
      </c>
      <c r="IC199" t="s">
        <v>427</v>
      </c>
      <c r="ID199" t="s">
        <v>428</v>
      </c>
      <c r="IE199" t="s">
        <v>428</v>
      </c>
      <c r="IF199" t="s">
        <v>428</v>
      </c>
      <c r="IG199" t="s">
        <v>428</v>
      </c>
      <c r="IH199">
        <v>0</v>
      </c>
      <c r="II199">
        <v>100</v>
      </c>
      <c r="IJ199">
        <v>100</v>
      </c>
      <c r="IK199">
        <v>-0.662</v>
      </c>
      <c r="IL199">
        <v>0.3055</v>
      </c>
      <c r="IM199">
        <v>-0.6605319167387009</v>
      </c>
      <c r="IN199">
        <v>-0.0004737513092168879</v>
      </c>
      <c r="IO199">
        <v>1.233974951706583E-06</v>
      </c>
      <c r="IP199">
        <v>-2.791035861235605E-10</v>
      </c>
      <c r="IQ199">
        <v>0.04306461537617447</v>
      </c>
      <c r="IR199">
        <v>-0.002560808816659483</v>
      </c>
      <c r="IS199">
        <v>0.0007441110143227328</v>
      </c>
      <c r="IT199">
        <v>-6.151772081818622E-06</v>
      </c>
      <c r="IU199">
        <v>2</v>
      </c>
      <c r="IV199">
        <v>1988</v>
      </c>
      <c r="IW199">
        <v>1</v>
      </c>
      <c r="IX199">
        <v>28</v>
      </c>
      <c r="IY199">
        <v>190411.4</v>
      </c>
      <c r="IZ199">
        <v>190411.6</v>
      </c>
      <c r="JA199">
        <v>1.14868</v>
      </c>
      <c r="JB199">
        <v>2.60498</v>
      </c>
      <c r="JC199">
        <v>1.49658</v>
      </c>
      <c r="JD199">
        <v>2.34985</v>
      </c>
      <c r="JE199">
        <v>1.54907</v>
      </c>
      <c r="JF199">
        <v>2.40234</v>
      </c>
      <c r="JG199">
        <v>36.2929</v>
      </c>
      <c r="JH199">
        <v>24.105</v>
      </c>
      <c r="JI199">
        <v>18</v>
      </c>
      <c r="JJ199">
        <v>481.738</v>
      </c>
      <c r="JK199">
        <v>492.723</v>
      </c>
      <c r="JL199">
        <v>30.1567</v>
      </c>
      <c r="JM199">
        <v>29.0886</v>
      </c>
      <c r="JN199">
        <v>30</v>
      </c>
      <c r="JO199">
        <v>29.2865</v>
      </c>
      <c r="JP199">
        <v>29.2759</v>
      </c>
      <c r="JQ199">
        <v>23.0981</v>
      </c>
      <c r="JR199">
        <v>19.694</v>
      </c>
      <c r="JS199">
        <v>100</v>
      </c>
      <c r="JT199">
        <v>30.1593</v>
      </c>
      <c r="JU199">
        <v>420</v>
      </c>
      <c r="JV199">
        <v>23.3934</v>
      </c>
      <c r="JW199">
        <v>101.952</v>
      </c>
      <c r="JX199">
        <v>91.3635</v>
      </c>
    </row>
    <row r="200" spans="1:284">
      <c r="A200">
        <v>182</v>
      </c>
      <c r="B200">
        <v>1758414293.6</v>
      </c>
      <c r="C200">
        <v>1590.599999904633</v>
      </c>
      <c r="D200" t="s">
        <v>795</v>
      </c>
      <c r="E200" t="s">
        <v>796</v>
      </c>
      <c r="F200">
        <v>5</v>
      </c>
      <c r="G200" t="s">
        <v>734</v>
      </c>
      <c r="H200" t="s">
        <v>421</v>
      </c>
      <c r="I200">
        <v>1758414285.651724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(DN200+(U200+2*0.95*5.67E-8*(((DN200+$B$9)+273)^4-(DN200+273)^4)-44100*J200)/(1.84*29.3*R200+8*0.95*5.67E-8*(DN200+273)^3))</f>
        <v>0</v>
      </c>
      <c r="W200">
        <f>($C$9*DO200+$D$9*DP200+$E$9*V200)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2*0.95*5.67E-8*(((DN200+$B$9)+273)^4-(W200+273)^4)</f>
        <v>0</v>
      </c>
      <c r="AF200">
        <f>U200+AE200+AC200+AD200</f>
        <v>0</v>
      </c>
      <c r="AG200">
        <v>0</v>
      </c>
      <c r="AH200">
        <v>0</v>
      </c>
      <c r="AI200">
        <f>IF(AG200*$H$15&gt;=AK200,1.0,(AK200/(AK200-AG200*$H$15)))</f>
        <v>0</v>
      </c>
      <c r="AJ200">
        <f>(AI200-1)*100</f>
        <v>0</v>
      </c>
      <c r="AK200">
        <f>MAX(0,($B$15+$C$15*DS200)/(1+$D$15*DS200)*DL200/(DN200+273)*$E$15)</f>
        <v>0</v>
      </c>
      <c r="AL200" t="s">
        <v>422</v>
      </c>
      <c r="AM200" t="s">
        <v>422</v>
      </c>
      <c r="AN200">
        <v>0</v>
      </c>
      <c r="AO200">
        <v>0</v>
      </c>
      <c r="AP200">
        <f>1-AN200/AO200</f>
        <v>0</v>
      </c>
      <c r="AQ200">
        <v>0</v>
      </c>
      <c r="AR200" t="s">
        <v>422</v>
      </c>
      <c r="AS200" t="s">
        <v>422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422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$B$13*DT200+$C$13*DU200+$F$13*EF200*(1-EI200)</f>
        <v>0</v>
      </c>
      <c r="CW200">
        <f>CV200*CX200</f>
        <v>0</v>
      </c>
      <c r="CX200">
        <f>($B$13*$D$11+$C$13*$D$11+$F$13*((ES200+EK200)/MAX(ES200+EK200+ET200, 0.1)*$I$11+ET200/MAX(ES200+EK200+ET200, 0.1)*$J$11))/($B$13+$C$13+$F$13)</f>
        <v>0</v>
      </c>
      <c r="CY200">
        <f>($B$13*$K$11+$C$13*$K$11+$F$13*((ES200+EK200)/MAX(ES200+EK200+ET200, 0.1)*$P$11+ET200/MAX(ES200+EK200+ET200, 0.1)*$Q$11))/($B$13+$C$13+$F$13)</f>
        <v>0</v>
      </c>
      <c r="CZ200">
        <v>1.1</v>
      </c>
      <c r="DA200">
        <v>0.5</v>
      </c>
      <c r="DB200" t="s">
        <v>423</v>
      </c>
      <c r="DC200">
        <v>2</v>
      </c>
      <c r="DD200">
        <v>1758414285.651724</v>
      </c>
      <c r="DE200">
        <v>421.795172413793</v>
      </c>
      <c r="DF200">
        <v>419.9737931034483</v>
      </c>
      <c r="DG200">
        <v>23.4138</v>
      </c>
      <c r="DH200">
        <v>23.37395862068965</v>
      </c>
      <c r="DI200">
        <v>422.4567586206896</v>
      </c>
      <c r="DJ200">
        <v>23.10846896551724</v>
      </c>
      <c r="DK200">
        <v>499.9665517241379</v>
      </c>
      <c r="DL200">
        <v>90.16759655172415</v>
      </c>
      <c r="DM200">
        <v>0.06828178275862069</v>
      </c>
      <c r="DN200">
        <v>29.82646896551725</v>
      </c>
      <c r="DO200">
        <v>29.99715517241379</v>
      </c>
      <c r="DP200">
        <v>999.9000000000002</v>
      </c>
      <c r="DQ200">
        <v>0</v>
      </c>
      <c r="DR200">
        <v>0</v>
      </c>
      <c r="DS200">
        <v>9988.641379310344</v>
      </c>
      <c r="DT200">
        <v>0</v>
      </c>
      <c r="DU200">
        <v>3.33927</v>
      </c>
      <c r="DV200">
        <v>1.821380344827586</v>
      </c>
      <c r="DW200">
        <v>431.907827586207</v>
      </c>
      <c r="DX200">
        <v>430.025275862069</v>
      </c>
      <c r="DY200">
        <v>0.03983596206896551</v>
      </c>
      <c r="DZ200">
        <v>419.9737931034483</v>
      </c>
      <c r="EA200">
        <v>23.37395862068965</v>
      </c>
      <c r="EB200">
        <v>2.111165862068966</v>
      </c>
      <c r="EC200">
        <v>2.107573793103448</v>
      </c>
      <c r="ED200">
        <v>18.30367586206896</v>
      </c>
      <c r="EE200">
        <v>18.27654137931035</v>
      </c>
      <c r="EF200">
        <v>0.005000780000000002</v>
      </c>
      <c r="EG200">
        <v>0</v>
      </c>
      <c r="EH200">
        <v>0</v>
      </c>
      <c r="EI200">
        <v>0</v>
      </c>
      <c r="EJ200">
        <v>131.2206896551724</v>
      </c>
      <c r="EK200">
        <v>0.005000780000000002</v>
      </c>
      <c r="EL200">
        <v>-23.58275862068965</v>
      </c>
      <c r="EM200">
        <v>-1.113793103448276</v>
      </c>
      <c r="EN200">
        <v>34.74755172413793</v>
      </c>
      <c r="EO200">
        <v>38.15068965517241</v>
      </c>
      <c r="EP200">
        <v>36.78848275862068</v>
      </c>
      <c r="EQ200">
        <v>38.15058620689654</v>
      </c>
      <c r="ER200">
        <v>37.43286206896551</v>
      </c>
      <c r="ES200">
        <v>0</v>
      </c>
      <c r="ET200">
        <v>0</v>
      </c>
      <c r="EU200">
        <v>0</v>
      </c>
      <c r="EV200">
        <v>1758414293.4</v>
      </c>
      <c r="EW200">
        <v>0</v>
      </c>
      <c r="EX200">
        <v>130.844</v>
      </c>
      <c r="EY200">
        <v>-21.52307684995252</v>
      </c>
      <c r="EZ200">
        <v>28.52307668672737</v>
      </c>
      <c r="FA200">
        <v>-23.552</v>
      </c>
      <c r="FB200">
        <v>15</v>
      </c>
      <c r="FC200">
        <v>0</v>
      </c>
      <c r="FD200" t="s">
        <v>424</v>
      </c>
      <c r="FE200">
        <v>1746989605.5</v>
      </c>
      <c r="FF200">
        <v>1746989593.5</v>
      </c>
      <c r="FG200">
        <v>0</v>
      </c>
      <c r="FH200">
        <v>-0.274</v>
      </c>
      <c r="FI200">
        <v>-0.002</v>
      </c>
      <c r="FJ200">
        <v>2.549</v>
      </c>
      <c r="FK200">
        <v>0.129</v>
      </c>
      <c r="FL200">
        <v>420</v>
      </c>
      <c r="FM200">
        <v>17</v>
      </c>
      <c r="FN200">
        <v>0.02</v>
      </c>
      <c r="FO200">
        <v>0.04</v>
      </c>
      <c r="FP200">
        <v>1.8163545</v>
      </c>
      <c r="FQ200">
        <v>0.1384043527204444</v>
      </c>
      <c r="FR200">
        <v>0.05776192041258672</v>
      </c>
      <c r="FS200">
        <v>1</v>
      </c>
      <c r="FT200">
        <v>131.8852941176471</v>
      </c>
      <c r="FU200">
        <v>-14.59587468736514</v>
      </c>
      <c r="FV200">
        <v>4.745284492366588</v>
      </c>
      <c r="FW200">
        <v>0</v>
      </c>
      <c r="FX200">
        <v>0.045022105</v>
      </c>
      <c r="FY200">
        <v>-0.03216246529080692</v>
      </c>
      <c r="FZ200">
        <v>0.01087772672801974</v>
      </c>
      <c r="GA200">
        <v>1</v>
      </c>
      <c r="GB200">
        <v>2</v>
      </c>
      <c r="GC200">
        <v>3</v>
      </c>
      <c r="GD200" t="s">
        <v>425</v>
      </c>
      <c r="GE200">
        <v>3.10309</v>
      </c>
      <c r="GF200">
        <v>2.72688</v>
      </c>
      <c r="GG200">
        <v>0.0880362</v>
      </c>
      <c r="GH200">
        <v>0.08768919999999999</v>
      </c>
      <c r="GI200">
        <v>0.105593</v>
      </c>
      <c r="GJ200">
        <v>0.106843</v>
      </c>
      <c r="GK200">
        <v>23836.3</v>
      </c>
      <c r="GL200">
        <v>21643.2</v>
      </c>
      <c r="GM200">
        <v>26702</v>
      </c>
      <c r="GN200">
        <v>23945.8</v>
      </c>
      <c r="GO200">
        <v>38216.1</v>
      </c>
      <c r="GP200">
        <v>31615.1</v>
      </c>
      <c r="GQ200">
        <v>46631.1</v>
      </c>
      <c r="GR200">
        <v>37884.6</v>
      </c>
      <c r="GS200">
        <v>1.86593</v>
      </c>
      <c r="GT200">
        <v>1.86033</v>
      </c>
      <c r="GU200">
        <v>0.0872687</v>
      </c>
      <c r="GV200">
        <v>0</v>
      </c>
      <c r="GW200">
        <v>28.58</v>
      </c>
      <c r="GX200">
        <v>999.9</v>
      </c>
      <c r="GY200">
        <v>53.8</v>
      </c>
      <c r="GZ200">
        <v>31.5</v>
      </c>
      <c r="HA200">
        <v>27.6968</v>
      </c>
      <c r="HB200">
        <v>61.3937</v>
      </c>
      <c r="HC200">
        <v>26.1779</v>
      </c>
      <c r="HD200">
        <v>1</v>
      </c>
      <c r="HE200">
        <v>0.143181</v>
      </c>
      <c r="HF200">
        <v>-1.1324</v>
      </c>
      <c r="HG200">
        <v>20.2971</v>
      </c>
      <c r="HH200">
        <v>5.22178</v>
      </c>
      <c r="HI200">
        <v>11.98</v>
      </c>
      <c r="HJ200">
        <v>4.96575</v>
      </c>
      <c r="HK200">
        <v>3.2759</v>
      </c>
      <c r="HL200">
        <v>9999</v>
      </c>
      <c r="HM200">
        <v>9999</v>
      </c>
      <c r="HN200">
        <v>9999</v>
      </c>
      <c r="HO200">
        <v>999.9</v>
      </c>
      <c r="HP200">
        <v>1.86386</v>
      </c>
      <c r="HQ200">
        <v>1.86005</v>
      </c>
      <c r="HR200">
        <v>1.85837</v>
      </c>
      <c r="HS200">
        <v>1.85974</v>
      </c>
      <c r="HT200">
        <v>1.85984</v>
      </c>
      <c r="HU200">
        <v>1.85837</v>
      </c>
      <c r="HV200">
        <v>1.85745</v>
      </c>
      <c r="HW200">
        <v>1.85238</v>
      </c>
      <c r="HX200">
        <v>0</v>
      </c>
      <c r="HY200">
        <v>0</v>
      </c>
      <c r="HZ200">
        <v>0</v>
      </c>
      <c r="IA200">
        <v>0</v>
      </c>
      <c r="IB200" t="s">
        <v>426</v>
      </c>
      <c r="IC200" t="s">
        <v>427</v>
      </c>
      <c r="ID200" t="s">
        <v>428</v>
      </c>
      <c r="IE200" t="s">
        <v>428</v>
      </c>
      <c r="IF200" t="s">
        <v>428</v>
      </c>
      <c r="IG200" t="s">
        <v>428</v>
      </c>
      <c r="IH200">
        <v>0</v>
      </c>
      <c r="II200">
        <v>100</v>
      </c>
      <c r="IJ200">
        <v>100</v>
      </c>
      <c r="IK200">
        <v>-0.662</v>
      </c>
      <c r="IL200">
        <v>0.3056</v>
      </c>
      <c r="IM200">
        <v>-0.6605319167387009</v>
      </c>
      <c r="IN200">
        <v>-0.0004737513092168879</v>
      </c>
      <c r="IO200">
        <v>1.233974951706583E-06</v>
      </c>
      <c r="IP200">
        <v>-2.791035861235605E-10</v>
      </c>
      <c r="IQ200">
        <v>0.04306461537617447</v>
      </c>
      <c r="IR200">
        <v>-0.002560808816659483</v>
      </c>
      <c r="IS200">
        <v>0.0007441110143227328</v>
      </c>
      <c r="IT200">
        <v>-6.151772081818622E-06</v>
      </c>
      <c r="IU200">
        <v>2</v>
      </c>
      <c r="IV200">
        <v>1988</v>
      </c>
      <c r="IW200">
        <v>1</v>
      </c>
      <c r="IX200">
        <v>28</v>
      </c>
      <c r="IY200">
        <v>190411.5</v>
      </c>
      <c r="IZ200">
        <v>190411.7</v>
      </c>
      <c r="JA200">
        <v>1.14868</v>
      </c>
      <c r="JB200">
        <v>2.6123</v>
      </c>
      <c r="JC200">
        <v>1.49658</v>
      </c>
      <c r="JD200">
        <v>2.34863</v>
      </c>
      <c r="JE200">
        <v>1.54907</v>
      </c>
      <c r="JF200">
        <v>2.40479</v>
      </c>
      <c r="JG200">
        <v>36.2929</v>
      </c>
      <c r="JH200">
        <v>24.0963</v>
      </c>
      <c r="JI200">
        <v>18</v>
      </c>
      <c r="JJ200">
        <v>481.738</v>
      </c>
      <c r="JK200">
        <v>492.706</v>
      </c>
      <c r="JL200">
        <v>30.1576</v>
      </c>
      <c r="JM200">
        <v>29.0886</v>
      </c>
      <c r="JN200">
        <v>30.0002</v>
      </c>
      <c r="JO200">
        <v>29.2865</v>
      </c>
      <c r="JP200">
        <v>29.2759</v>
      </c>
      <c r="JQ200">
        <v>23.0956</v>
      </c>
      <c r="JR200">
        <v>19.694</v>
      </c>
      <c r="JS200">
        <v>100</v>
      </c>
      <c r="JT200">
        <v>30.1593</v>
      </c>
      <c r="JU200">
        <v>420</v>
      </c>
      <c r="JV200">
        <v>23.3934</v>
      </c>
      <c r="JW200">
        <v>101.952</v>
      </c>
      <c r="JX200">
        <v>91.36369999999999</v>
      </c>
    </row>
    <row r="201" spans="1:284">
      <c r="A201">
        <v>183</v>
      </c>
      <c r="B201">
        <v>1758414295.6</v>
      </c>
      <c r="C201">
        <v>1592.599999904633</v>
      </c>
      <c r="D201" t="s">
        <v>797</v>
      </c>
      <c r="E201" t="s">
        <v>798</v>
      </c>
      <c r="F201">
        <v>5</v>
      </c>
      <c r="G201" t="s">
        <v>734</v>
      </c>
      <c r="H201" t="s">
        <v>421</v>
      </c>
      <c r="I201">
        <v>1758414287.510714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(DN201+(U201+2*0.95*5.67E-8*(((DN201+$B$9)+273)^4-(DN201+273)^4)-44100*J201)/(1.84*29.3*R201+8*0.95*5.67E-8*(DN201+273)^3))</f>
        <v>0</v>
      </c>
      <c r="W201">
        <f>($C$9*DO201+$D$9*DP201+$E$9*V201)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2*0.95*5.67E-8*(((DN201+$B$9)+273)^4-(W201+273)^4)</f>
        <v>0</v>
      </c>
      <c r="AF201">
        <f>U201+AE201+AC201+AD201</f>
        <v>0</v>
      </c>
      <c r="AG201">
        <v>0</v>
      </c>
      <c r="AH201">
        <v>0</v>
      </c>
      <c r="AI201">
        <f>IF(AG201*$H$15&gt;=AK201,1.0,(AK201/(AK201-AG201*$H$15)))</f>
        <v>0</v>
      </c>
      <c r="AJ201">
        <f>(AI201-1)*100</f>
        <v>0</v>
      </c>
      <c r="AK201">
        <f>MAX(0,($B$15+$C$15*DS201)/(1+$D$15*DS201)*DL201/(DN201+273)*$E$15)</f>
        <v>0</v>
      </c>
      <c r="AL201" t="s">
        <v>422</v>
      </c>
      <c r="AM201" t="s">
        <v>422</v>
      </c>
      <c r="AN201">
        <v>0</v>
      </c>
      <c r="AO201">
        <v>0</v>
      </c>
      <c r="AP201">
        <f>1-AN201/AO201</f>
        <v>0</v>
      </c>
      <c r="AQ201">
        <v>0</v>
      </c>
      <c r="AR201" t="s">
        <v>422</v>
      </c>
      <c r="AS201" t="s">
        <v>422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422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$B$13*DT201+$C$13*DU201+$F$13*EF201*(1-EI201)</f>
        <v>0</v>
      </c>
      <c r="CW201">
        <f>CV201*CX201</f>
        <v>0</v>
      </c>
      <c r="CX201">
        <f>($B$13*$D$11+$C$13*$D$11+$F$13*((ES201+EK201)/MAX(ES201+EK201+ET201, 0.1)*$I$11+ET201/MAX(ES201+EK201+ET201, 0.1)*$J$11))/($B$13+$C$13+$F$13)</f>
        <v>0</v>
      </c>
      <c r="CY201">
        <f>($B$13*$K$11+$C$13*$K$11+$F$13*((ES201+EK201)/MAX(ES201+EK201+ET201, 0.1)*$P$11+ET201/MAX(ES201+EK201+ET201, 0.1)*$Q$11))/($B$13+$C$13+$F$13)</f>
        <v>0</v>
      </c>
      <c r="CZ201">
        <v>1.1</v>
      </c>
      <c r="DA201">
        <v>0.5</v>
      </c>
      <c r="DB201" t="s">
        <v>423</v>
      </c>
      <c r="DC201">
        <v>2</v>
      </c>
      <c r="DD201">
        <v>1758414287.510714</v>
      </c>
      <c r="DE201">
        <v>421.7961428571429</v>
      </c>
      <c r="DF201">
        <v>419.9867142857142</v>
      </c>
      <c r="DG201">
        <v>23.41797142857143</v>
      </c>
      <c r="DH201">
        <v>23.37603214285714</v>
      </c>
      <c r="DI201">
        <v>422.4577142857144</v>
      </c>
      <c r="DJ201">
        <v>23.11255</v>
      </c>
      <c r="DK201">
        <v>499.94575</v>
      </c>
      <c r="DL201">
        <v>90.16738928571429</v>
      </c>
      <c r="DM201">
        <v>0.06840080357142857</v>
      </c>
      <c r="DN201">
        <v>29.82621428571429</v>
      </c>
      <c r="DO201">
        <v>29.99754642857142</v>
      </c>
      <c r="DP201">
        <v>999.9000000000002</v>
      </c>
      <c r="DQ201">
        <v>0</v>
      </c>
      <c r="DR201">
        <v>0</v>
      </c>
      <c r="DS201">
        <v>9986.921428571428</v>
      </c>
      <c r="DT201">
        <v>0</v>
      </c>
      <c r="DU201">
        <v>3.33927</v>
      </c>
      <c r="DV201">
        <v>1.809436428571429</v>
      </c>
      <c r="DW201">
        <v>431.9106428571427</v>
      </c>
      <c r="DX201">
        <v>430.0393571428572</v>
      </c>
      <c r="DY201">
        <v>0.04193306071428572</v>
      </c>
      <c r="DZ201">
        <v>419.9867142857142</v>
      </c>
      <c r="EA201">
        <v>23.37603214285714</v>
      </c>
      <c r="EB201">
        <v>2.111537142857143</v>
      </c>
      <c r="EC201">
        <v>2.107755714285715</v>
      </c>
      <c r="ED201">
        <v>18.30647857142857</v>
      </c>
      <c r="EE201">
        <v>18.27791428571429</v>
      </c>
      <c r="EF201">
        <v>0.005000780000000002</v>
      </c>
      <c r="EG201">
        <v>0</v>
      </c>
      <c r="EH201">
        <v>0</v>
      </c>
      <c r="EI201">
        <v>0</v>
      </c>
      <c r="EJ201">
        <v>131.2892857142857</v>
      </c>
      <c r="EK201">
        <v>0.005000780000000002</v>
      </c>
      <c r="EL201">
        <v>-23.575</v>
      </c>
      <c r="EM201">
        <v>-1.042857142857143</v>
      </c>
      <c r="EN201">
        <v>34.77875</v>
      </c>
      <c r="EO201">
        <v>38.20289285714285</v>
      </c>
      <c r="EP201">
        <v>36.80332142857143</v>
      </c>
      <c r="EQ201">
        <v>38.21846428571428</v>
      </c>
      <c r="ER201">
        <v>37.48628571428571</v>
      </c>
      <c r="ES201">
        <v>0</v>
      </c>
      <c r="ET201">
        <v>0</v>
      </c>
      <c r="EU201">
        <v>0</v>
      </c>
      <c r="EV201">
        <v>1758414295.2</v>
      </c>
      <c r="EW201">
        <v>0</v>
      </c>
      <c r="EX201">
        <v>131.0615384615384</v>
      </c>
      <c r="EY201">
        <v>-6.441025677280517</v>
      </c>
      <c r="EZ201">
        <v>19.06666661530096</v>
      </c>
      <c r="FA201">
        <v>-23.68076923076923</v>
      </c>
      <c r="FB201">
        <v>15</v>
      </c>
      <c r="FC201">
        <v>0</v>
      </c>
      <c r="FD201" t="s">
        <v>424</v>
      </c>
      <c r="FE201">
        <v>1746989605.5</v>
      </c>
      <c r="FF201">
        <v>1746989593.5</v>
      </c>
      <c r="FG201">
        <v>0</v>
      </c>
      <c r="FH201">
        <v>-0.274</v>
      </c>
      <c r="FI201">
        <v>-0.002</v>
      </c>
      <c r="FJ201">
        <v>2.549</v>
      </c>
      <c r="FK201">
        <v>0.129</v>
      </c>
      <c r="FL201">
        <v>420</v>
      </c>
      <c r="FM201">
        <v>17</v>
      </c>
      <c r="FN201">
        <v>0.02</v>
      </c>
      <c r="FO201">
        <v>0.04</v>
      </c>
      <c r="FP201">
        <v>1.815201463414635</v>
      </c>
      <c r="FQ201">
        <v>0.150980696864111</v>
      </c>
      <c r="FR201">
        <v>0.05694135560685418</v>
      </c>
      <c r="FS201">
        <v>1</v>
      </c>
      <c r="FT201">
        <v>131.35</v>
      </c>
      <c r="FU201">
        <v>-10.86478231771704</v>
      </c>
      <c r="FV201">
        <v>5.08152651913831</v>
      </c>
      <c r="FW201">
        <v>0</v>
      </c>
      <c r="FX201">
        <v>0.04467261463414634</v>
      </c>
      <c r="FY201">
        <v>-0.004268101045295986</v>
      </c>
      <c r="FZ201">
        <v>0.01014091397200424</v>
      </c>
      <c r="GA201">
        <v>1</v>
      </c>
      <c r="GB201">
        <v>2</v>
      </c>
      <c r="GC201">
        <v>3</v>
      </c>
      <c r="GD201" t="s">
        <v>425</v>
      </c>
      <c r="GE201">
        <v>3.10323</v>
      </c>
      <c r="GF201">
        <v>2.7267</v>
      </c>
      <c r="GG201">
        <v>0.0880355</v>
      </c>
      <c r="GH201">
        <v>0.0876985</v>
      </c>
      <c r="GI201">
        <v>0.105596</v>
      </c>
      <c r="GJ201">
        <v>0.106842</v>
      </c>
      <c r="GK201">
        <v>23836.3</v>
      </c>
      <c r="GL201">
        <v>21642.9</v>
      </c>
      <c r="GM201">
        <v>26702</v>
      </c>
      <c r="GN201">
        <v>23945.8</v>
      </c>
      <c r="GO201">
        <v>38215.9</v>
      </c>
      <c r="GP201">
        <v>31615.1</v>
      </c>
      <c r="GQ201">
        <v>46631.1</v>
      </c>
      <c r="GR201">
        <v>37884.5</v>
      </c>
      <c r="GS201">
        <v>1.86618</v>
      </c>
      <c r="GT201">
        <v>1.86003</v>
      </c>
      <c r="GU201">
        <v>0.0869296</v>
      </c>
      <c r="GV201">
        <v>0</v>
      </c>
      <c r="GW201">
        <v>28.58</v>
      </c>
      <c r="GX201">
        <v>999.9</v>
      </c>
      <c r="GY201">
        <v>53.8</v>
      </c>
      <c r="GZ201">
        <v>31.5</v>
      </c>
      <c r="HA201">
        <v>27.6923</v>
      </c>
      <c r="HB201">
        <v>60.8037</v>
      </c>
      <c r="HC201">
        <v>26.1218</v>
      </c>
      <c r="HD201">
        <v>1</v>
      </c>
      <c r="HE201">
        <v>0.143427</v>
      </c>
      <c r="HF201">
        <v>-1.13209</v>
      </c>
      <c r="HG201">
        <v>20.2972</v>
      </c>
      <c r="HH201">
        <v>5.22208</v>
      </c>
      <c r="HI201">
        <v>11.98</v>
      </c>
      <c r="HJ201">
        <v>4.9658</v>
      </c>
      <c r="HK201">
        <v>3.27593</v>
      </c>
      <c r="HL201">
        <v>9999</v>
      </c>
      <c r="HM201">
        <v>9999</v>
      </c>
      <c r="HN201">
        <v>9999</v>
      </c>
      <c r="HO201">
        <v>999.9</v>
      </c>
      <c r="HP201">
        <v>1.86386</v>
      </c>
      <c r="HQ201">
        <v>1.86005</v>
      </c>
      <c r="HR201">
        <v>1.85837</v>
      </c>
      <c r="HS201">
        <v>1.85974</v>
      </c>
      <c r="HT201">
        <v>1.85986</v>
      </c>
      <c r="HU201">
        <v>1.85837</v>
      </c>
      <c r="HV201">
        <v>1.85745</v>
      </c>
      <c r="HW201">
        <v>1.8524</v>
      </c>
      <c r="HX201">
        <v>0</v>
      </c>
      <c r="HY201">
        <v>0</v>
      </c>
      <c r="HZ201">
        <v>0</v>
      </c>
      <c r="IA201">
        <v>0</v>
      </c>
      <c r="IB201" t="s">
        <v>426</v>
      </c>
      <c r="IC201" t="s">
        <v>427</v>
      </c>
      <c r="ID201" t="s">
        <v>428</v>
      </c>
      <c r="IE201" t="s">
        <v>428</v>
      </c>
      <c r="IF201" t="s">
        <v>428</v>
      </c>
      <c r="IG201" t="s">
        <v>428</v>
      </c>
      <c r="IH201">
        <v>0</v>
      </c>
      <c r="II201">
        <v>100</v>
      </c>
      <c r="IJ201">
        <v>100</v>
      </c>
      <c r="IK201">
        <v>-0.661</v>
      </c>
      <c r="IL201">
        <v>0.3056</v>
      </c>
      <c r="IM201">
        <v>-0.6605319167387009</v>
      </c>
      <c r="IN201">
        <v>-0.0004737513092168879</v>
      </c>
      <c r="IO201">
        <v>1.233974951706583E-06</v>
      </c>
      <c r="IP201">
        <v>-2.791035861235605E-10</v>
      </c>
      <c r="IQ201">
        <v>0.04306461537617447</v>
      </c>
      <c r="IR201">
        <v>-0.002560808816659483</v>
      </c>
      <c r="IS201">
        <v>0.0007441110143227328</v>
      </c>
      <c r="IT201">
        <v>-6.151772081818622E-06</v>
      </c>
      <c r="IU201">
        <v>2</v>
      </c>
      <c r="IV201">
        <v>1988</v>
      </c>
      <c r="IW201">
        <v>1</v>
      </c>
      <c r="IX201">
        <v>28</v>
      </c>
      <c r="IY201">
        <v>190411.5</v>
      </c>
      <c r="IZ201">
        <v>190411.7</v>
      </c>
      <c r="JA201">
        <v>1.14868</v>
      </c>
      <c r="JB201">
        <v>2.60864</v>
      </c>
      <c r="JC201">
        <v>1.49658</v>
      </c>
      <c r="JD201">
        <v>2.34985</v>
      </c>
      <c r="JE201">
        <v>1.54907</v>
      </c>
      <c r="JF201">
        <v>2.39502</v>
      </c>
      <c r="JG201">
        <v>36.2929</v>
      </c>
      <c r="JH201">
        <v>24.105</v>
      </c>
      <c r="JI201">
        <v>18</v>
      </c>
      <c r="JJ201">
        <v>481.884</v>
      </c>
      <c r="JK201">
        <v>492.508</v>
      </c>
      <c r="JL201">
        <v>30.1588</v>
      </c>
      <c r="JM201">
        <v>29.0886</v>
      </c>
      <c r="JN201">
        <v>30.0002</v>
      </c>
      <c r="JO201">
        <v>29.2865</v>
      </c>
      <c r="JP201">
        <v>29.2759</v>
      </c>
      <c r="JQ201">
        <v>23.0956</v>
      </c>
      <c r="JR201">
        <v>19.694</v>
      </c>
      <c r="JS201">
        <v>100</v>
      </c>
      <c r="JT201">
        <v>30.1593</v>
      </c>
      <c r="JU201">
        <v>420</v>
      </c>
      <c r="JV201">
        <v>23.3934</v>
      </c>
      <c r="JW201">
        <v>101.952</v>
      </c>
      <c r="JX201">
        <v>91.3635</v>
      </c>
    </row>
    <row r="202" spans="1:284">
      <c r="A202">
        <v>184</v>
      </c>
      <c r="B202">
        <v>1758414297.6</v>
      </c>
      <c r="C202">
        <v>1594.599999904633</v>
      </c>
      <c r="D202" t="s">
        <v>799</v>
      </c>
      <c r="E202" t="s">
        <v>800</v>
      </c>
      <c r="F202">
        <v>5</v>
      </c>
      <c r="G202" t="s">
        <v>734</v>
      </c>
      <c r="H202" t="s">
        <v>421</v>
      </c>
      <c r="I202">
        <v>1758414289.433333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(DN202+(U202+2*0.95*5.67E-8*(((DN202+$B$9)+273)^4-(DN202+273)^4)-44100*J202)/(1.84*29.3*R202+8*0.95*5.67E-8*(DN202+273)^3))</f>
        <v>0</v>
      </c>
      <c r="W202">
        <f>($C$9*DO202+$D$9*DP202+$E$9*V202)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2*0.95*5.67E-8*(((DN202+$B$9)+273)^4-(W202+273)^4)</f>
        <v>0</v>
      </c>
      <c r="AF202">
        <f>U202+AE202+AC202+AD202</f>
        <v>0</v>
      </c>
      <c r="AG202">
        <v>0</v>
      </c>
      <c r="AH202">
        <v>0</v>
      </c>
      <c r="AI202">
        <f>IF(AG202*$H$15&gt;=AK202,1.0,(AK202/(AK202-AG202*$H$15)))</f>
        <v>0</v>
      </c>
      <c r="AJ202">
        <f>(AI202-1)*100</f>
        <v>0</v>
      </c>
      <c r="AK202">
        <f>MAX(0,($B$15+$C$15*DS202)/(1+$D$15*DS202)*DL202/(DN202+273)*$E$15)</f>
        <v>0</v>
      </c>
      <c r="AL202" t="s">
        <v>422</v>
      </c>
      <c r="AM202" t="s">
        <v>422</v>
      </c>
      <c r="AN202">
        <v>0</v>
      </c>
      <c r="AO202">
        <v>0</v>
      </c>
      <c r="AP202">
        <f>1-AN202/AO202</f>
        <v>0</v>
      </c>
      <c r="AQ202">
        <v>0</v>
      </c>
      <c r="AR202" t="s">
        <v>422</v>
      </c>
      <c r="AS202" t="s">
        <v>422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422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$B$13*DT202+$C$13*DU202+$F$13*EF202*(1-EI202)</f>
        <v>0</v>
      </c>
      <c r="CW202">
        <f>CV202*CX202</f>
        <v>0</v>
      </c>
      <c r="CX202">
        <f>($B$13*$D$11+$C$13*$D$11+$F$13*((ES202+EK202)/MAX(ES202+EK202+ET202, 0.1)*$I$11+ET202/MAX(ES202+EK202+ET202, 0.1)*$J$11))/($B$13+$C$13+$F$13)</f>
        <v>0</v>
      </c>
      <c r="CY202">
        <f>($B$13*$K$11+$C$13*$K$11+$F$13*((ES202+EK202)/MAX(ES202+EK202+ET202, 0.1)*$P$11+ET202/MAX(ES202+EK202+ET202, 0.1)*$Q$11))/($B$13+$C$13+$F$13)</f>
        <v>0</v>
      </c>
      <c r="CZ202">
        <v>1.1</v>
      </c>
      <c r="DA202">
        <v>0.5</v>
      </c>
      <c r="DB202" t="s">
        <v>423</v>
      </c>
      <c r="DC202">
        <v>2</v>
      </c>
      <c r="DD202">
        <v>1758414289.433333</v>
      </c>
      <c r="DE202">
        <v>421.8044074074074</v>
      </c>
      <c r="DF202">
        <v>419.9948888888889</v>
      </c>
      <c r="DG202">
        <v>23.4214074074074</v>
      </c>
      <c r="DH202">
        <v>23.37632592592592</v>
      </c>
      <c r="DI202">
        <v>422.465962962963</v>
      </c>
      <c r="DJ202">
        <v>23.11591111111111</v>
      </c>
      <c r="DK202">
        <v>499.9382222222222</v>
      </c>
      <c r="DL202">
        <v>90.16714444444447</v>
      </c>
      <c r="DM202">
        <v>0.06847444444444444</v>
      </c>
      <c r="DN202">
        <v>29.82574814814815</v>
      </c>
      <c r="DO202">
        <v>29.99804444444445</v>
      </c>
      <c r="DP202">
        <v>999.9000000000001</v>
      </c>
      <c r="DQ202">
        <v>0</v>
      </c>
      <c r="DR202">
        <v>0</v>
      </c>
      <c r="DS202">
        <v>9990.833703703704</v>
      </c>
      <c r="DT202">
        <v>0</v>
      </c>
      <c r="DU202">
        <v>3.33927</v>
      </c>
      <c r="DV202">
        <v>1.809515185185185</v>
      </c>
      <c r="DW202">
        <v>431.9206666666666</v>
      </c>
      <c r="DX202">
        <v>430.0478148148148</v>
      </c>
      <c r="DY202">
        <v>0.04507820740740741</v>
      </c>
      <c r="DZ202">
        <v>419.9948888888889</v>
      </c>
      <c r="EA202">
        <v>23.37632592592592</v>
      </c>
      <c r="EB202">
        <v>2.111841111111111</v>
      </c>
      <c r="EC202">
        <v>2.107775925925926</v>
      </c>
      <c r="ED202">
        <v>18.30877037037037</v>
      </c>
      <c r="EE202">
        <v>18.27807037037037</v>
      </c>
      <c r="EF202">
        <v>0.005000780000000001</v>
      </c>
      <c r="EG202">
        <v>0</v>
      </c>
      <c r="EH202">
        <v>0</v>
      </c>
      <c r="EI202">
        <v>0</v>
      </c>
      <c r="EJ202">
        <v>131.3555555555556</v>
      </c>
      <c r="EK202">
        <v>0.005000780000000001</v>
      </c>
      <c r="EL202">
        <v>-23.25185185185185</v>
      </c>
      <c r="EM202">
        <v>-0.9518518518518518</v>
      </c>
      <c r="EN202">
        <v>34.80985185185185</v>
      </c>
      <c r="EO202">
        <v>38.26833333333333</v>
      </c>
      <c r="EP202">
        <v>36.89559259259259</v>
      </c>
      <c r="EQ202">
        <v>38.29137037037037</v>
      </c>
      <c r="ER202">
        <v>37.55981481481481</v>
      </c>
      <c r="ES202">
        <v>0</v>
      </c>
      <c r="ET202">
        <v>0</v>
      </c>
      <c r="EU202">
        <v>0</v>
      </c>
      <c r="EV202">
        <v>1758414297.6</v>
      </c>
      <c r="EW202">
        <v>0</v>
      </c>
      <c r="EX202">
        <v>131.2384615384615</v>
      </c>
      <c r="EY202">
        <v>7.343589576639131</v>
      </c>
      <c r="EZ202">
        <v>2.458119663052132</v>
      </c>
      <c r="FA202">
        <v>-23.49615384615385</v>
      </c>
      <c r="FB202">
        <v>15</v>
      </c>
      <c r="FC202">
        <v>0</v>
      </c>
      <c r="FD202" t="s">
        <v>424</v>
      </c>
      <c r="FE202">
        <v>1746989605.5</v>
      </c>
      <c r="FF202">
        <v>1746989593.5</v>
      </c>
      <c r="FG202">
        <v>0</v>
      </c>
      <c r="FH202">
        <v>-0.274</v>
      </c>
      <c r="FI202">
        <v>-0.002</v>
      </c>
      <c r="FJ202">
        <v>2.549</v>
      </c>
      <c r="FK202">
        <v>0.129</v>
      </c>
      <c r="FL202">
        <v>420</v>
      </c>
      <c r="FM202">
        <v>17</v>
      </c>
      <c r="FN202">
        <v>0.02</v>
      </c>
      <c r="FO202">
        <v>0.04</v>
      </c>
      <c r="FP202">
        <v>1.821267</v>
      </c>
      <c r="FQ202">
        <v>0.01478746716697548</v>
      </c>
      <c r="FR202">
        <v>0.05493625393126111</v>
      </c>
      <c r="FS202">
        <v>1</v>
      </c>
      <c r="FT202">
        <v>131.564705882353</v>
      </c>
      <c r="FU202">
        <v>-2.847975596670668</v>
      </c>
      <c r="FV202">
        <v>5.265921647332761</v>
      </c>
      <c r="FW202">
        <v>0</v>
      </c>
      <c r="FX202">
        <v>0.0431210975</v>
      </c>
      <c r="FY202">
        <v>0.06680391332082539</v>
      </c>
      <c r="FZ202">
        <v>0.008074351716933301</v>
      </c>
      <c r="GA202">
        <v>1</v>
      </c>
      <c r="GB202">
        <v>2</v>
      </c>
      <c r="GC202">
        <v>3</v>
      </c>
      <c r="GD202" t="s">
        <v>425</v>
      </c>
      <c r="GE202">
        <v>3.10332</v>
      </c>
      <c r="GF202">
        <v>2.72639</v>
      </c>
      <c r="GG202">
        <v>0.08803560000000001</v>
      </c>
      <c r="GH202">
        <v>0.087682</v>
      </c>
      <c r="GI202">
        <v>0.105595</v>
      </c>
      <c r="GJ202">
        <v>0.106839</v>
      </c>
      <c r="GK202">
        <v>23836.1</v>
      </c>
      <c r="GL202">
        <v>21643.1</v>
      </c>
      <c r="GM202">
        <v>26701.8</v>
      </c>
      <c r="GN202">
        <v>23945.5</v>
      </c>
      <c r="GO202">
        <v>38215.9</v>
      </c>
      <c r="GP202">
        <v>31615</v>
      </c>
      <c r="GQ202">
        <v>46631</v>
      </c>
      <c r="GR202">
        <v>37884.3</v>
      </c>
      <c r="GS202">
        <v>1.8664</v>
      </c>
      <c r="GT202">
        <v>1.8597</v>
      </c>
      <c r="GU202">
        <v>0.0866987</v>
      </c>
      <c r="GV202">
        <v>0</v>
      </c>
      <c r="GW202">
        <v>28.58</v>
      </c>
      <c r="GX202">
        <v>999.9</v>
      </c>
      <c r="GY202">
        <v>53.8</v>
      </c>
      <c r="GZ202">
        <v>31.5</v>
      </c>
      <c r="HA202">
        <v>27.6961</v>
      </c>
      <c r="HB202">
        <v>61.2337</v>
      </c>
      <c r="HC202">
        <v>26.1098</v>
      </c>
      <c r="HD202">
        <v>1</v>
      </c>
      <c r="HE202">
        <v>0.143379</v>
      </c>
      <c r="HF202">
        <v>-1.12928</v>
      </c>
      <c r="HG202">
        <v>20.2972</v>
      </c>
      <c r="HH202">
        <v>5.22223</v>
      </c>
      <c r="HI202">
        <v>11.98</v>
      </c>
      <c r="HJ202">
        <v>4.9658</v>
      </c>
      <c r="HK202">
        <v>3.27593</v>
      </c>
      <c r="HL202">
        <v>9999</v>
      </c>
      <c r="HM202">
        <v>9999</v>
      </c>
      <c r="HN202">
        <v>9999</v>
      </c>
      <c r="HO202">
        <v>999.9</v>
      </c>
      <c r="HP202">
        <v>1.86386</v>
      </c>
      <c r="HQ202">
        <v>1.86005</v>
      </c>
      <c r="HR202">
        <v>1.85838</v>
      </c>
      <c r="HS202">
        <v>1.85974</v>
      </c>
      <c r="HT202">
        <v>1.85985</v>
      </c>
      <c r="HU202">
        <v>1.85837</v>
      </c>
      <c r="HV202">
        <v>1.85745</v>
      </c>
      <c r="HW202">
        <v>1.8524</v>
      </c>
      <c r="HX202">
        <v>0</v>
      </c>
      <c r="HY202">
        <v>0</v>
      </c>
      <c r="HZ202">
        <v>0</v>
      </c>
      <c r="IA202">
        <v>0</v>
      </c>
      <c r="IB202" t="s">
        <v>426</v>
      </c>
      <c r="IC202" t="s">
        <v>427</v>
      </c>
      <c r="ID202" t="s">
        <v>428</v>
      </c>
      <c r="IE202" t="s">
        <v>428</v>
      </c>
      <c r="IF202" t="s">
        <v>428</v>
      </c>
      <c r="IG202" t="s">
        <v>428</v>
      </c>
      <c r="IH202">
        <v>0</v>
      </c>
      <c r="II202">
        <v>100</v>
      </c>
      <c r="IJ202">
        <v>100</v>
      </c>
      <c r="IK202">
        <v>-0.662</v>
      </c>
      <c r="IL202">
        <v>0.3056</v>
      </c>
      <c r="IM202">
        <v>-0.6605319167387009</v>
      </c>
      <c r="IN202">
        <v>-0.0004737513092168879</v>
      </c>
      <c r="IO202">
        <v>1.233974951706583E-06</v>
      </c>
      <c r="IP202">
        <v>-2.791035861235605E-10</v>
      </c>
      <c r="IQ202">
        <v>0.04306461537617447</v>
      </c>
      <c r="IR202">
        <v>-0.002560808816659483</v>
      </c>
      <c r="IS202">
        <v>0.0007441110143227328</v>
      </c>
      <c r="IT202">
        <v>-6.151772081818622E-06</v>
      </c>
      <c r="IU202">
        <v>2</v>
      </c>
      <c r="IV202">
        <v>1988</v>
      </c>
      <c r="IW202">
        <v>1</v>
      </c>
      <c r="IX202">
        <v>28</v>
      </c>
      <c r="IY202">
        <v>190411.5</v>
      </c>
      <c r="IZ202">
        <v>190411.7</v>
      </c>
      <c r="JA202">
        <v>1.1499</v>
      </c>
      <c r="JB202">
        <v>2.61475</v>
      </c>
      <c r="JC202">
        <v>1.49658</v>
      </c>
      <c r="JD202">
        <v>2.34741</v>
      </c>
      <c r="JE202">
        <v>1.54907</v>
      </c>
      <c r="JF202">
        <v>2.38525</v>
      </c>
      <c r="JG202">
        <v>36.2929</v>
      </c>
      <c r="JH202">
        <v>24.0963</v>
      </c>
      <c r="JI202">
        <v>18</v>
      </c>
      <c r="JJ202">
        <v>482.015</v>
      </c>
      <c r="JK202">
        <v>492.294</v>
      </c>
      <c r="JL202">
        <v>30.1596</v>
      </c>
      <c r="JM202">
        <v>29.0886</v>
      </c>
      <c r="JN202">
        <v>30</v>
      </c>
      <c r="JO202">
        <v>29.2865</v>
      </c>
      <c r="JP202">
        <v>29.2759</v>
      </c>
      <c r="JQ202">
        <v>23.0996</v>
      </c>
      <c r="JR202">
        <v>19.694</v>
      </c>
      <c r="JS202">
        <v>100</v>
      </c>
      <c r="JT202">
        <v>30.1597</v>
      </c>
      <c r="JU202">
        <v>420</v>
      </c>
      <c r="JV202">
        <v>23.3934</v>
      </c>
      <c r="JW202">
        <v>101.952</v>
      </c>
      <c r="JX202">
        <v>91.3629</v>
      </c>
    </row>
    <row r="203" spans="1:284">
      <c r="A203">
        <v>185</v>
      </c>
      <c r="B203">
        <v>1758414299.6</v>
      </c>
      <c r="C203">
        <v>1596.599999904633</v>
      </c>
      <c r="D203" t="s">
        <v>801</v>
      </c>
      <c r="E203" t="s">
        <v>802</v>
      </c>
      <c r="F203">
        <v>5</v>
      </c>
      <c r="G203" t="s">
        <v>734</v>
      </c>
      <c r="H203" t="s">
        <v>421</v>
      </c>
      <c r="I203">
        <v>1758414291.426923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(DN203+(U203+2*0.95*5.67E-8*(((DN203+$B$9)+273)^4-(DN203+273)^4)-44100*J203)/(1.84*29.3*R203+8*0.95*5.67E-8*(DN203+273)^3))</f>
        <v>0</v>
      </c>
      <c r="W203">
        <f>($C$9*DO203+$D$9*DP203+$E$9*V203)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2*0.95*5.67E-8*(((DN203+$B$9)+273)^4-(W203+273)^4)</f>
        <v>0</v>
      </c>
      <c r="AF203">
        <f>U203+AE203+AC203+AD203</f>
        <v>0</v>
      </c>
      <c r="AG203">
        <v>0</v>
      </c>
      <c r="AH203">
        <v>0</v>
      </c>
      <c r="AI203">
        <f>IF(AG203*$H$15&gt;=AK203,1.0,(AK203/(AK203-AG203*$H$15)))</f>
        <v>0</v>
      </c>
      <c r="AJ203">
        <f>(AI203-1)*100</f>
        <v>0</v>
      </c>
      <c r="AK203">
        <f>MAX(0,($B$15+$C$15*DS203)/(1+$D$15*DS203)*DL203/(DN203+273)*$E$15)</f>
        <v>0</v>
      </c>
      <c r="AL203" t="s">
        <v>422</v>
      </c>
      <c r="AM203" t="s">
        <v>422</v>
      </c>
      <c r="AN203">
        <v>0</v>
      </c>
      <c r="AO203">
        <v>0</v>
      </c>
      <c r="AP203">
        <f>1-AN203/AO203</f>
        <v>0</v>
      </c>
      <c r="AQ203">
        <v>0</v>
      </c>
      <c r="AR203" t="s">
        <v>422</v>
      </c>
      <c r="AS203" t="s">
        <v>422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422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$B$13*DT203+$C$13*DU203+$F$13*EF203*(1-EI203)</f>
        <v>0</v>
      </c>
      <c r="CW203">
        <f>CV203*CX203</f>
        <v>0</v>
      </c>
      <c r="CX203">
        <f>($B$13*$D$11+$C$13*$D$11+$F$13*((ES203+EK203)/MAX(ES203+EK203+ET203, 0.1)*$I$11+ET203/MAX(ES203+EK203+ET203, 0.1)*$J$11))/($B$13+$C$13+$F$13)</f>
        <v>0</v>
      </c>
      <c r="CY203">
        <f>($B$13*$K$11+$C$13*$K$11+$F$13*((ES203+EK203)/MAX(ES203+EK203+ET203, 0.1)*$P$11+ET203/MAX(ES203+EK203+ET203, 0.1)*$Q$11))/($B$13+$C$13+$F$13)</f>
        <v>0</v>
      </c>
      <c r="CZ203">
        <v>1.1</v>
      </c>
      <c r="DA203">
        <v>0.5</v>
      </c>
      <c r="DB203" t="s">
        <v>423</v>
      </c>
      <c r="DC203">
        <v>2</v>
      </c>
      <c r="DD203">
        <v>1758414291.426923</v>
      </c>
      <c r="DE203">
        <v>421.8145769230769</v>
      </c>
      <c r="DF203">
        <v>419.9839230769231</v>
      </c>
      <c r="DG203">
        <v>23.42413076923076</v>
      </c>
      <c r="DH203">
        <v>23.37625</v>
      </c>
      <c r="DI203">
        <v>422.4761538461537</v>
      </c>
      <c r="DJ203">
        <v>23.11857307692307</v>
      </c>
      <c r="DK203">
        <v>499.9626538461538</v>
      </c>
      <c r="DL203">
        <v>90.16680769230769</v>
      </c>
      <c r="DM203">
        <v>0.06847564230769231</v>
      </c>
      <c r="DN203">
        <v>29.8254923076923</v>
      </c>
      <c r="DO203">
        <v>29.99703076923077</v>
      </c>
      <c r="DP203">
        <v>999.9000000000001</v>
      </c>
      <c r="DQ203">
        <v>0</v>
      </c>
      <c r="DR203">
        <v>0</v>
      </c>
      <c r="DS203">
        <v>9997.210769230769</v>
      </c>
      <c r="DT203">
        <v>0</v>
      </c>
      <c r="DU203">
        <v>3.33927</v>
      </c>
      <c r="DV203">
        <v>1.830696538461538</v>
      </c>
      <c r="DW203">
        <v>431.9322692307692</v>
      </c>
      <c r="DX203">
        <v>430.0365</v>
      </c>
      <c r="DY203">
        <v>0.04787393461538461</v>
      </c>
      <c r="DZ203">
        <v>419.9839230769231</v>
      </c>
      <c r="EA203">
        <v>23.37625</v>
      </c>
      <c r="EB203">
        <v>2.112078461538462</v>
      </c>
      <c r="EC203">
        <v>2.107761923076923</v>
      </c>
      <c r="ED203">
        <v>18.31056923076923</v>
      </c>
      <c r="EE203">
        <v>18.27796153846154</v>
      </c>
      <c r="EF203">
        <v>0.005000780000000001</v>
      </c>
      <c r="EG203">
        <v>0</v>
      </c>
      <c r="EH203">
        <v>0</v>
      </c>
      <c r="EI203">
        <v>0</v>
      </c>
      <c r="EJ203">
        <v>131.75</v>
      </c>
      <c r="EK203">
        <v>0.005000780000000001</v>
      </c>
      <c r="EL203">
        <v>-23.44615384615385</v>
      </c>
      <c r="EM203">
        <v>-1.115384615384615</v>
      </c>
      <c r="EN203">
        <v>34.829</v>
      </c>
      <c r="EO203">
        <v>38.33873076923076</v>
      </c>
      <c r="EP203">
        <v>36.97092307692307</v>
      </c>
      <c r="EQ203">
        <v>38.35546153846154</v>
      </c>
      <c r="ER203">
        <v>37.60303846153846</v>
      </c>
      <c r="ES203">
        <v>0</v>
      </c>
      <c r="ET203">
        <v>0</v>
      </c>
      <c r="EU203">
        <v>0</v>
      </c>
      <c r="EV203">
        <v>1758414299.4</v>
      </c>
      <c r="EW203">
        <v>0</v>
      </c>
      <c r="EX203">
        <v>131.436</v>
      </c>
      <c r="EY203">
        <v>12.53846129472937</v>
      </c>
      <c r="EZ203">
        <v>-22.35384611425082</v>
      </c>
      <c r="FA203">
        <v>-23.316</v>
      </c>
      <c r="FB203">
        <v>15</v>
      </c>
      <c r="FC203">
        <v>0</v>
      </c>
      <c r="FD203" t="s">
        <v>424</v>
      </c>
      <c r="FE203">
        <v>1746989605.5</v>
      </c>
      <c r="FF203">
        <v>1746989593.5</v>
      </c>
      <c r="FG203">
        <v>0</v>
      </c>
      <c r="FH203">
        <v>-0.274</v>
      </c>
      <c r="FI203">
        <v>-0.002</v>
      </c>
      <c r="FJ203">
        <v>2.549</v>
      </c>
      <c r="FK203">
        <v>0.129</v>
      </c>
      <c r="FL203">
        <v>420</v>
      </c>
      <c r="FM203">
        <v>17</v>
      </c>
      <c r="FN203">
        <v>0.02</v>
      </c>
      <c r="FO203">
        <v>0.04</v>
      </c>
      <c r="FP203">
        <v>1.82352675</v>
      </c>
      <c r="FQ203">
        <v>0.08757917448405146</v>
      </c>
      <c r="FR203">
        <v>0.05632812225644933</v>
      </c>
      <c r="FS203">
        <v>1</v>
      </c>
      <c r="FT203">
        <v>131.6529411764706</v>
      </c>
      <c r="FU203">
        <v>-2.120702860086888</v>
      </c>
      <c r="FV203">
        <v>5.147314279374971</v>
      </c>
      <c r="FW203">
        <v>0</v>
      </c>
      <c r="FX203">
        <v>0.0433876025</v>
      </c>
      <c r="FY203">
        <v>0.08143252795497187</v>
      </c>
      <c r="FZ203">
        <v>0.008313082743738555</v>
      </c>
      <c r="GA203">
        <v>1</v>
      </c>
      <c r="GB203">
        <v>2</v>
      </c>
      <c r="GC203">
        <v>3</v>
      </c>
      <c r="GD203" t="s">
        <v>425</v>
      </c>
      <c r="GE203">
        <v>3.10323</v>
      </c>
      <c r="GF203">
        <v>2.72622</v>
      </c>
      <c r="GG203">
        <v>0.0880326</v>
      </c>
      <c r="GH203">
        <v>0.0876851</v>
      </c>
      <c r="GI203">
        <v>0.105598</v>
      </c>
      <c r="GJ203">
        <v>0.106837</v>
      </c>
      <c r="GK203">
        <v>23836.1</v>
      </c>
      <c r="GL203">
        <v>21643</v>
      </c>
      <c r="GM203">
        <v>26701.8</v>
      </c>
      <c r="GN203">
        <v>23945.5</v>
      </c>
      <c r="GO203">
        <v>38215.7</v>
      </c>
      <c r="GP203">
        <v>31615.1</v>
      </c>
      <c r="GQ203">
        <v>46630.9</v>
      </c>
      <c r="GR203">
        <v>37884.3</v>
      </c>
      <c r="GS203">
        <v>1.86647</v>
      </c>
      <c r="GT203">
        <v>1.8597</v>
      </c>
      <c r="GU203">
        <v>0.08682910000000001</v>
      </c>
      <c r="GV203">
        <v>0</v>
      </c>
      <c r="GW203">
        <v>28.5805</v>
      </c>
      <c r="GX203">
        <v>999.9</v>
      </c>
      <c r="GY203">
        <v>53.8</v>
      </c>
      <c r="GZ203">
        <v>31.5</v>
      </c>
      <c r="HA203">
        <v>27.6944</v>
      </c>
      <c r="HB203">
        <v>61.2437</v>
      </c>
      <c r="HC203">
        <v>26.3181</v>
      </c>
      <c r="HD203">
        <v>1</v>
      </c>
      <c r="HE203">
        <v>0.143178</v>
      </c>
      <c r="HF203">
        <v>-1.12753</v>
      </c>
      <c r="HG203">
        <v>20.2972</v>
      </c>
      <c r="HH203">
        <v>5.22223</v>
      </c>
      <c r="HI203">
        <v>11.98</v>
      </c>
      <c r="HJ203">
        <v>4.96575</v>
      </c>
      <c r="HK203">
        <v>3.27598</v>
      </c>
      <c r="HL203">
        <v>9999</v>
      </c>
      <c r="HM203">
        <v>9999</v>
      </c>
      <c r="HN203">
        <v>9999</v>
      </c>
      <c r="HO203">
        <v>999.9</v>
      </c>
      <c r="HP203">
        <v>1.86387</v>
      </c>
      <c r="HQ203">
        <v>1.86005</v>
      </c>
      <c r="HR203">
        <v>1.85837</v>
      </c>
      <c r="HS203">
        <v>1.85974</v>
      </c>
      <c r="HT203">
        <v>1.85983</v>
      </c>
      <c r="HU203">
        <v>1.85837</v>
      </c>
      <c r="HV203">
        <v>1.85745</v>
      </c>
      <c r="HW203">
        <v>1.85239</v>
      </c>
      <c r="HX203">
        <v>0</v>
      </c>
      <c r="HY203">
        <v>0</v>
      </c>
      <c r="HZ203">
        <v>0</v>
      </c>
      <c r="IA203">
        <v>0</v>
      </c>
      <c r="IB203" t="s">
        <v>426</v>
      </c>
      <c r="IC203" t="s">
        <v>427</v>
      </c>
      <c r="ID203" t="s">
        <v>428</v>
      </c>
      <c r="IE203" t="s">
        <v>428</v>
      </c>
      <c r="IF203" t="s">
        <v>428</v>
      </c>
      <c r="IG203" t="s">
        <v>428</v>
      </c>
      <c r="IH203">
        <v>0</v>
      </c>
      <c r="II203">
        <v>100</v>
      </c>
      <c r="IJ203">
        <v>100</v>
      </c>
      <c r="IK203">
        <v>-0.661</v>
      </c>
      <c r="IL203">
        <v>0.3056</v>
      </c>
      <c r="IM203">
        <v>-0.6605319167387009</v>
      </c>
      <c r="IN203">
        <v>-0.0004737513092168879</v>
      </c>
      <c r="IO203">
        <v>1.233974951706583E-06</v>
      </c>
      <c r="IP203">
        <v>-2.791035861235605E-10</v>
      </c>
      <c r="IQ203">
        <v>0.04306461537617447</v>
      </c>
      <c r="IR203">
        <v>-0.002560808816659483</v>
      </c>
      <c r="IS203">
        <v>0.0007441110143227328</v>
      </c>
      <c r="IT203">
        <v>-6.151772081818622E-06</v>
      </c>
      <c r="IU203">
        <v>2</v>
      </c>
      <c r="IV203">
        <v>1988</v>
      </c>
      <c r="IW203">
        <v>1</v>
      </c>
      <c r="IX203">
        <v>28</v>
      </c>
      <c r="IY203">
        <v>190411.6</v>
      </c>
      <c r="IZ203">
        <v>190411.8</v>
      </c>
      <c r="JA203">
        <v>1.14868</v>
      </c>
      <c r="JB203">
        <v>2.60986</v>
      </c>
      <c r="JC203">
        <v>1.49658</v>
      </c>
      <c r="JD203">
        <v>2.34741</v>
      </c>
      <c r="JE203">
        <v>1.54907</v>
      </c>
      <c r="JF203">
        <v>2.45483</v>
      </c>
      <c r="JG203">
        <v>36.2929</v>
      </c>
      <c r="JH203">
        <v>24.0963</v>
      </c>
      <c r="JI203">
        <v>18</v>
      </c>
      <c r="JJ203">
        <v>482.059</v>
      </c>
      <c r="JK203">
        <v>492.294</v>
      </c>
      <c r="JL203">
        <v>30.1601</v>
      </c>
      <c r="JM203">
        <v>29.0886</v>
      </c>
      <c r="JN203">
        <v>30</v>
      </c>
      <c r="JO203">
        <v>29.2865</v>
      </c>
      <c r="JP203">
        <v>29.2759</v>
      </c>
      <c r="JQ203">
        <v>23.0952</v>
      </c>
      <c r="JR203">
        <v>19.694</v>
      </c>
      <c r="JS203">
        <v>100</v>
      </c>
      <c r="JT203">
        <v>30.1597</v>
      </c>
      <c r="JU203">
        <v>420</v>
      </c>
      <c r="JV203">
        <v>23.3934</v>
      </c>
      <c r="JW203">
        <v>101.952</v>
      </c>
      <c r="JX203">
        <v>91.36279999999999</v>
      </c>
    </row>
    <row r="204" spans="1:284">
      <c r="A204">
        <v>186</v>
      </c>
      <c r="B204">
        <v>1758414301.6</v>
      </c>
      <c r="C204">
        <v>1598.599999904633</v>
      </c>
      <c r="D204" t="s">
        <v>803</v>
      </c>
      <c r="E204" t="s">
        <v>804</v>
      </c>
      <c r="F204">
        <v>5</v>
      </c>
      <c r="G204" t="s">
        <v>734</v>
      </c>
      <c r="H204" t="s">
        <v>421</v>
      </c>
      <c r="I204">
        <v>1758414293.5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(DN204+(U204+2*0.95*5.67E-8*(((DN204+$B$9)+273)^4-(DN204+273)^4)-44100*J204)/(1.84*29.3*R204+8*0.95*5.67E-8*(DN204+273)^3))</f>
        <v>0</v>
      </c>
      <c r="W204">
        <f>($C$9*DO204+$D$9*DP204+$E$9*V204)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2*0.95*5.67E-8*(((DN204+$B$9)+273)^4-(W204+273)^4)</f>
        <v>0</v>
      </c>
      <c r="AF204">
        <f>U204+AE204+AC204+AD204</f>
        <v>0</v>
      </c>
      <c r="AG204">
        <v>0</v>
      </c>
      <c r="AH204">
        <v>0</v>
      </c>
      <c r="AI204">
        <f>IF(AG204*$H$15&gt;=AK204,1.0,(AK204/(AK204-AG204*$H$15)))</f>
        <v>0</v>
      </c>
      <c r="AJ204">
        <f>(AI204-1)*100</f>
        <v>0</v>
      </c>
      <c r="AK204">
        <f>MAX(0,($B$15+$C$15*DS204)/(1+$D$15*DS204)*DL204/(DN204+273)*$E$15)</f>
        <v>0</v>
      </c>
      <c r="AL204" t="s">
        <v>422</v>
      </c>
      <c r="AM204" t="s">
        <v>422</v>
      </c>
      <c r="AN204">
        <v>0</v>
      </c>
      <c r="AO204">
        <v>0</v>
      </c>
      <c r="AP204">
        <f>1-AN204/AO204</f>
        <v>0</v>
      </c>
      <c r="AQ204">
        <v>0</v>
      </c>
      <c r="AR204" t="s">
        <v>422</v>
      </c>
      <c r="AS204" t="s">
        <v>422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422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$B$13*DT204+$C$13*DU204+$F$13*EF204*(1-EI204)</f>
        <v>0</v>
      </c>
      <c r="CW204">
        <f>CV204*CX204</f>
        <v>0</v>
      </c>
      <c r="CX204">
        <f>($B$13*$D$11+$C$13*$D$11+$F$13*((ES204+EK204)/MAX(ES204+EK204+ET204, 0.1)*$I$11+ET204/MAX(ES204+EK204+ET204, 0.1)*$J$11))/($B$13+$C$13+$F$13)</f>
        <v>0</v>
      </c>
      <c r="CY204">
        <f>($B$13*$K$11+$C$13*$K$11+$F$13*((ES204+EK204)/MAX(ES204+EK204+ET204, 0.1)*$P$11+ET204/MAX(ES204+EK204+ET204, 0.1)*$Q$11))/($B$13+$C$13+$F$13)</f>
        <v>0</v>
      </c>
      <c r="CZ204">
        <v>1.1</v>
      </c>
      <c r="DA204">
        <v>0.5</v>
      </c>
      <c r="DB204" t="s">
        <v>423</v>
      </c>
      <c r="DC204">
        <v>2</v>
      </c>
      <c r="DD204">
        <v>1758414293.5</v>
      </c>
      <c r="DE204">
        <v>421.82116</v>
      </c>
      <c r="DF204">
        <v>419.9807999999999</v>
      </c>
      <c r="DG204">
        <v>23.42626</v>
      </c>
      <c r="DH204">
        <v>23.37616</v>
      </c>
      <c r="DI204">
        <v>422.48276</v>
      </c>
      <c r="DJ204">
        <v>23.12066</v>
      </c>
      <c r="DK204">
        <v>499.97288</v>
      </c>
      <c r="DL204">
        <v>90.16649200000002</v>
      </c>
      <c r="DM204">
        <v>0.06846039599999999</v>
      </c>
      <c r="DN204">
        <v>29.82562</v>
      </c>
      <c r="DO204">
        <v>29.996876</v>
      </c>
      <c r="DP204">
        <v>999.9</v>
      </c>
      <c r="DQ204">
        <v>0</v>
      </c>
      <c r="DR204">
        <v>0</v>
      </c>
      <c r="DS204">
        <v>10001.6976</v>
      </c>
      <c r="DT204">
        <v>0</v>
      </c>
      <c r="DU204">
        <v>3.33927</v>
      </c>
      <c r="DV204">
        <v>1.8404216</v>
      </c>
      <c r="DW204">
        <v>431.93996</v>
      </c>
      <c r="DX204">
        <v>430.03328</v>
      </c>
      <c r="DY204">
        <v>0.05009940399999999</v>
      </c>
      <c r="DZ204">
        <v>419.9807999999999</v>
      </c>
      <c r="EA204">
        <v>23.37616</v>
      </c>
      <c r="EB204">
        <v>2.1122632</v>
      </c>
      <c r="EC204">
        <v>2.1077464</v>
      </c>
      <c r="ED204">
        <v>18.311972</v>
      </c>
      <c r="EE204">
        <v>18.27784</v>
      </c>
      <c r="EF204">
        <v>0.00500078</v>
      </c>
      <c r="EG204">
        <v>0</v>
      </c>
      <c r="EH204">
        <v>0</v>
      </c>
      <c r="EI204">
        <v>0</v>
      </c>
      <c r="EJ204">
        <v>131.664</v>
      </c>
      <c r="EK204">
        <v>0.00500078</v>
      </c>
      <c r="EL204">
        <v>-23.43999999999999</v>
      </c>
      <c r="EM204">
        <v>-1.208</v>
      </c>
      <c r="EN204">
        <v>34.84724</v>
      </c>
      <c r="EO204">
        <v>38.40479999999999</v>
      </c>
      <c r="EP204">
        <v>36.98475999999999</v>
      </c>
      <c r="EQ204">
        <v>38.42716</v>
      </c>
      <c r="ER204">
        <v>37.64468</v>
      </c>
      <c r="ES204">
        <v>0</v>
      </c>
      <c r="ET204">
        <v>0</v>
      </c>
      <c r="EU204">
        <v>0</v>
      </c>
      <c r="EV204">
        <v>1758414301.2</v>
      </c>
      <c r="EW204">
        <v>0</v>
      </c>
      <c r="EX204">
        <v>131.6961538461538</v>
      </c>
      <c r="EY204">
        <v>17.78119632986746</v>
      </c>
      <c r="EZ204">
        <v>-18.11282038928663</v>
      </c>
      <c r="FA204">
        <v>-23.46153846153847</v>
      </c>
      <c r="FB204">
        <v>15</v>
      </c>
      <c r="FC204">
        <v>0</v>
      </c>
      <c r="FD204" t="s">
        <v>424</v>
      </c>
      <c r="FE204">
        <v>1746989605.5</v>
      </c>
      <c r="FF204">
        <v>1746989593.5</v>
      </c>
      <c r="FG204">
        <v>0</v>
      </c>
      <c r="FH204">
        <v>-0.274</v>
      </c>
      <c r="FI204">
        <v>-0.002</v>
      </c>
      <c r="FJ204">
        <v>2.549</v>
      </c>
      <c r="FK204">
        <v>0.129</v>
      </c>
      <c r="FL204">
        <v>420</v>
      </c>
      <c r="FM204">
        <v>17</v>
      </c>
      <c r="FN204">
        <v>0.02</v>
      </c>
      <c r="FO204">
        <v>0.04</v>
      </c>
      <c r="FP204">
        <v>1.8162325</v>
      </c>
      <c r="FQ204">
        <v>0.2508765478424015</v>
      </c>
      <c r="FR204">
        <v>0.05477675290440281</v>
      </c>
      <c r="FS204">
        <v>1</v>
      </c>
      <c r="FT204">
        <v>131.9235294117647</v>
      </c>
      <c r="FU204">
        <v>3.636363558527825</v>
      </c>
      <c r="FV204">
        <v>5.284163845231583</v>
      </c>
      <c r="FW204">
        <v>0</v>
      </c>
      <c r="FX204">
        <v>0.0467450125</v>
      </c>
      <c r="FY204">
        <v>0.07635611369605996</v>
      </c>
      <c r="FZ204">
        <v>0.007641484017656109</v>
      </c>
      <c r="GA204">
        <v>1</v>
      </c>
      <c r="GB204">
        <v>2</v>
      </c>
      <c r="GC204">
        <v>3</v>
      </c>
      <c r="GD204" t="s">
        <v>425</v>
      </c>
      <c r="GE204">
        <v>3.1033</v>
      </c>
      <c r="GF204">
        <v>2.72632</v>
      </c>
      <c r="GG204">
        <v>0.0880378</v>
      </c>
      <c r="GH204">
        <v>0.0877034</v>
      </c>
      <c r="GI204">
        <v>0.105601</v>
      </c>
      <c r="GJ204">
        <v>0.106838</v>
      </c>
      <c r="GK204">
        <v>23836.1</v>
      </c>
      <c r="GL204">
        <v>21642.8</v>
      </c>
      <c r="GM204">
        <v>26701.8</v>
      </c>
      <c r="GN204">
        <v>23945.8</v>
      </c>
      <c r="GO204">
        <v>38215.6</v>
      </c>
      <c r="GP204">
        <v>31615.2</v>
      </c>
      <c r="GQ204">
        <v>46631</v>
      </c>
      <c r="GR204">
        <v>37884.4</v>
      </c>
      <c r="GS204">
        <v>1.86647</v>
      </c>
      <c r="GT204">
        <v>1.85982</v>
      </c>
      <c r="GU204">
        <v>0.087142</v>
      </c>
      <c r="GV204">
        <v>0</v>
      </c>
      <c r="GW204">
        <v>28.5817</v>
      </c>
      <c r="GX204">
        <v>999.9</v>
      </c>
      <c r="GY204">
        <v>53.8</v>
      </c>
      <c r="GZ204">
        <v>31.5</v>
      </c>
      <c r="HA204">
        <v>27.6954</v>
      </c>
      <c r="HB204">
        <v>60.8337</v>
      </c>
      <c r="HC204">
        <v>26.1258</v>
      </c>
      <c r="HD204">
        <v>1</v>
      </c>
      <c r="HE204">
        <v>0.143097</v>
      </c>
      <c r="HF204">
        <v>-1.12723</v>
      </c>
      <c r="HG204">
        <v>20.2972</v>
      </c>
      <c r="HH204">
        <v>5.22208</v>
      </c>
      <c r="HI204">
        <v>11.98</v>
      </c>
      <c r="HJ204">
        <v>4.9656</v>
      </c>
      <c r="HK204">
        <v>3.276</v>
      </c>
      <c r="HL204">
        <v>9999</v>
      </c>
      <c r="HM204">
        <v>9999</v>
      </c>
      <c r="HN204">
        <v>9999</v>
      </c>
      <c r="HO204">
        <v>999.9</v>
      </c>
      <c r="HP204">
        <v>1.86386</v>
      </c>
      <c r="HQ204">
        <v>1.86005</v>
      </c>
      <c r="HR204">
        <v>1.85837</v>
      </c>
      <c r="HS204">
        <v>1.85974</v>
      </c>
      <c r="HT204">
        <v>1.85983</v>
      </c>
      <c r="HU204">
        <v>1.85837</v>
      </c>
      <c r="HV204">
        <v>1.85745</v>
      </c>
      <c r="HW204">
        <v>1.85238</v>
      </c>
      <c r="HX204">
        <v>0</v>
      </c>
      <c r="HY204">
        <v>0</v>
      </c>
      <c r="HZ204">
        <v>0</v>
      </c>
      <c r="IA204">
        <v>0</v>
      </c>
      <c r="IB204" t="s">
        <v>426</v>
      </c>
      <c r="IC204" t="s">
        <v>427</v>
      </c>
      <c r="ID204" t="s">
        <v>428</v>
      </c>
      <c r="IE204" t="s">
        <v>428</v>
      </c>
      <c r="IF204" t="s">
        <v>428</v>
      </c>
      <c r="IG204" t="s">
        <v>428</v>
      </c>
      <c r="IH204">
        <v>0</v>
      </c>
      <c r="II204">
        <v>100</v>
      </c>
      <c r="IJ204">
        <v>100</v>
      </c>
      <c r="IK204">
        <v>-0.662</v>
      </c>
      <c r="IL204">
        <v>0.3057</v>
      </c>
      <c r="IM204">
        <v>-0.6605319167387009</v>
      </c>
      <c r="IN204">
        <v>-0.0004737513092168879</v>
      </c>
      <c r="IO204">
        <v>1.233974951706583E-06</v>
      </c>
      <c r="IP204">
        <v>-2.791035861235605E-10</v>
      </c>
      <c r="IQ204">
        <v>0.04306461537617447</v>
      </c>
      <c r="IR204">
        <v>-0.002560808816659483</v>
      </c>
      <c r="IS204">
        <v>0.0007441110143227328</v>
      </c>
      <c r="IT204">
        <v>-6.151772081818622E-06</v>
      </c>
      <c r="IU204">
        <v>2</v>
      </c>
      <c r="IV204">
        <v>1988</v>
      </c>
      <c r="IW204">
        <v>1</v>
      </c>
      <c r="IX204">
        <v>28</v>
      </c>
      <c r="IY204">
        <v>190411.6</v>
      </c>
      <c r="IZ204">
        <v>190411.8</v>
      </c>
      <c r="JA204">
        <v>1.14868</v>
      </c>
      <c r="JB204">
        <v>2.60498</v>
      </c>
      <c r="JC204">
        <v>1.49658</v>
      </c>
      <c r="JD204">
        <v>2.34741</v>
      </c>
      <c r="JE204">
        <v>1.54907</v>
      </c>
      <c r="JF204">
        <v>2.44995</v>
      </c>
      <c r="JG204">
        <v>36.2929</v>
      </c>
      <c r="JH204">
        <v>24.0963</v>
      </c>
      <c r="JI204">
        <v>18</v>
      </c>
      <c r="JJ204">
        <v>482.059</v>
      </c>
      <c r="JK204">
        <v>492.376</v>
      </c>
      <c r="JL204">
        <v>30.1604</v>
      </c>
      <c r="JM204">
        <v>29.0886</v>
      </c>
      <c r="JN204">
        <v>30.0001</v>
      </c>
      <c r="JO204">
        <v>29.2865</v>
      </c>
      <c r="JP204">
        <v>29.2759</v>
      </c>
      <c r="JQ204">
        <v>23.0961</v>
      </c>
      <c r="JR204">
        <v>19.694</v>
      </c>
      <c r="JS204">
        <v>100</v>
      </c>
      <c r="JT204">
        <v>30.1635</v>
      </c>
      <c r="JU204">
        <v>420</v>
      </c>
      <c r="JV204">
        <v>23.3934</v>
      </c>
      <c r="JW204">
        <v>101.952</v>
      </c>
      <c r="JX204">
        <v>91.3634</v>
      </c>
    </row>
    <row r="205" spans="1:284">
      <c r="A205">
        <v>187</v>
      </c>
      <c r="B205">
        <v>1758414303.6</v>
      </c>
      <c r="C205">
        <v>1600.599999904633</v>
      </c>
      <c r="D205" t="s">
        <v>805</v>
      </c>
      <c r="E205" t="s">
        <v>806</v>
      </c>
      <c r="F205">
        <v>5</v>
      </c>
      <c r="G205" t="s">
        <v>734</v>
      </c>
      <c r="H205" t="s">
        <v>421</v>
      </c>
      <c r="I205">
        <v>1758414295.6625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(DN205+(U205+2*0.95*5.67E-8*(((DN205+$B$9)+273)^4-(DN205+273)^4)-44100*J205)/(1.84*29.3*R205+8*0.95*5.67E-8*(DN205+273)^3))</f>
        <v>0</v>
      </c>
      <c r="W205">
        <f>($C$9*DO205+$D$9*DP205+$E$9*V205)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2*0.95*5.67E-8*(((DN205+$B$9)+273)^4-(W205+273)^4)</f>
        <v>0</v>
      </c>
      <c r="AF205">
        <f>U205+AE205+AC205+AD205</f>
        <v>0</v>
      </c>
      <c r="AG205">
        <v>0</v>
      </c>
      <c r="AH205">
        <v>0</v>
      </c>
      <c r="AI205">
        <f>IF(AG205*$H$15&gt;=AK205,1.0,(AK205/(AK205-AG205*$H$15)))</f>
        <v>0</v>
      </c>
      <c r="AJ205">
        <f>(AI205-1)*100</f>
        <v>0</v>
      </c>
      <c r="AK205">
        <f>MAX(0,($B$15+$C$15*DS205)/(1+$D$15*DS205)*DL205/(DN205+273)*$E$15)</f>
        <v>0</v>
      </c>
      <c r="AL205" t="s">
        <v>422</v>
      </c>
      <c r="AM205" t="s">
        <v>422</v>
      </c>
      <c r="AN205">
        <v>0</v>
      </c>
      <c r="AO205">
        <v>0</v>
      </c>
      <c r="AP205">
        <f>1-AN205/AO205</f>
        <v>0</v>
      </c>
      <c r="AQ205">
        <v>0</v>
      </c>
      <c r="AR205" t="s">
        <v>422</v>
      </c>
      <c r="AS205" t="s">
        <v>422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422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$B$13*DT205+$C$13*DU205+$F$13*EF205*(1-EI205)</f>
        <v>0</v>
      </c>
      <c r="CW205">
        <f>CV205*CX205</f>
        <v>0</v>
      </c>
      <c r="CX205">
        <f>($B$13*$D$11+$C$13*$D$11+$F$13*((ES205+EK205)/MAX(ES205+EK205+ET205, 0.1)*$I$11+ET205/MAX(ES205+EK205+ET205, 0.1)*$J$11))/($B$13+$C$13+$F$13)</f>
        <v>0</v>
      </c>
      <c r="CY205">
        <f>($B$13*$K$11+$C$13*$K$11+$F$13*((ES205+EK205)/MAX(ES205+EK205+ET205, 0.1)*$P$11+ET205/MAX(ES205+EK205+ET205, 0.1)*$Q$11))/($B$13+$C$13+$F$13)</f>
        <v>0</v>
      </c>
      <c r="CZ205">
        <v>1.1</v>
      </c>
      <c r="DA205">
        <v>0.5</v>
      </c>
      <c r="DB205" t="s">
        <v>423</v>
      </c>
      <c r="DC205">
        <v>2</v>
      </c>
      <c r="DD205">
        <v>1758414295.6625</v>
      </c>
      <c r="DE205">
        <v>421.8275</v>
      </c>
      <c r="DF205">
        <v>419.9917083333333</v>
      </c>
      <c r="DG205">
        <v>23.42785416666666</v>
      </c>
      <c r="DH205">
        <v>23.3760375</v>
      </c>
      <c r="DI205">
        <v>422.4890416666667</v>
      </c>
      <c r="DJ205">
        <v>23.12222083333333</v>
      </c>
      <c r="DK205">
        <v>500.0026666666666</v>
      </c>
      <c r="DL205">
        <v>90.16624583333333</v>
      </c>
      <c r="DM205">
        <v>0.06841006666666666</v>
      </c>
      <c r="DN205">
        <v>29.8259125</v>
      </c>
      <c r="DO205">
        <v>29.99766666666666</v>
      </c>
      <c r="DP205">
        <v>999.9</v>
      </c>
      <c r="DQ205">
        <v>0</v>
      </c>
      <c r="DR205">
        <v>0</v>
      </c>
      <c r="DS205">
        <v>10006.455</v>
      </c>
      <c r="DT205">
        <v>0</v>
      </c>
      <c r="DU205">
        <v>3.33927</v>
      </c>
      <c r="DV205">
        <v>1.835855416666667</v>
      </c>
      <c r="DW205">
        <v>431.9471666666666</v>
      </c>
      <c r="DX205">
        <v>430.044375</v>
      </c>
      <c r="DY205">
        <v>0.05181105</v>
      </c>
      <c r="DZ205">
        <v>419.9917083333333</v>
      </c>
      <c r="EA205">
        <v>23.3760375</v>
      </c>
      <c r="EB205">
        <v>2.112400833333334</v>
      </c>
      <c r="EC205">
        <v>2.10773</v>
      </c>
      <c r="ED205">
        <v>18.3130125</v>
      </c>
      <c r="EE205">
        <v>18.2777125</v>
      </c>
      <c r="EF205">
        <v>0.00500078</v>
      </c>
      <c r="EG205">
        <v>0</v>
      </c>
      <c r="EH205">
        <v>0</v>
      </c>
      <c r="EI205">
        <v>0</v>
      </c>
      <c r="EJ205">
        <v>132.3083333333333</v>
      </c>
      <c r="EK205">
        <v>0.00500078</v>
      </c>
      <c r="EL205">
        <v>-23.45416666666666</v>
      </c>
      <c r="EM205">
        <v>-1.304166666666667</v>
      </c>
      <c r="EN205">
        <v>34.86691666666667</v>
      </c>
      <c r="EO205">
        <v>38.47375</v>
      </c>
      <c r="EP205">
        <v>37.08825</v>
      </c>
      <c r="EQ205">
        <v>38.49970833333333</v>
      </c>
      <c r="ER205">
        <v>37.68975</v>
      </c>
      <c r="ES205">
        <v>0</v>
      </c>
      <c r="ET205">
        <v>0</v>
      </c>
      <c r="EU205">
        <v>0</v>
      </c>
      <c r="EV205">
        <v>1758414303.6</v>
      </c>
      <c r="EW205">
        <v>0</v>
      </c>
      <c r="EX205">
        <v>132.6961538461538</v>
      </c>
      <c r="EY205">
        <v>30.90940134038819</v>
      </c>
      <c r="EZ205">
        <v>-12.9470084178037</v>
      </c>
      <c r="FA205">
        <v>-23.31153846153847</v>
      </c>
      <c r="FB205">
        <v>15</v>
      </c>
      <c r="FC205">
        <v>0</v>
      </c>
      <c r="FD205" t="s">
        <v>424</v>
      </c>
      <c r="FE205">
        <v>1746989605.5</v>
      </c>
      <c r="FF205">
        <v>1746989593.5</v>
      </c>
      <c r="FG205">
        <v>0</v>
      </c>
      <c r="FH205">
        <v>-0.274</v>
      </c>
      <c r="FI205">
        <v>-0.002</v>
      </c>
      <c r="FJ205">
        <v>2.549</v>
      </c>
      <c r="FK205">
        <v>0.129</v>
      </c>
      <c r="FL205">
        <v>420</v>
      </c>
      <c r="FM205">
        <v>17</v>
      </c>
      <c r="FN205">
        <v>0.02</v>
      </c>
      <c r="FO205">
        <v>0.04</v>
      </c>
      <c r="FP205">
        <v>1.815040731707317</v>
      </c>
      <c r="FQ205">
        <v>0.1722096167247424</v>
      </c>
      <c r="FR205">
        <v>0.05465913671376336</v>
      </c>
      <c r="FS205">
        <v>1</v>
      </c>
      <c r="FT205">
        <v>131.8676470588235</v>
      </c>
      <c r="FU205">
        <v>12.4690602049055</v>
      </c>
      <c r="FV205">
        <v>5.289374509236604</v>
      </c>
      <c r="FW205">
        <v>0</v>
      </c>
      <c r="FX205">
        <v>0.04816748292682926</v>
      </c>
      <c r="FY205">
        <v>0.06611859512195126</v>
      </c>
      <c r="FZ205">
        <v>0.00684685991317802</v>
      </c>
      <c r="GA205">
        <v>1</v>
      </c>
      <c r="GB205">
        <v>2</v>
      </c>
      <c r="GC205">
        <v>3</v>
      </c>
      <c r="GD205" t="s">
        <v>425</v>
      </c>
      <c r="GE205">
        <v>3.10325</v>
      </c>
      <c r="GF205">
        <v>2.72633</v>
      </c>
      <c r="GG205">
        <v>0.08804430000000001</v>
      </c>
      <c r="GH205">
        <v>0.08769010000000001</v>
      </c>
      <c r="GI205">
        <v>0.105602</v>
      </c>
      <c r="GJ205">
        <v>0.106839</v>
      </c>
      <c r="GK205">
        <v>23835.9</v>
      </c>
      <c r="GL205">
        <v>21643.2</v>
      </c>
      <c r="GM205">
        <v>26701.9</v>
      </c>
      <c r="GN205">
        <v>23945.9</v>
      </c>
      <c r="GO205">
        <v>38215.5</v>
      </c>
      <c r="GP205">
        <v>31615.2</v>
      </c>
      <c r="GQ205">
        <v>46630.9</v>
      </c>
      <c r="GR205">
        <v>37884.5</v>
      </c>
      <c r="GS205">
        <v>1.86645</v>
      </c>
      <c r="GT205">
        <v>1.86015</v>
      </c>
      <c r="GU205">
        <v>0.08686629999999999</v>
      </c>
      <c r="GV205">
        <v>0</v>
      </c>
      <c r="GW205">
        <v>28.5824</v>
      </c>
      <c r="GX205">
        <v>999.9</v>
      </c>
      <c r="GY205">
        <v>53.8</v>
      </c>
      <c r="GZ205">
        <v>31.5</v>
      </c>
      <c r="HA205">
        <v>27.6971</v>
      </c>
      <c r="HB205">
        <v>61.2637</v>
      </c>
      <c r="HC205">
        <v>26.0497</v>
      </c>
      <c r="HD205">
        <v>1</v>
      </c>
      <c r="HE205">
        <v>0.143389</v>
      </c>
      <c r="HF205">
        <v>-1.13427</v>
      </c>
      <c r="HG205">
        <v>20.297</v>
      </c>
      <c r="HH205">
        <v>5.22193</v>
      </c>
      <c r="HI205">
        <v>11.98</v>
      </c>
      <c r="HJ205">
        <v>4.96565</v>
      </c>
      <c r="HK205">
        <v>3.27598</v>
      </c>
      <c r="HL205">
        <v>9999</v>
      </c>
      <c r="HM205">
        <v>9999</v>
      </c>
      <c r="HN205">
        <v>9999</v>
      </c>
      <c r="HO205">
        <v>999.9</v>
      </c>
      <c r="HP205">
        <v>1.86386</v>
      </c>
      <c r="HQ205">
        <v>1.86006</v>
      </c>
      <c r="HR205">
        <v>1.85837</v>
      </c>
      <c r="HS205">
        <v>1.85974</v>
      </c>
      <c r="HT205">
        <v>1.85983</v>
      </c>
      <c r="HU205">
        <v>1.85837</v>
      </c>
      <c r="HV205">
        <v>1.85745</v>
      </c>
      <c r="HW205">
        <v>1.8524</v>
      </c>
      <c r="HX205">
        <v>0</v>
      </c>
      <c r="HY205">
        <v>0</v>
      </c>
      <c r="HZ205">
        <v>0</v>
      </c>
      <c r="IA205">
        <v>0</v>
      </c>
      <c r="IB205" t="s">
        <v>426</v>
      </c>
      <c r="IC205" t="s">
        <v>427</v>
      </c>
      <c r="ID205" t="s">
        <v>428</v>
      </c>
      <c r="IE205" t="s">
        <v>428</v>
      </c>
      <c r="IF205" t="s">
        <v>428</v>
      </c>
      <c r="IG205" t="s">
        <v>428</v>
      </c>
      <c r="IH205">
        <v>0</v>
      </c>
      <c r="II205">
        <v>100</v>
      </c>
      <c r="IJ205">
        <v>100</v>
      </c>
      <c r="IK205">
        <v>-0.662</v>
      </c>
      <c r="IL205">
        <v>0.3057</v>
      </c>
      <c r="IM205">
        <v>-0.6605319167387009</v>
      </c>
      <c r="IN205">
        <v>-0.0004737513092168879</v>
      </c>
      <c r="IO205">
        <v>1.233974951706583E-06</v>
      </c>
      <c r="IP205">
        <v>-2.791035861235605E-10</v>
      </c>
      <c r="IQ205">
        <v>0.04306461537617447</v>
      </c>
      <c r="IR205">
        <v>-0.002560808816659483</v>
      </c>
      <c r="IS205">
        <v>0.0007441110143227328</v>
      </c>
      <c r="IT205">
        <v>-6.151772081818622E-06</v>
      </c>
      <c r="IU205">
        <v>2</v>
      </c>
      <c r="IV205">
        <v>1988</v>
      </c>
      <c r="IW205">
        <v>1</v>
      </c>
      <c r="IX205">
        <v>28</v>
      </c>
      <c r="IY205">
        <v>190411.6</v>
      </c>
      <c r="IZ205">
        <v>190411.8</v>
      </c>
      <c r="JA205">
        <v>1.14868</v>
      </c>
      <c r="JB205">
        <v>2.60986</v>
      </c>
      <c r="JC205">
        <v>1.49658</v>
      </c>
      <c r="JD205">
        <v>2.34741</v>
      </c>
      <c r="JE205">
        <v>1.54907</v>
      </c>
      <c r="JF205">
        <v>2.33032</v>
      </c>
      <c r="JG205">
        <v>36.2929</v>
      </c>
      <c r="JH205">
        <v>24.0875</v>
      </c>
      <c r="JI205">
        <v>18</v>
      </c>
      <c r="JJ205">
        <v>482.044</v>
      </c>
      <c r="JK205">
        <v>492.591</v>
      </c>
      <c r="JL205">
        <v>30.1609</v>
      </c>
      <c r="JM205">
        <v>29.0886</v>
      </c>
      <c r="JN205">
        <v>30.0002</v>
      </c>
      <c r="JO205">
        <v>29.2865</v>
      </c>
      <c r="JP205">
        <v>29.2759</v>
      </c>
      <c r="JQ205">
        <v>23.0961</v>
      </c>
      <c r="JR205">
        <v>19.694</v>
      </c>
      <c r="JS205">
        <v>100</v>
      </c>
      <c r="JT205">
        <v>30.1635</v>
      </c>
      <c r="JU205">
        <v>420</v>
      </c>
      <c r="JV205">
        <v>23.3934</v>
      </c>
      <c r="JW205">
        <v>101.952</v>
      </c>
      <c r="JX205">
        <v>91.3638</v>
      </c>
    </row>
    <row r="206" spans="1:284">
      <c r="A206">
        <v>188</v>
      </c>
      <c r="B206">
        <v>1758414305.6</v>
      </c>
      <c r="C206">
        <v>1602.599999904633</v>
      </c>
      <c r="D206" t="s">
        <v>807</v>
      </c>
      <c r="E206" t="s">
        <v>808</v>
      </c>
      <c r="F206">
        <v>5</v>
      </c>
      <c r="G206" t="s">
        <v>734</v>
      </c>
      <c r="H206" t="s">
        <v>421</v>
      </c>
      <c r="I206">
        <v>1758414297.926086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(DN206+(U206+2*0.95*5.67E-8*(((DN206+$B$9)+273)^4-(DN206+273)^4)-44100*J206)/(1.84*29.3*R206+8*0.95*5.67E-8*(DN206+273)^3))</f>
        <v>0</v>
      </c>
      <c r="W206">
        <f>($C$9*DO206+$D$9*DP206+$E$9*V206)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2*0.95*5.67E-8*(((DN206+$B$9)+273)^4-(W206+273)^4)</f>
        <v>0</v>
      </c>
      <c r="AF206">
        <f>U206+AE206+AC206+AD206</f>
        <v>0</v>
      </c>
      <c r="AG206">
        <v>0</v>
      </c>
      <c r="AH206">
        <v>0</v>
      </c>
      <c r="AI206">
        <f>IF(AG206*$H$15&gt;=AK206,1.0,(AK206/(AK206-AG206*$H$15)))</f>
        <v>0</v>
      </c>
      <c r="AJ206">
        <f>(AI206-1)*100</f>
        <v>0</v>
      </c>
      <c r="AK206">
        <f>MAX(0,($B$15+$C$15*DS206)/(1+$D$15*DS206)*DL206/(DN206+273)*$E$15)</f>
        <v>0</v>
      </c>
      <c r="AL206" t="s">
        <v>422</v>
      </c>
      <c r="AM206" t="s">
        <v>422</v>
      </c>
      <c r="AN206">
        <v>0</v>
      </c>
      <c r="AO206">
        <v>0</v>
      </c>
      <c r="AP206">
        <f>1-AN206/AO206</f>
        <v>0</v>
      </c>
      <c r="AQ206">
        <v>0</v>
      </c>
      <c r="AR206" t="s">
        <v>422</v>
      </c>
      <c r="AS206" t="s">
        <v>422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422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$B$13*DT206+$C$13*DU206+$F$13*EF206*(1-EI206)</f>
        <v>0</v>
      </c>
      <c r="CW206">
        <f>CV206*CX206</f>
        <v>0</v>
      </c>
      <c r="CX206">
        <f>($B$13*$D$11+$C$13*$D$11+$F$13*((ES206+EK206)/MAX(ES206+EK206+ET206, 0.1)*$I$11+ET206/MAX(ES206+EK206+ET206, 0.1)*$J$11))/($B$13+$C$13+$F$13)</f>
        <v>0</v>
      </c>
      <c r="CY206">
        <f>($B$13*$K$11+$C$13*$K$11+$F$13*((ES206+EK206)/MAX(ES206+EK206+ET206, 0.1)*$P$11+ET206/MAX(ES206+EK206+ET206, 0.1)*$Q$11))/($B$13+$C$13+$F$13)</f>
        <v>0</v>
      </c>
      <c r="CZ206">
        <v>1.1</v>
      </c>
      <c r="DA206">
        <v>0.5</v>
      </c>
      <c r="DB206" t="s">
        <v>423</v>
      </c>
      <c r="DC206">
        <v>2</v>
      </c>
      <c r="DD206">
        <v>1758414297.926086</v>
      </c>
      <c r="DE206">
        <v>421.837</v>
      </c>
      <c r="DF206">
        <v>419.995652173913</v>
      </c>
      <c r="DG206">
        <v>23.42925652173913</v>
      </c>
      <c r="DH206">
        <v>23.37589130434782</v>
      </c>
      <c r="DI206">
        <v>422.4984347826087</v>
      </c>
      <c r="DJ206">
        <v>23.1236</v>
      </c>
      <c r="DK206">
        <v>500.0289130434783</v>
      </c>
      <c r="DL206">
        <v>90.16574782608697</v>
      </c>
      <c r="DM206">
        <v>0.06832625652173914</v>
      </c>
      <c r="DN206">
        <v>29.82628260869565</v>
      </c>
      <c r="DO206">
        <v>29.99775217391305</v>
      </c>
      <c r="DP206">
        <v>999.9000000000003</v>
      </c>
      <c r="DQ206">
        <v>0</v>
      </c>
      <c r="DR206">
        <v>0</v>
      </c>
      <c r="DS206">
        <v>10009.53434782609</v>
      </c>
      <c r="DT206">
        <v>0</v>
      </c>
      <c r="DU206">
        <v>3.33927</v>
      </c>
      <c r="DV206">
        <v>1.841325217391304</v>
      </c>
      <c r="DW206">
        <v>431.9575217391304</v>
      </c>
      <c r="DX206">
        <v>430.0483913043478</v>
      </c>
      <c r="DY206">
        <v>0.05336122173913043</v>
      </c>
      <c r="DZ206">
        <v>419.995652173913</v>
      </c>
      <c r="EA206">
        <v>23.37589130434782</v>
      </c>
      <c r="EB206">
        <v>2.11251652173913</v>
      </c>
      <c r="EC206">
        <v>2.107705652173913</v>
      </c>
      <c r="ED206">
        <v>18.31388260869565</v>
      </c>
      <c r="EE206">
        <v>18.27752608695652</v>
      </c>
      <c r="EF206">
        <v>0.005000779999999999</v>
      </c>
      <c r="EG206">
        <v>0</v>
      </c>
      <c r="EH206">
        <v>0</v>
      </c>
      <c r="EI206">
        <v>0</v>
      </c>
      <c r="EJ206">
        <v>131.7913043478261</v>
      </c>
      <c r="EK206">
        <v>0.005000779999999999</v>
      </c>
      <c r="EL206">
        <v>-22.00869565217391</v>
      </c>
      <c r="EM206">
        <v>-1.321739130434782</v>
      </c>
      <c r="EN206">
        <v>34.88565217391304</v>
      </c>
      <c r="EO206">
        <v>38.54600000000001</v>
      </c>
      <c r="EP206">
        <v>37.16552173913043</v>
      </c>
      <c r="EQ206">
        <v>38.57039130434783</v>
      </c>
      <c r="ER206">
        <v>37.73878260869565</v>
      </c>
      <c r="ES206">
        <v>0</v>
      </c>
      <c r="ET206">
        <v>0</v>
      </c>
      <c r="EU206">
        <v>0</v>
      </c>
      <c r="EV206">
        <v>1758414305.4</v>
      </c>
      <c r="EW206">
        <v>0</v>
      </c>
      <c r="EX206">
        <v>132.428</v>
      </c>
      <c r="EY206">
        <v>17.32307619644108</v>
      </c>
      <c r="EZ206">
        <v>15.43846195588213</v>
      </c>
      <c r="FA206">
        <v>-22.004</v>
      </c>
      <c r="FB206">
        <v>15</v>
      </c>
      <c r="FC206">
        <v>0</v>
      </c>
      <c r="FD206" t="s">
        <v>424</v>
      </c>
      <c r="FE206">
        <v>1746989605.5</v>
      </c>
      <c r="FF206">
        <v>1746989593.5</v>
      </c>
      <c r="FG206">
        <v>0</v>
      </c>
      <c r="FH206">
        <v>-0.274</v>
      </c>
      <c r="FI206">
        <v>-0.002</v>
      </c>
      <c r="FJ206">
        <v>2.549</v>
      </c>
      <c r="FK206">
        <v>0.129</v>
      </c>
      <c r="FL206">
        <v>420</v>
      </c>
      <c r="FM206">
        <v>17</v>
      </c>
      <c r="FN206">
        <v>0.02</v>
      </c>
      <c r="FO206">
        <v>0.04</v>
      </c>
      <c r="FP206">
        <v>1.83935825</v>
      </c>
      <c r="FQ206">
        <v>0.08999110694183411</v>
      </c>
      <c r="FR206">
        <v>0.0484906493505449</v>
      </c>
      <c r="FS206">
        <v>1</v>
      </c>
      <c r="FT206">
        <v>132.164705882353</v>
      </c>
      <c r="FU206">
        <v>14.30099290724285</v>
      </c>
      <c r="FV206">
        <v>5.952156423512861</v>
      </c>
      <c r="FW206">
        <v>0</v>
      </c>
      <c r="FX206">
        <v>0.0509814225</v>
      </c>
      <c r="FY206">
        <v>0.0469876311444652</v>
      </c>
      <c r="FZ206">
        <v>0.004803692598745651</v>
      </c>
      <c r="GA206">
        <v>1</v>
      </c>
      <c r="GB206">
        <v>2</v>
      </c>
      <c r="GC206">
        <v>3</v>
      </c>
      <c r="GD206" t="s">
        <v>425</v>
      </c>
      <c r="GE206">
        <v>3.103</v>
      </c>
      <c r="GF206">
        <v>2.72629</v>
      </c>
      <c r="GG206">
        <v>0.0880398</v>
      </c>
      <c r="GH206">
        <v>0.08768040000000001</v>
      </c>
      <c r="GI206">
        <v>0.105603</v>
      </c>
      <c r="GJ206">
        <v>0.106834</v>
      </c>
      <c r="GK206">
        <v>23836</v>
      </c>
      <c r="GL206">
        <v>21643.4</v>
      </c>
      <c r="GM206">
        <v>26701.8</v>
      </c>
      <c r="GN206">
        <v>23945.9</v>
      </c>
      <c r="GO206">
        <v>38215.3</v>
      </c>
      <c r="GP206">
        <v>31615.4</v>
      </c>
      <c r="GQ206">
        <v>46630.8</v>
      </c>
      <c r="GR206">
        <v>37884.6</v>
      </c>
      <c r="GS206">
        <v>1.86613</v>
      </c>
      <c r="GT206">
        <v>1.8605</v>
      </c>
      <c r="GU206">
        <v>0.0868216</v>
      </c>
      <c r="GV206">
        <v>0</v>
      </c>
      <c r="GW206">
        <v>28.5824</v>
      </c>
      <c r="GX206">
        <v>999.9</v>
      </c>
      <c r="GY206">
        <v>53.8</v>
      </c>
      <c r="GZ206">
        <v>31.5</v>
      </c>
      <c r="HA206">
        <v>27.695</v>
      </c>
      <c r="HB206">
        <v>61.1237</v>
      </c>
      <c r="HC206">
        <v>26.1859</v>
      </c>
      <c r="HD206">
        <v>1</v>
      </c>
      <c r="HE206">
        <v>0.143455</v>
      </c>
      <c r="HF206">
        <v>-1.13678</v>
      </c>
      <c r="HG206">
        <v>20.2968</v>
      </c>
      <c r="HH206">
        <v>5.22163</v>
      </c>
      <c r="HI206">
        <v>11.98</v>
      </c>
      <c r="HJ206">
        <v>4.96565</v>
      </c>
      <c r="HK206">
        <v>3.27588</v>
      </c>
      <c r="HL206">
        <v>9999</v>
      </c>
      <c r="HM206">
        <v>9999</v>
      </c>
      <c r="HN206">
        <v>9999</v>
      </c>
      <c r="HO206">
        <v>999.9</v>
      </c>
      <c r="HP206">
        <v>1.86386</v>
      </c>
      <c r="HQ206">
        <v>1.86006</v>
      </c>
      <c r="HR206">
        <v>1.85837</v>
      </c>
      <c r="HS206">
        <v>1.85974</v>
      </c>
      <c r="HT206">
        <v>1.85984</v>
      </c>
      <c r="HU206">
        <v>1.85837</v>
      </c>
      <c r="HV206">
        <v>1.85745</v>
      </c>
      <c r="HW206">
        <v>1.85241</v>
      </c>
      <c r="HX206">
        <v>0</v>
      </c>
      <c r="HY206">
        <v>0</v>
      </c>
      <c r="HZ206">
        <v>0</v>
      </c>
      <c r="IA206">
        <v>0</v>
      </c>
      <c r="IB206" t="s">
        <v>426</v>
      </c>
      <c r="IC206" t="s">
        <v>427</v>
      </c>
      <c r="ID206" t="s">
        <v>428</v>
      </c>
      <c r="IE206" t="s">
        <v>428</v>
      </c>
      <c r="IF206" t="s">
        <v>428</v>
      </c>
      <c r="IG206" t="s">
        <v>428</v>
      </c>
      <c r="IH206">
        <v>0</v>
      </c>
      <c r="II206">
        <v>100</v>
      </c>
      <c r="IJ206">
        <v>100</v>
      </c>
      <c r="IK206">
        <v>-0.662</v>
      </c>
      <c r="IL206">
        <v>0.3057</v>
      </c>
      <c r="IM206">
        <v>-0.6605319167387009</v>
      </c>
      <c r="IN206">
        <v>-0.0004737513092168879</v>
      </c>
      <c r="IO206">
        <v>1.233974951706583E-06</v>
      </c>
      <c r="IP206">
        <v>-2.791035861235605E-10</v>
      </c>
      <c r="IQ206">
        <v>0.04306461537617447</v>
      </c>
      <c r="IR206">
        <v>-0.002560808816659483</v>
      </c>
      <c r="IS206">
        <v>0.0007441110143227328</v>
      </c>
      <c r="IT206">
        <v>-6.151772081818622E-06</v>
      </c>
      <c r="IU206">
        <v>2</v>
      </c>
      <c r="IV206">
        <v>1988</v>
      </c>
      <c r="IW206">
        <v>1</v>
      </c>
      <c r="IX206">
        <v>28</v>
      </c>
      <c r="IY206">
        <v>190411.7</v>
      </c>
      <c r="IZ206">
        <v>190411.9</v>
      </c>
      <c r="JA206">
        <v>1.14868</v>
      </c>
      <c r="JB206">
        <v>2.61353</v>
      </c>
      <c r="JC206">
        <v>1.49658</v>
      </c>
      <c r="JD206">
        <v>2.34741</v>
      </c>
      <c r="JE206">
        <v>1.54907</v>
      </c>
      <c r="JF206">
        <v>2.4231</v>
      </c>
      <c r="JG206">
        <v>36.2929</v>
      </c>
      <c r="JH206">
        <v>24.0875</v>
      </c>
      <c r="JI206">
        <v>18</v>
      </c>
      <c r="JJ206">
        <v>481.855</v>
      </c>
      <c r="JK206">
        <v>492.822</v>
      </c>
      <c r="JL206">
        <v>30.1624</v>
      </c>
      <c r="JM206">
        <v>29.0886</v>
      </c>
      <c r="JN206">
        <v>30.0001</v>
      </c>
      <c r="JO206">
        <v>29.2865</v>
      </c>
      <c r="JP206">
        <v>29.2759</v>
      </c>
      <c r="JQ206">
        <v>23.0971</v>
      </c>
      <c r="JR206">
        <v>19.694</v>
      </c>
      <c r="JS206">
        <v>100</v>
      </c>
      <c r="JT206">
        <v>30.1635</v>
      </c>
      <c r="JU206">
        <v>420</v>
      </c>
      <c r="JV206">
        <v>23.3934</v>
      </c>
      <c r="JW206">
        <v>101.952</v>
      </c>
      <c r="JX206">
        <v>91.36369999999999</v>
      </c>
    </row>
    <row r="207" spans="1:284">
      <c r="A207">
        <v>189</v>
      </c>
      <c r="B207">
        <v>1758414307.6</v>
      </c>
      <c r="C207">
        <v>1604.599999904633</v>
      </c>
      <c r="D207" t="s">
        <v>809</v>
      </c>
      <c r="E207" t="s">
        <v>810</v>
      </c>
      <c r="F207">
        <v>5</v>
      </c>
      <c r="G207" t="s">
        <v>734</v>
      </c>
      <c r="H207" t="s">
        <v>421</v>
      </c>
      <c r="I207">
        <v>1758414299.6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(DN207+(U207+2*0.95*5.67E-8*(((DN207+$B$9)+273)^4-(DN207+273)^4)-44100*J207)/(1.84*29.3*R207+8*0.95*5.67E-8*(DN207+273)^3))</f>
        <v>0</v>
      </c>
      <c r="W207">
        <f>($C$9*DO207+$D$9*DP207+$E$9*V207)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2*0.95*5.67E-8*(((DN207+$B$9)+273)^4-(W207+273)^4)</f>
        <v>0</v>
      </c>
      <c r="AF207">
        <f>U207+AE207+AC207+AD207</f>
        <v>0</v>
      </c>
      <c r="AG207">
        <v>0</v>
      </c>
      <c r="AH207">
        <v>0</v>
      </c>
      <c r="AI207">
        <f>IF(AG207*$H$15&gt;=AK207,1.0,(AK207/(AK207-AG207*$H$15)))</f>
        <v>0</v>
      </c>
      <c r="AJ207">
        <f>(AI207-1)*100</f>
        <v>0</v>
      </c>
      <c r="AK207">
        <f>MAX(0,($B$15+$C$15*DS207)/(1+$D$15*DS207)*DL207/(DN207+273)*$E$15)</f>
        <v>0</v>
      </c>
      <c r="AL207" t="s">
        <v>422</v>
      </c>
      <c r="AM207" t="s">
        <v>422</v>
      </c>
      <c r="AN207">
        <v>0</v>
      </c>
      <c r="AO207">
        <v>0</v>
      </c>
      <c r="AP207">
        <f>1-AN207/AO207</f>
        <v>0</v>
      </c>
      <c r="AQ207">
        <v>0</v>
      </c>
      <c r="AR207" t="s">
        <v>422</v>
      </c>
      <c r="AS207" t="s">
        <v>422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422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$B$13*DT207+$C$13*DU207+$F$13*EF207*(1-EI207)</f>
        <v>0</v>
      </c>
      <c r="CW207">
        <f>CV207*CX207</f>
        <v>0</v>
      </c>
      <c r="CX207">
        <f>($B$13*$D$11+$C$13*$D$11+$F$13*((ES207+EK207)/MAX(ES207+EK207+ET207, 0.1)*$I$11+ET207/MAX(ES207+EK207+ET207, 0.1)*$J$11))/($B$13+$C$13+$F$13)</f>
        <v>0</v>
      </c>
      <c r="CY207">
        <f>($B$13*$K$11+$C$13*$K$11+$F$13*((ES207+EK207)/MAX(ES207+EK207+ET207, 0.1)*$P$11+ET207/MAX(ES207+EK207+ET207, 0.1)*$Q$11))/($B$13+$C$13+$F$13)</f>
        <v>0</v>
      </c>
      <c r="CZ207">
        <v>1.1</v>
      </c>
      <c r="DA207">
        <v>0.5</v>
      </c>
      <c r="DB207" t="s">
        <v>423</v>
      </c>
      <c r="DC207">
        <v>2</v>
      </c>
      <c r="DD207">
        <v>1758414299.6</v>
      </c>
      <c r="DE207">
        <v>421.8424166666667</v>
      </c>
      <c r="DF207">
        <v>419.9965416666666</v>
      </c>
      <c r="DG207">
        <v>23.43012083333333</v>
      </c>
      <c r="DH207">
        <v>23.37563333333334</v>
      </c>
      <c r="DI207">
        <v>422.5038333333334</v>
      </c>
      <c r="DJ207">
        <v>23.12445416666667</v>
      </c>
      <c r="DK207">
        <v>500.0234583333333</v>
      </c>
      <c r="DL207">
        <v>90.16532916666665</v>
      </c>
      <c r="DM207">
        <v>0.06829098333333333</v>
      </c>
      <c r="DN207">
        <v>29.82638333333333</v>
      </c>
      <c r="DO207">
        <v>29.99722916666667</v>
      </c>
      <c r="DP207">
        <v>999.9</v>
      </c>
      <c r="DQ207">
        <v>0</v>
      </c>
      <c r="DR207">
        <v>0</v>
      </c>
      <c r="DS207">
        <v>10008.48666666667</v>
      </c>
      <c r="DT207">
        <v>0</v>
      </c>
      <c r="DU207">
        <v>3.33927</v>
      </c>
      <c r="DV207">
        <v>1.84584625</v>
      </c>
      <c r="DW207">
        <v>431.9634583333333</v>
      </c>
      <c r="DX207">
        <v>430.0492083333334</v>
      </c>
      <c r="DY207">
        <v>0.05448737916666666</v>
      </c>
      <c r="DZ207">
        <v>419.9965416666666</v>
      </c>
      <c r="EA207">
        <v>23.37563333333334</v>
      </c>
      <c r="EB207">
        <v>2.112585</v>
      </c>
      <c r="EC207">
        <v>2.107672083333334</v>
      </c>
      <c r="ED207">
        <v>18.31439166666667</v>
      </c>
      <c r="EE207">
        <v>18.27727083333334</v>
      </c>
      <c r="EF207">
        <v>0.00500078</v>
      </c>
      <c r="EG207">
        <v>0</v>
      </c>
      <c r="EH207">
        <v>0</v>
      </c>
      <c r="EI207">
        <v>0</v>
      </c>
      <c r="EJ207">
        <v>131.7416666666667</v>
      </c>
      <c r="EK207">
        <v>0.00500078</v>
      </c>
      <c r="EL207">
        <v>-21.7125</v>
      </c>
      <c r="EM207">
        <v>-1.416666666666667</v>
      </c>
      <c r="EN207">
        <v>34.89820833333334</v>
      </c>
      <c r="EO207">
        <v>38.59612499999999</v>
      </c>
      <c r="EP207">
        <v>37.15604166666666</v>
      </c>
      <c r="EQ207">
        <v>38.627375</v>
      </c>
      <c r="ER207">
        <v>37.7705</v>
      </c>
      <c r="ES207">
        <v>0</v>
      </c>
      <c r="ET207">
        <v>0</v>
      </c>
      <c r="EU207">
        <v>0</v>
      </c>
      <c r="EV207">
        <v>1758414307.2</v>
      </c>
      <c r="EW207">
        <v>0</v>
      </c>
      <c r="EX207">
        <v>132.4423076923077</v>
      </c>
      <c r="EY207">
        <v>14.34187978838612</v>
      </c>
      <c r="EZ207">
        <v>26.51965851627578</v>
      </c>
      <c r="FA207">
        <v>-22.05769230769231</v>
      </c>
      <c r="FB207">
        <v>15</v>
      </c>
      <c r="FC207">
        <v>0</v>
      </c>
      <c r="FD207" t="s">
        <v>424</v>
      </c>
      <c r="FE207">
        <v>1746989605.5</v>
      </c>
      <c r="FF207">
        <v>1746989593.5</v>
      </c>
      <c r="FG207">
        <v>0</v>
      </c>
      <c r="FH207">
        <v>-0.274</v>
      </c>
      <c r="FI207">
        <v>-0.002</v>
      </c>
      <c r="FJ207">
        <v>2.549</v>
      </c>
      <c r="FK207">
        <v>0.129</v>
      </c>
      <c r="FL207">
        <v>420</v>
      </c>
      <c r="FM207">
        <v>17</v>
      </c>
      <c r="FN207">
        <v>0.02</v>
      </c>
      <c r="FO207">
        <v>0.04</v>
      </c>
      <c r="FP207">
        <v>1.848119268292683</v>
      </c>
      <c r="FQ207">
        <v>0.06830885017421848</v>
      </c>
      <c r="FR207">
        <v>0.04542333956803909</v>
      </c>
      <c r="FS207">
        <v>1</v>
      </c>
      <c r="FT207">
        <v>131.7882352941176</v>
      </c>
      <c r="FU207">
        <v>13.43009905694595</v>
      </c>
      <c r="FV207">
        <v>5.854147082392426</v>
      </c>
      <c r="FW207">
        <v>0</v>
      </c>
      <c r="FX207">
        <v>0.05203995853658536</v>
      </c>
      <c r="FY207">
        <v>0.04251259651567941</v>
      </c>
      <c r="FZ207">
        <v>0.004414271644860819</v>
      </c>
      <c r="GA207">
        <v>1</v>
      </c>
      <c r="GB207">
        <v>2</v>
      </c>
      <c r="GC207">
        <v>3</v>
      </c>
      <c r="GD207" t="s">
        <v>425</v>
      </c>
      <c r="GE207">
        <v>3.103</v>
      </c>
      <c r="GF207">
        <v>2.72639</v>
      </c>
      <c r="GG207">
        <v>0.0880369</v>
      </c>
      <c r="GH207">
        <v>0.087689</v>
      </c>
      <c r="GI207">
        <v>0.105603</v>
      </c>
      <c r="GJ207">
        <v>0.106829</v>
      </c>
      <c r="GK207">
        <v>23836</v>
      </c>
      <c r="GL207">
        <v>21643.1</v>
      </c>
      <c r="GM207">
        <v>26701.7</v>
      </c>
      <c r="GN207">
        <v>23945.8</v>
      </c>
      <c r="GO207">
        <v>38215.2</v>
      </c>
      <c r="GP207">
        <v>31615.5</v>
      </c>
      <c r="GQ207">
        <v>46630.6</v>
      </c>
      <c r="GR207">
        <v>37884.4</v>
      </c>
      <c r="GS207">
        <v>1.86602</v>
      </c>
      <c r="GT207">
        <v>1.8602</v>
      </c>
      <c r="GU207">
        <v>0.08644540000000001</v>
      </c>
      <c r="GV207">
        <v>0</v>
      </c>
      <c r="GW207">
        <v>28.5836</v>
      </c>
      <c r="GX207">
        <v>999.9</v>
      </c>
      <c r="GY207">
        <v>53.8</v>
      </c>
      <c r="GZ207">
        <v>31.5</v>
      </c>
      <c r="HA207">
        <v>27.6951</v>
      </c>
      <c r="HB207">
        <v>61.0137</v>
      </c>
      <c r="HC207">
        <v>26.226</v>
      </c>
      <c r="HD207">
        <v>1</v>
      </c>
      <c r="HE207">
        <v>0.143161</v>
      </c>
      <c r="HF207">
        <v>-1.13367</v>
      </c>
      <c r="HG207">
        <v>20.2967</v>
      </c>
      <c r="HH207">
        <v>5.22148</v>
      </c>
      <c r="HI207">
        <v>11.98</v>
      </c>
      <c r="HJ207">
        <v>4.9656</v>
      </c>
      <c r="HK207">
        <v>3.27588</v>
      </c>
      <c r="HL207">
        <v>9999</v>
      </c>
      <c r="HM207">
        <v>9999</v>
      </c>
      <c r="HN207">
        <v>9999</v>
      </c>
      <c r="HO207">
        <v>999.9</v>
      </c>
      <c r="HP207">
        <v>1.86386</v>
      </c>
      <c r="HQ207">
        <v>1.86005</v>
      </c>
      <c r="HR207">
        <v>1.85837</v>
      </c>
      <c r="HS207">
        <v>1.85974</v>
      </c>
      <c r="HT207">
        <v>1.85983</v>
      </c>
      <c r="HU207">
        <v>1.85837</v>
      </c>
      <c r="HV207">
        <v>1.85745</v>
      </c>
      <c r="HW207">
        <v>1.85241</v>
      </c>
      <c r="HX207">
        <v>0</v>
      </c>
      <c r="HY207">
        <v>0</v>
      </c>
      <c r="HZ207">
        <v>0</v>
      </c>
      <c r="IA207">
        <v>0</v>
      </c>
      <c r="IB207" t="s">
        <v>426</v>
      </c>
      <c r="IC207" t="s">
        <v>427</v>
      </c>
      <c r="ID207" t="s">
        <v>428</v>
      </c>
      <c r="IE207" t="s">
        <v>428</v>
      </c>
      <c r="IF207" t="s">
        <v>428</v>
      </c>
      <c r="IG207" t="s">
        <v>428</v>
      </c>
      <c r="IH207">
        <v>0</v>
      </c>
      <c r="II207">
        <v>100</v>
      </c>
      <c r="IJ207">
        <v>100</v>
      </c>
      <c r="IK207">
        <v>-0.662</v>
      </c>
      <c r="IL207">
        <v>0.3058</v>
      </c>
      <c r="IM207">
        <v>-0.6605319167387009</v>
      </c>
      <c r="IN207">
        <v>-0.0004737513092168879</v>
      </c>
      <c r="IO207">
        <v>1.233974951706583E-06</v>
      </c>
      <c r="IP207">
        <v>-2.791035861235605E-10</v>
      </c>
      <c r="IQ207">
        <v>0.04306461537617447</v>
      </c>
      <c r="IR207">
        <v>-0.002560808816659483</v>
      </c>
      <c r="IS207">
        <v>0.0007441110143227328</v>
      </c>
      <c r="IT207">
        <v>-6.151772081818622E-06</v>
      </c>
      <c r="IU207">
        <v>2</v>
      </c>
      <c r="IV207">
        <v>1988</v>
      </c>
      <c r="IW207">
        <v>1</v>
      </c>
      <c r="IX207">
        <v>28</v>
      </c>
      <c r="IY207">
        <v>190411.7</v>
      </c>
      <c r="IZ207">
        <v>190411.9</v>
      </c>
      <c r="JA207">
        <v>1.14868</v>
      </c>
      <c r="JB207">
        <v>2.60986</v>
      </c>
      <c r="JC207">
        <v>1.49658</v>
      </c>
      <c r="JD207">
        <v>2.34985</v>
      </c>
      <c r="JE207">
        <v>1.54907</v>
      </c>
      <c r="JF207">
        <v>2.43164</v>
      </c>
      <c r="JG207">
        <v>36.2929</v>
      </c>
      <c r="JH207">
        <v>24.0875</v>
      </c>
      <c r="JI207">
        <v>18</v>
      </c>
      <c r="JJ207">
        <v>481.796</v>
      </c>
      <c r="JK207">
        <v>492.624</v>
      </c>
      <c r="JL207">
        <v>30.1636</v>
      </c>
      <c r="JM207">
        <v>29.0886</v>
      </c>
      <c r="JN207">
        <v>30</v>
      </c>
      <c r="JO207">
        <v>29.2865</v>
      </c>
      <c r="JP207">
        <v>29.2759</v>
      </c>
      <c r="JQ207">
        <v>23.096</v>
      </c>
      <c r="JR207">
        <v>19.694</v>
      </c>
      <c r="JS207">
        <v>100</v>
      </c>
      <c r="JT207">
        <v>30.1643</v>
      </c>
      <c r="JU207">
        <v>420</v>
      </c>
      <c r="JV207">
        <v>23.3934</v>
      </c>
      <c r="JW207">
        <v>101.951</v>
      </c>
      <c r="JX207">
        <v>91.3634</v>
      </c>
    </row>
    <row r="208" spans="1:284">
      <c r="A208">
        <v>190</v>
      </c>
      <c r="B208">
        <v>1758414309.6</v>
      </c>
      <c r="C208">
        <v>1606.599999904633</v>
      </c>
      <c r="D208" t="s">
        <v>811</v>
      </c>
      <c r="E208" t="s">
        <v>812</v>
      </c>
      <c r="F208">
        <v>5</v>
      </c>
      <c r="G208" t="s">
        <v>734</v>
      </c>
      <c r="H208" t="s">
        <v>421</v>
      </c>
      <c r="I208">
        <v>1758414301.6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(DN208+(U208+2*0.95*5.67E-8*(((DN208+$B$9)+273)^4-(DN208+273)^4)-44100*J208)/(1.84*29.3*R208+8*0.95*5.67E-8*(DN208+273)^3))</f>
        <v>0</v>
      </c>
      <c r="W208">
        <f>($C$9*DO208+$D$9*DP208+$E$9*V208)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2*0.95*5.67E-8*(((DN208+$B$9)+273)^4-(W208+273)^4)</f>
        <v>0</v>
      </c>
      <c r="AF208">
        <f>U208+AE208+AC208+AD208</f>
        <v>0</v>
      </c>
      <c r="AG208">
        <v>0</v>
      </c>
      <c r="AH208">
        <v>0</v>
      </c>
      <c r="AI208">
        <f>IF(AG208*$H$15&gt;=AK208,1.0,(AK208/(AK208-AG208*$H$15)))</f>
        <v>0</v>
      </c>
      <c r="AJ208">
        <f>(AI208-1)*100</f>
        <v>0</v>
      </c>
      <c r="AK208">
        <f>MAX(0,($B$15+$C$15*DS208)/(1+$D$15*DS208)*DL208/(DN208+273)*$E$15)</f>
        <v>0</v>
      </c>
      <c r="AL208" t="s">
        <v>422</v>
      </c>
      <c r="AM208" t="s">
        <v>422</v>
      </c>
      <c r="AN208">
        <v>0</v>
      </c>
      <c r="AO208">
        <v>0</v>
      </c>
      <c r="AP208">
        <f>1-AN208/AO208</f>
        <v>0</v>
      </c>
      <c r="AQ208">
        <v>0</v>
      </c>
      <c r="AR208" t="s">
        <v>422</v>
      </c>
      <c r="AS208" t="s">
        <v>422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422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$B$13*DT208+$C$13*DU208+$F$13*EF208*(1-EI208)</f>
        <v>0</v>
      </c>
      <c r="CW208">
        <f>CV208*CX208</f>
        <v>0</v>
      </c>
      <c r="CX208">
        <f>($B$13*$D$11+$C$13*$D$11+$F$13*((ES208+EK208)/MAX(ES208+EK208+ET208, 0.1)*$I$11+ET208/MAX(ES208+EK208+ET208, 0.1)*$J$11))/($B$13+$C$13+$F$13)</f>
        <v>0</v>
      </c>
      <c r="CY208">
        <f>($B$13*$K$11+$C$13*$K$11+$F$13*((ES208+EK208)/MAX(ES208+EK208+ET208, 0.1)*$P$11+ET208/MAX(ES208+EK208+ET208, 0.1)*$Q$11))/($B$13+$C$13+$F$13)</f>
        <v>0</v>
      </c>
      <c r="CZ208">
        <v>1.1</v>
      </c>
      <c r="DA208">
        <v>0.5</v>
      </c>
      <c r="DB208" t="s">
        <v>423</v>
      </c>
      <c r="DC208">
        <v>2</v>
      </c>
      <c r="DD208">
        <v>1758414301.6</v>
      </c>
      <c r="DE208">
        <v>421.84325</v>
      </c>
      <c r="DF208">
        <v>419.9975833333333</v>
      </c>
      <c r="DG208">
        <v>23.43073333333333</v>
      </c>
      <c r="DH208">
        <v>23.37500416666667</v>
      </c>
      <c r="DI208">
        <v>422.504625</v>
      </c>
      <c r="DJ208">
        <v>23.12505416666667</v>
      </c>
      <c r="DK208">
        <v>500.0375000000001</v>
      </c>
      <c r="DL208">
        <v>90.16506666666665</v>
      </c>
      <c r="DM208">
        <v>0.06822788749999999</v>
      </c>
      <c r="DN208">
        <v>29.82604583333334</v>
      </c>
      <c r="DO208">
        <v>29.99570833333334</v>
      </c>
      <c r="DP208">
        <v>999.9</v>
      </c>
      <c r="DQ208">
        <v>0</v>
      </c>
      <c r="DR208">
        <v>0</v>
      </c>
      <c r="DS208">
        <v>10008.6425</v>
      </c>
      <c r="DT208">
        <v>0</v>
      </c>
      <c r="DU208">
        <v>3.33927</v>
      </c>
      <c r="DV208">
        <v>1.845584583333333</v>
      </c>
      <c r="DW208">
        <v>431.9645416666667</v>
      </c>
      <c r="DX208">
        <v>430.05</v>
      </c>
      <c r="DY208">
        <v>0.05572969999999999</v>
      </c>
      <c r="DZ208">
        <v>419.9975833333333</v>
      </c>
      <c r="EA208">
        <v>23.37500416666667</v>
      </c>
      <c r="EB208">
        <v>2.112634166666667</v>
      </c>
      <c r="EC208">
        <v>2.107609166666667</v>
      </c>
      <c r="ED208">
        <v>18.31476666666667</v>
      </c>
      <c r="EE208">
        <v>18.2768</v>
      </c>
      <c r="EF208">
        <v>0.00500078</v>
      </c>
      <c r="EG208">
        <v>0</v>
      </c>
      <c r="EH208">
        <v>0</v>
      </c>
      <c r="EI208">
        <v>0</v>
      </c>
      <c r="EJ208">
        <v>132.2791666666667</v>
      </c>
      <c r="EK208">
        <v>0.00500078</v>
      </c>
      <c r="EL208">
        <v>-21.66666666666667</v>
      </c>
      <c r="EM208">
        <v>-1.375</v>
      </c>
      <c r="EN208">
        <v>34.91641666666666</v>
      </c>
      <c r="EO208">
        <v>38.65862499999999</v>
      </c>
      <c r="EP208">
        <v>37.14825</v>
      </c>
      <c r="EQ208">
        <v>38.689875</v>
      </c>
      <c r="ER208">
        <v>37.82258333333333</v>
      </c>
      <c r="ES208">
        <v>0</v>
      </c>
      <c r="ET208">
        <v>0</v>
      </c>
      <c r="EU208">
        <v>0</v>
      </c>
      <c r="EV208">
        <v>1758414309.6</v>
      </c>
      <c r="EW208">
        <v>0</v>
      </c>
      <c r="EX208">
        <v>133.2192307692308</v>
      </c>
      <c r="EY208">
        <v>-23.60000071002069</v>
      </c>
      <c r="EZ208">
        <v>50.42051329248034</v>
      </c>
      <c r="FA208">
        <v>-22.52307692307692</v>
      </c>
      <c r="FB208">
        <v>15</v>
      </c>
      <c r="FC208">
        <v>0</v>
      </c>
      <c r="FD208" t="s">
        <v>424</v>
      </c>
      <c r="FE208">
        <v>1746989605.5</v>
      </c>
      <c r="FF208">
        <v>1746989593.5</v>
      </c>
      <c r="FG208">
        <v>0</v>
      </c>
      <c r="FH208">
        <v>-0.274</v>
      </c>
      <c r="FI208">
        <v>-0.002</v>
      </c>
      <c r="FJ208">
        <v>2.549</v>
      </c>
      <c r="FK208">
        <v>0.129</v>
      </c>
      <c r="FL208">
        <v>420</v>
      </c>
      <c r="FM208">
        <v>17</v>
      </c>
      <c r="FN208">
        <v>0.02</v>
      </c>
      <c r="FO208">
        <v>0.04</v>
      </c>
      <c r="FP208">
        <v>1.8473795</v>
      </c>
      <c r="FQ208">
        <v>0.11466123827392</v>
      </c>
      <c r="FR208">
        <v>0.04408922521149584</v>
      </c>
      <c r="FS208">
        <v>1</v>
      </c>
      <c r="FT208">
        <v>132.3794117647059</v>
      </c>
      <c r="FU208">
        <v>0.6615733248939819</v>
      </c>
      <c r="FV208">
        <v>6.631599018059837</v>
      </c>
      <c r="FW208">
        <v>1</v>
      </c>
      <c r="FX208">
        <v>0.054175995</v>
      </c>
      <c r="FY208">
        <v>0.03571677973733577</v>
      </c>
      <c r="FZ208">
        <v>0.003583394252587203</v>
      </c>
      <c r="GA208">
        <v>1</v>
      </c>
      <c r="GB208">
        <v>3</v>
      </c>
      <c r="GC208">
        <v>3</v>
      </c>
      <c r="GD208" t="s">
        <v>462</v>
      </c>
      <c r="GE208">
        <v>3.10317</v>
      </c>
      <c r="GF208">
        <v>2.72628</v>
      </c>
      <c r="GG208">
        <v>0.08803420000000001</v>
      </c>
      <c r="GH208">
        <v>0.0876852</v>
      </c>
      <c r="GI208">
        <v>0.1056</v>
      </c>
      <c r="GJ208">
        <v>0.106827</v>
      </c>
      <c r="GK208">
        <v>23836.1</v>
      </c>
      <c r="GL208">
        <v>21643.2</v>
      </c>
      <c r="GM208">
        <v>26701.7</v>
      </c>
      <c r="GN208">
        <v>23945.7</v>
      </c>
      <c r="GO208">
        <v>38215.3</v>
      </c>
      <c r="GP208">
        <v>31615.4</v>
      </c>
      <c r="GQ208">
        <v>46630.6</v>
      </c>
      <c r="GR208">
        <v>37884.2</v>
      </c>
      <c r="GS208">
        <v>1.86615</v>
      </c>
      <c r="GT208">
        <v>1.85992</v>
      </c>
      <c r="GU208">
        <v>0.0859313</v>
      </c>
      <c r="GV208">
        <v>0</v>
      </c>
      <c r="GW208">
        <v>28.5848</v>
      </c>
      <c r="GX208">
        <v>999.9</v>
      </c>
      <c r="GY208">
        <v>53.8</v>
      </c>
      <c r="GZ208">
        <v>31.5</v>
      </c>
      <c r="HA208">
        <v>27.6968</v>
      </c>
      <c r="HB208">
        <v>61.3237</v>
      </c>
      <c r="HC208">
        <v>26.2901</v>
      </c>
      <c r="HD208">
        <v>1</v>
      </c>
      <c r="HE208">
        <v>0.143158</v>
      </c>
      <c r="HF208">
        <v>-1.13222</v>
      </c>
      <c r="HG208">
        <v>20.2967</v>
      </c>
      <c r="HH208">
        <v>5.22208</v>
      </c>
      <c r="HI208">
        <v>11.98</v>
      </c>
      <c r="HJ208">
        <v>4.9657</v>
      </c>
      <c r="HK208">
        <v>3.27598</v>
      </c>
      <c r="HL208">
        <v>9999</v>
      </c>
      <c r="HM208">
        <v>9999</v>
      </c>
      <c r="HN208">
        <v>9999</v>
      </c>
      <c r="HO208">
        <v>999.9</v>
      </c>
      <c r="HP208">
        <v>1.86387</v>
      </c>
      <c r="HQ208">
        <v>1.86006</v>
      </c>
      <c r="HR208">
        <v>1.85837</v>
      </c>
      <c r="HS208">
        <v>1.85974</v>
      </c>
      <c r="HT208">
        <v>1.85982</v>
      </c>
      <c r="HU208">
        <v>1.85837</v>
      </c>
      <c r="HV208">
        <v>1.85745</v>
      </c>
      <c r="HW208">
        <v>1.85241</v>
      </c>
      <c r="HX208">
        <v>0</v>
      </c>
      <c r="HY208">
        <v>0</v>
      </c>
      <c r="HZ208">
        <v>0</v>
      </c>
      <c r="IA208">
        <v>0</v>
      </c>
      <c r="IB208" t="s">
        <v>426</v>
      </c>
      <c r="IC208" t="s">
        <v>427</v>
      </c>
      <c r="ID208" t="s">
        <v>428</v>
      </c>
      <c r="IE208" t="s">
        <v>428</v>
      </c>
      <c r="IF208" t="s">
        <v>428</v>
      </c>
      <c r="IG208" t="s">
        <v>428</v>
      </c>
      <c r="IH208">
        <v>0</v>
      </c>
      <c r="II208">
        <v>100</v>
      </c>
      <c r="IJ208">
        <v>100</v>
      </c>
      <c r="IK208">
        <v>-0.661</v>
      </c>
      <c r="IL208">
        <v>0.3057</v>
      </c>
      <c r="IM208">
        <v>-0.6605319167387009</v>
      </c>
      <c r="IN208">
        <v>-0.0004737513092168879</v>
      </c>
      <c r="IO208">
        <v>1.233974951706583E-06</v>
      </c>
      <c r="IP208">
        <v>-2.791035861235605E-10</v>
      </c>
      <c r="IQ208">
        <v>0.04306461537617447</v>
      </c>
      <c r="IR208">
        <v>-0.002560808816659483</v>
      </c>
      <c r="IS208">
        <v>0.0007441110143227328</v>
      </c>
      <c r="IT208">
        <v>-6.151772081818622E-06</v>
      </c>
      <c r="IU208">
        <v>2</v>
      </c>
      <c r="IV208">
        <v>1988</v>
      </c>
      <c r="IW208">
        <v>1</v>
      </c>
      <c r="IX208">
        <v>28</v>
      </c>
      <c r="IY208">
        <v>190411.7</v>
      </c>
      <c r="IZ208">
        <v>190411.9</v>
      </c>
      <c r="JA208">
        <v>1.14868</v>
      </c>
      <c r="JB208">
        <v>2.60742</v>
      </c>
      <c r="JC208">
        <v>1.49658</v>
      </c>
      <c r="JD208">
        <v>2.34741</v>
      </c>
      <c r="JE208">
        <v>1.54907</v>
      </c>
      <c r="JF208">
        <v>2.47314</v>
      </c>
      <c r="JG208">
        <v>36.2929</v>
      </c>
      <c r="JH208">
        <v>24.0963</v>
      </c>
      <c r="JI208">
        <v>18</v>
      </c>
      <c r="JJ208">
        <v>481.869</v>
      </c>
      <c r="JK208">
        <v>492.442</v>
      </c>
      <c r="JL208">
        <v>30.1643</v>
      </c>
      <c r="JM208">
        <v>29.0886</v>
      </c>
      <c r="JN208">
        <v>30.0001</v>
      </c>
      <c r="JO208">
        <v>29.2865</v>
      </c>
      <c r="JP208">
        <v>29.2759</v>
      </c>
      <c r="JQ208">
        <v>23.0994</v>
      </c>
      <c r="JR208">
        <v>19.694</v>
      </c>
      <c r="JS208">
        <v>100</v>
      </c>
      <c r="JT208">
        <v>30.1643</v>
      </c>
      <c r="JU208">
        <v>420</v>
      </c>
      <c r="JV208">
        <v>23.3934</v>
      </c>
      <c r="JW208">
        <v>101.951</v>
      </c>
      <c r="JX208">
        <v>91.363</v>
      </c>
    </row>
    <row r="209" spans="1:284">
      <c r="A209">
        <v>191</v>
      </c>
      <c r="B209">
        <v>1758414311.6</v>
      </c>
      <c r="C209">
        <v>1608.599999904633</v>
      </c>
      <c r="D209" t="s">
        <v>813</v>
      </c>
      <c r="E209" t="s">
        <v>814</v>
      </c>
      <c r="F209">
        <v>5</v>
      </c>
      <c r="G209" t="s">
        <v>734</v>
      </c>
      <c r="H209" t="s">
        <v>421</v>
      </c>
      <c r="I209">
        <v>1758414303.6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(DN209+(U209+2*0.95*5.67E-8*(((DN209+$B$9)+273)^4-(DN209+273)^4)-44100*J209)/(1.84*29.3*R209+8*0.95*5.67E-8*(DN209+273)^3))</f>
        <v>0</v>
      </c>
      <c r="W209">
        <f>($C$9*DO209+$D$9*DP209+$E$9*V209)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2*0.95*5.67E-8*(((DN209+$B$9)+273)^4-(W209+273)^4)</f>
        <v>0</v>
      </c>
      <c r="AF209">
        <f>U209+AE209+AC209+AD209</f>
        <v>0</v>
      </c>
      <c r="AG209">
        <v>0</v>
      </c>
      <c r="AH209">
        <v>0</v>
      </c>
      <c r="AI209">
        <f>IF(AG209*$H$15&gt;=AK209,1.0,(AK209/(AK209-AG209*$H$15)))</f>
        <v>0</v>
      </c>
      <c r="AJ209">
        <f>(AI209-1)*100</f>
        <v>0</v>
      </c>
      <c r="AK209">
        <f>MAX(0,($B$15+$C$15*DS209)/(1+$D$15*DS209)*DL209/(DN209+273)*$E$15)</f>
        <v>0</v>
      </c>
      <c r="AL209" t="s">
        <v>422</v>
      </c>
      <c r="AM209" t="s">
        <v>422</v>
      </c>
      <c r="AN209">
        <v>0</v>
      </c>
      <c r="AO209">
        <v>0</v>
      </c>
      <c r="AP209">
        <f>1-AN209/AO209</f>
        <v>0</v>
      </c>
      <c r="AQ209">
        <v>0</v>
      </c>
      <c r="AR209" t="s">
        <v>422</v>
      </c>
      <c r="AS209" t="s">
        <v>422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422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$B$13*DT209+$C$13*DU209+$F$13*EF209*(1-EI209)</f>
        <v>0</v>
      </c>
      <c r="CW209">
        <f>CV209*CX209</f>
        <v>0</v>
      </c>
      <c r="CX209">
        <f>($B$13*$D$11+$C$13*$D$11+$F$13*((ES209+EK209)/MAX(ES209+EK209+ET209, 0.1)*$I$11+ET209/MAX(ES209+EK209+ET209, 0.1)*$J$11))/($B$13+$C$13+$F$13)</f>
        <v>0</v>
      </c>
      <c r="CY209">
        <f>($B$13*$K$11+$C$13*$K$11+$F$13*((ES209+EK209)/MAX(ES209+EK209+ET209, 0.1)*$P$11+ET209/MAX(ES209+EK209+ET209, 0.1)*$Q$11))/($B$13+$C$13+$F$13)</f>
        <v>0</v>
      </c>
      <c r="CZ209">
        <v>1.1</v>
      </c>
      <c r="DA209">
        <v>0.5</v>
      </c>
      <c r="DB209" t="s">
        <v>423</v>
      </c>
      <c r="DC209">
        <v>2</v>
      </c>
      <c r="DD209">
        <v>1758414303.6</v>
      </c>
      <c r="DE209">
        <v>421.8434583333333</v>
      </c>
      <c r="DF209">
        <v>419.989875</v>
      </c>
      <c r="DG209">
        <v>23.43092916666667</v>
      </c>
      <c r="DH209">
        <v>23.37444166666667</v>
      </c>
      <c r="DI209">
        <v>422.504875</v>
      </c>
      <c r="DJ209">
        <v>23.12524583333333</v>
      </c>
      <c r="DK209">
        <v>500.0368333333333</v>
      </c>
      <c r="DL209">
        <v>90.16490416666666</v>
      </c>
      <c r="DM209">
        <v>0.06819094583333334</v>
      </c>
      <c r="DN209">
        <v>29.82592083333333</v>
      </c>
      <c r="DO209">
        <v>29.9944625</v>
      </c>
      <c r="DP209">
        <v>999.9</v>
      </c>
      <c r="DQ209">
        <v>0</v>
      </c>
      <c r="DR209">
        <v>0</v>
      </c>
      <c r="DS209">
        <v>10005.5425</v>
      </c>
      <c r="DT209">
        <v>0</v>
      </c>
      <c r="DU209">
        <v>3.33927</v>
      </c>
      <c r="DV209">
        <v>1.853534166666667</v>
      </c>
      <c r="DW209">
        <v>431.9648749999999</v>
      </c>
      <c r="DX209">
        <v>430.0418333333334</v>
      </c>
      <c r="DY209">
        <v>0.0564899375</v>
      </c>
      <c r="DZ209">
        <v>419.989875</v>
      </c>
      <c r="EA209">
        <v>23.37444166666667</v>
      </c>
      <c r="EB209">
        <v>2.112647916666667</v>
      </c>
      <c r="EC209">
        <v>2.107554583333334</v>
      </c>
      <c r="ED209">
        <v>18.31487083333333</v>
      </c>
      <c r="EE209">
        <v>18.2763875</v>
      </c>
      <c r="EF209">
        <v>0.00500078</v>
      </c>
      <c r="EG209">
        <v>0</v>
      </c>
      <c r="EH209">
        <v>0</v>
      </c>
      <c r="EI209">
        <v>0</v>
      </c>
      <c r="EJ209">
        <v>131.3666666666667</v>
      </c>
      <c r="EK209">
        <v>0.00500078</v>
      </c>
      <c r="EL209">
        <v>-19.90416666666667</v>
      </c>
      <c r="EM209">
        <v>-1.35</v>
      </c>
      <c r="EN209">
        <v>34.92416666666666</v>
      </c>
      <c r="EO209">
        <v>38.72112499999999</v>
      </c>
      <c r="EP209">
        <v>37.29141666666666</v>
      </c>
      <c r="EQ209">
        <v>38.747125</v>
      </c>
      <c r="ER209">
        <v>37.86945833333333</v>
      </c>
      <c r="ES209">
        <v>0</v>
      </c>
      <c r="ET209">
        <v>0</v>
      </c>
      <c r="EU209">
        <v>0</v>
      </c>
      <c r="EV209">
        <v>1758414311.4</v>
      </c>
      <c r="EW209">
        <v>0</v>
      </c>
      <c r="EX209">
        <v>132.056</v>
      </c>
      <c r="EY209">
        <v>-15.83076987012617</v>
      </c>
      <c r="EZ209">
        <v>52.52307737691857</v>
      </c>
      <c r="FA209">
        <v>-19.836</v>
      </c>
      <c r="FB209">
        <v>15</v>
      </c>
      <c r="FC209">
        <v>0</v>
      </c>
      <c r="FD209" t="s">
        <v>424</v>
      </c>
      <c r="FE209">
        <v>1746989605.5</v>
      </c>
      <c r="FF209">
        <v>1746989593.5</v>
      </c>
      <c r="FG209">
        <v>0</v>
      </c>
      <c r="FH209">
        <v>-0.274</v>
      </c>
      <c r="FI209">
        <v>-0.002</v>
      </c>
      <c r="FJ209">
        <v>2.549</v>
      </c>
      <c r="FK209">
        <v>0.129</v>
      </c>
      <c r="FL209">
        <v>420</v>
      </c>
      <c r="FM209">
        <v>17</v>
      </c>
      <c r="FN209">
        <v>0.02</v>
      </c>
      <c r="FO209">
        <v>0.04</v>
      </c>
      <c r="FP209">
        <v>1.848353414634146</v>
      </c>
      <c r="FQ209">
        <v>0.1428236236933803</v>
      </c>
      <c r="FR209">
        <v>0.04392121703019447</v>
      </c>
      <c r="FS209">
        <v>1</v>
      </c>
      <c r="FT209">
        <v>132.0235294117647</v>
      </c>
      <c r="FU209">
        <v>-1.148969052432839</v>
      </c>
      <c r="FV209">
        <v>6.58009738992514</v>
      </c>
      <c r="FW209">
        <v>0</v>
      </c>
      <c r="FX209">
        <v>0.05487786097560976</v>
      </c>
      <c r="FY209">
        <v>0.03236563484320559</v>
      </c>
      <c r="FZ209">
        <v>0.003342706220566456</v>
      </c>
      <c r="GA209">
        <v>1</v>
      </c>
      <c r="GB209">
        <v>2</v>
      </c>
      <c r="GC209">
        <v>3</v>
      </c>
      <c r="GD209" t="s">
        <v>425</v>
      </c>
      <c r="GE209">
        <v>3.10314</v>
      </c>
      <c r="GF209">
        <v>2.7263</v>
      </c>
      <c r="GG209">
        <v>0.0880336</v>
      </c>
      <c r="GH209">
        <v>0.0876841</v>
      </c>
      <c r="GI209">
        <v>0.105598</v>
      </c>
      <c r="GJ209">
        <v>0.106826</v>
      </c>
      <c r="GK209">
        <v>23836</v>
      </c>
      <c r="GL209">
        <v>21643.2</v>
      </c>
      <c r="GM209">
        <v>26701.7</v>
      </c>
      <c r="GN209">
        <v>23945.7</v>
      </c>
      <c r="GO209">
        <v>38215.5</v>
      </c>
      <c r="GP209">
        <v>31615.3</v>
      </c>
      <c r="GQ209">
        <v>46630.6</v>
      </c>
      <c r="GR209">
        <v>37884.1</v>
      </c>
      <c r="GS209">
        <v>1.866</v>
      </c>
      <c r="GT209">
        <v>1.85998</v>
      </c>
      <c r="GU209">
        <v>0.08646769999999999</v>
      </c>
      <c r="GV209">
        <v>0</v>
      </c>
      <c r="GW209">
        <v>28.5849</v>
      </c>
      <c r="GX209">
        <v>999.9</v>
      </c>
      <c r="GY209">
        <v>53.8</v>
      </c>
      <c r="GZ209">
        <v>31.5</v>
      </c>
      <c r="HA209">
        <v>27.6965</v>
      </c>
      <c r="HB209">
        <v>60.7937</v>
      </c>
      <c r="HC209">
        <v>26.3061</v>
      </c>
      <c r="HD209">
        <v>1</v>
      </c>
      <c r="HE209">
        <v>0.143397</v>
      </c>
      <c r="HF209">
        <v>-1.13335</v>
      </c>
      <c r="HG209">
        <v>20.2968</v>
      </c>
      <c r="HH209">
        <v>5.22238</v>
      </c>
      <c r="HI209">
        <v>11.98</v>
      </c>
      <c r="HJ209">
        <v>4.96565</v>
      </c>
      <c r="HK209">
        <v>3.27595</v>
      </c>
      <c r="HL209">
        <v>9999</v>
      </c>
      <c r="HM209">
        <v>9999</v>
      </c>
      <c r="HN209">
        <v>9999</v>
      </c>
      <c r="HO209">
        <v>999.9</v>
      </c>
      <c r="HP209">
        <v>1.86387</v>
      </c>
      <c r="HQ209">
        <v>1.86006</v>
      </c>
      <c r="HR209">
        <v>1.85837</v>
      </c>
      <c r="HS209">
        <v>1.85974</v>
      </c>
      <c r="HT209">
        <v>1.85984</v>
      </c>
      <c r="HU209">
        <v>1.85837</v>
      </c>
      <c r="HV209">
        <v>1.85745</v>
      </c>
      <c r="HW209">
        <v>1.85242</v>
      </c>
      <c r="HX209">
        <v>0</v>
      </c>
      <c r="HY209">
        <v>0</v>
      </c>
      <c r="HZ209">
        <v>0</v>
      </c>
      <c r="IA209">
        <v>0</v>
      </c>
      <c r="IB209" t="s">
        <v>426</v>
      </c>
      <c r="IC209" t="s">
        <v>427</v>
      </c>
      <c r="ID209" t="s">
        <v>428</v>
      </c>
      <c r="IE209" t="s">
        <v>428</v>
      </c>
      <c r="IF209" t="s">
        <v>428</v>
      </c>
      <c r="IG209" t="s">
        <v>428</v>
      </c>
      <c r="IH209">
        <v>0</v>
      </c>
      <c r="II209">
        <v>100</v>
      </c>
      <c r="IJ209">
        <v>100</v>
      </c>
      <c r="IK209">
        <v>-0.662</v>
      </c>
      <c r="IL209">
        <v>0.3057</v>
      </c>
      <c r="IM209">
        <v>-0.6605319167387009</v>
      </c>
      <c r="IN209">
        <v>-0.0004737513092168879</v>
      </c>
      <c r="IO209">
        <v>1.233974951706583E-06</v>
      </c>
      <c r="IP209">
        <v>-2.791035861235605E-10</v>
      </c>
      <c r="IQ209">
        <v>0.04306461537617447</v>
      </c>
      <c r="IR209">
        <v>-0.002560808816659483</v>
      </c>
      <c r="IS209">
        <v>0.0007441110143227328</v>
      </c>
      <c r="IT209">
        <v>-6.151772081818622E-06</v>
      </c>
      <c r="IU209">
        <v>2</v>
      </c>
      <c r="IV209">
        <v>1988</v>
      </c>
      <c r="IW209">
        <v>1</v>
      </c>
      <c r="IX209">
        <v>28</v>
      </c>
      <c r="IY209">
        <v>190411.8</v>
      </c>
      <c r="IZ209">
        <v>190412</v>
      </c>
      <c r="JA209">
        <v>1.14868</v>
      </c>
      <c r="JB209">
        <v>2.60254</v>
      </c>
      <c r="JC209">
        <v>1.49658</v>
      </c>
      <c r="JD209">
        <v>2.34863</v>
      </c>
      <c r="JE209">
        <v>1.54907</v>
      </c>
      <c r="JF209">
        <v>2.45972</v>
      </c>
      <c r="JG209">
        <v>36.2929</v>
      </c>
      <c r="JH209">
        <v>24.0963</v>
      </c>
      <c r="JI209">
        <v>18</v>
      </c>
      <c r="JJ209">
        <v>481.782</v>
      </c>
      <c r="JK209">
        <v>492.475</v>
      </c>
      <c r="JL209">
        <v>30.165</v>
      </c>
      <c r="JM209">
        <v>29.0886</v>
      </c>
      <c r="JN209">
        <v>30.0002</v>
      </c>
      <c r="JO209">
        <v>29.2865</v>
      </c>
      <c r="JP209">
        <v>29.2759</v>
      </c>
      <c r="JQ209">
        <v>23.0967</v>
      </c>
      <c r="JR209">
        <v>19.694</v>
      </c>
      <c r="JS209">
        <v>100</v>
      </c>
      <c r="JT209">
        <v>30.1713</v>
      </c>
      <c r="JU209">
        <v>420</v>
      </c>
      <c r="JV209">
        <v>23.3934</v>
      </c>
      <c r="JW209">
        <v>101.951</v>
      </c>
      <c r="JX209">
        <v>91.3629</v>
      </c>
    </row>
    <row r="210" spans="1:284">
      <c r="A210">
        <v>192</v>
      </c>
      <c r="B210">
        <v>1758414313.6</v>
      </c>
      <c r="C210">
        <v>1610.599999904633</v>
      </c>
      <c r="D210" t="s">
        <v>815</v>
      </c>
      <c r="E210" t="s">
        <v>816</v>
      </c>
      <c r="F210">
        <v>5</v>
      </c>
      <c r="G210" t="s">
        <v>734</v>
      </c>
      <c r="H210" t="s">
        <v>421</v>
      </c>
      <c r="I210">
        <v>1758414305.6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(DN210+(U210+2*0.95*5.67E-8*(((DN210+$B$9)+273)^4-(DN210+273)^4)-44100*J210)/(1.84*29.3*R210+8*0.95*5.67E-8*(DN210+273)^3))</f>
        <v>0</v>
      </c>
      <c r="W210">
        <f>($C$9*DO210+$D$9*DP210+$E$9*V210)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2*0.95*5.67E-8*(((DN210+$B$9)+273)^4-(W210+273)^4)</f>
        <v>0</v>
      </c>
      <c r="AF210">
        <f>U210+AE210+AC210+AD210</f>
        <v>0</v>
      </c>
      <c r="AG210">
        <v>0</v>
      </c>
      <c r="AH210">
        <v>0</v>
      </c>
      <c r="AI210">
        <f>IF(AG210*$H$15&gt;=AK210,1.0,(AK210/(AK210-AG210*$H$15)))</f>
        <v>0</v>
      </c>
      <c r="AJ210">
        <f>(AI210-1)*100</f>
        <v>0</v>
      </c>
      <c r="AK210">
        <f>MAX(0,($B$15+$C$15*DS210)/(1+$D$15*DS210)*DL210/(DN210+273)*$E$15)</f>
        <v>0</v>
      </c>
      <c r="AL210" t="s">
        <v>422</v>
      </c>
      <c r="AM210" t="s">
        <v>422</v>
      </c>
      <c r="AN210">
        <v>0</v>
      </c>
      <c r="AO210">
        <v>0</v>
      </c>
      <c r="AP210">
        <f>1-AN210/AO210</f>
        <v>0</v>
      </c>
      <c r="AQ210">
        <v>0</v>
      </c>
      <c r="AR210" t="s">
        <v>422</v>
      </c>
      <c r="AS210" t="s">
        <v>422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422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$B$13*DT210+$C$13*DU210+$F$13*EF210*(1-EI210)</f>
        <v>0</v>
      </c>
      <c r="CW210">
        <f>CV210*CX210</f>
        <v>0</v>
      </c>
      <c r="CX210">
        <f>($B$13*$D$11+$C$13*$D$11+$F$13*((ES210+EK210)/MAX(ES210+EK210+ET210, 0.1)*$I$11+ET210/MAX(ES210+EK210+ET210, 0.1)*$J$11))/($B$13+$C$13+$F$13)</f>
        <v>0</v>
      </c>
      <c r="CY210">
        <f>($B$13*$K$11+$C$13*$K$11+$F$13*((ES210+EK210)/MAX(ES210+EK210+ET210, 0.1)*$P$11+ET210/MAX(ES210+EK210+ET210, 0.1)*$Q$11))/($B$13+$C$13+$F$13)</f>
        <v>0</v>
      </c>
      <c r="CZ210">
        <v>1.1</v>
      </c>
      <c r="DA210">
        <v>0.5</v>
      </c>
      <c r="DB210" t="s">
        <v>423</v>
      </c>
      <c r="DC210">
        <v>2</v>
      </c>
      <c r="DD210">
        <v>1758414305.6</v>
      </c>
      <c r="DE210">
        <v>421.8444166666666</v>
      </c>
      <c r="DF210">
        <v>419.99025</v>
      </c>
      <c r="DG210">
        <v>23.4311</v>
      </c>
      <c r="DH210">
        <v>23.3741</v>
      </c>
      <c r="DI210">
        <v>422.5058333333333</v>
      </c>
      <c r="DJ210">
        <v>23.12541666666667</v>
      </c>
      <c r="DK210">
        <v>500.0245</v>
      </c>
      <c r="DL210">
        <v>90.16472500000002</v>
      </c>
      <c r="DM210">
        <v>0.06820697916666667</v>
      </c>
      <c r="DN210">
        <v>29.82612083333333</v>
      </c>
      <c r="DO210">
        <v>29.99462083333333</v>
      </c>
      <c r="DP210">
        <v>999.9</v>
      </c>
      <c r="DQ210">
        <v>0</v>
      </c>
      <c r="DR210">
        <v>0</v>
      </c>
      <c r="DS210">
        <v>10000.25791666667</v>
      </c>
      <c r="DT210">
        <v>0</v>
      </c>
      <c r="DU210">
        <v>3.33927</v>
      </c>
      <c r="DV210">
        <v>1.854125416666667</v>
      </c>
      <c r="DW210">
        <v>431.9659166666667</v>
      </c>
      <c r="DX210">
        <v>430.0420416666668</v>
      </c>
      <c r="DY210">
        <v>0.05700452916666667</v>
      </c>
      <c r="DZ210">
        <v>419.99025</v>
      </c>
      <c r="EA210">
        <v>23.3741</v>
      </c>
      <c r="EB210">
        <v>2.112659166666667</v>
      </c>
      <c r="EC210">
        <v>2.107519583333334</v>
      </c>
      <c r="ED210">
        <v>18.31495833333333</v>
      </c>
      <c r="EE210">
        <v>18.27612083333333</v>
      </c>
      <c r="EF210">
        <v>0.00500078</v>
      </c>
      <c r="EG210">
        <v>0</v>
      </c>
      <c r="EH210">
        <v>0</v>
      </c>
      <c r="EI210">
        <v>0</v>
      </c>
      <c r="EJ210">
        <v>130.4625</v>
      </c>
      <c r="EK210">
        <v>0.00500078</v>
      </c>
      <c r="EL210">
        <v>-19.1375</v>
      </c>
      <c r="EM210">
        <v>-1.220833333333333</v>
      </c>
      <c r="EN210">
        <v>34.93979166666666</v>
      </c>
      <c r="EO210">
        <v>38.78362499999999</v>
      </c>
      <c r="EP210">
        <v>37.26795833333333</v>
      </c>
      <c r="EQ210">
        <v>38.80704166666667</v>
      </c>
      <c r="ER210">
        <v>37.90595833333333</v>
      </c>
      <c r="ES210">
        <v>0</v>
      </c>
      <c r="ET210">
        <v>0</v>
      </c>
      <c r="EU210">
        <v>0</v>
      </c>
      <c r="EV210">
        <v>1758414313.2</v>
      </c>
      <c r="EW210">
        <v>0</v>
      </c>
      <c r="EX210">
        <v>131.5192307692308</v>
      </c>
      <c r="EY210">
        <v>-28.98803478233463</v>
      </c>
      <c r="EZ210">
        <v>42.38974404090142</v>
      </c>
      <c r="FA210">
        <v>-19.42692307692307</v>
      </c>
      <c r="FB210">
        <v>15</v>
      </c>
      <c r="FC210">
        <v>0</v>
      </c>
      <c r="FD210" t="s">
        <v>424</v>
      </c>
      <c r="FE210">
        <v>1746989605.5</v>
      </c>
      <c r="FF210">
        <v>1746989593.5</v>
      </c>
      <c r="FG210">
        <v>0</v>
      </c>
      <c r="FH210">
        <v>-0.274</v>
      </c>
      <c r="FI210">
        <v>-0.002</v>
      </c>
      <c r="FJ210">
        <v>2.549</v>
      </c>
      <c r="FK210">
        <v>0.129</v>
      </c>
      <c r="FL210">
        <v>420</v>
      </c>
      <c r="FM210">
        <v>17</v>
      </c>
      <c r="FN210">
        <v>0.02</v>
      </c>
      <c r="FO210">
        <v>0.04</v>
      </c>
      <c r="FP210">
        <v>1.84650225</v>
      </c>
      <c r="FQ210">
        <v>0.1403805253283298</v>
      </c>
      <c r="FR210">
        <v>0.04498972868819616</v>
      </c>
      <c r="FS210">
        <v>1</v>
      </c>
      <c r="FT210">
        <v>131.7647058823529</v>
      </c>
      <c r="FU210">
        <v>-15.13521808277985</v>
      </c>
      <c r="FV210">
        <v>6.721820584656982</v>
      </c>
      <c r="FW210">
        <v>0</v>
      </c>
      <c r="FX210">
        <v>0.05614819250000001</v>
      </c>
      <c r="FY210">
        <v>0.02245354108818007</v>
      </c>
      <c r="FZ210">
        <v>0.002390464407430855</v>
      </c>
      <c r="GA210">
        <v>1</v>
      </c>
      <c r="GB210">
        <v>2</v>
      </c>
      <c r="GC210">
        <v>3</v>
      </c>
      <c r="GD210" t="s">
        <v>425</v>
      </c>
      <c r="GE210">
        <v>3.1031</v>
      </c>
      <c r="GF210">
        <v>2.72638</v>
      </c>
      <c r="GG210">
        <v>0.0880359</v>
      </c>
      <c r="GH210">
        <v>0.087697</v>
      </c>
      <c r="GI210">
        <v>0.105598</v>
      </c>
      <c r="GJ210">
        <v>0.106829</v>
      </c>
      <c r="GK210">
        <v>23835.9</v>
      </c>
      <c r="GL210">
        <v>21642.9</v>
      </c>
      <c r="GM210">
        <v>26701.6</v>
      </c>
      <c r="GN210">
        <v>23945.7</v>
      </c>
      <c r="GO210">
        <v>38215.4</v>
      </c>
      <c r="GP210">
        <v>31615.4</v>
      </c>
      <c r="GQ210">
        <v>46630.6</v>
      </c>
      <c r="GR210">
        <v>37884.3</v>
      </c>
      <c r="GS210">
        <v>1.8661</v>
      </c>
      <c r="GT210">
        <v>1.86007</v>
      </c>
      <c r="GU210">
        <v>0.0867806</v>
      </c>
      <c r="GV210">
        <v>0</v>
      </c>
      <c r="GW210">
        <v>28.5849</v>
      </c>
      <c r="GX210">
        <v>999.9</v>
      </c>
      <c r="GY210">
        <v>53.8</v>
      </c>
      <c r="GZ210">
        <v>31.5</v>
      </c>
      <c r="HA210">
        <v>27.6954</v>
      </c>
      <c r="HB210">
        <v>61.2237</v>
      </c>
      <c r="HC210">
        <v>26.1619</v>
      </c>
      <c r="HD210">
        <v>1</v>
      </c>
      <c r="HE210">
        <v>0.14342</v>
      </c>
      <c r="HF210">
        <v>-1.14848</v>
      </c>
      <c r="HG210">
        <v>20.2967</v>
      </c>
      <c r="HH210">
        <v>5.22208</v>
      </c>
      <c r="HI210">
        <v>11.98</v>
      </c>
      <c r="HJ210">
        <v>4.9656</v>
      </c>
      <c r="HK210">
        <v>3.27595</v>
      </c>
      <c r="HL210">
        <v>9999</v>
      </c>
      <c r="HM210">
        <v>9999</v>
      </c>
      <c r="HN210">
        <v>9999</v>
      </c>
      <c r="HO210">
        <v>999.9</v>
      </c>
      <c r="HP210">
        <v>1.86388</v>
      </c>
      <c r="HQ210">
        <v>1.86005</v>
      </c>
      <c r="HR210">
        <v>1.85837</v>
      </c>
      <c r="HS210">
        <v>1.85974</v>
      </c>
      <c r="HT210">
        <v>1.85984</v>
      </c>
      <c r="HU210">
        <v>1.85837</v>
      </c>
      <c r="HV210">
        <v>1.85745</v>
      </c>
      <c r="HW210">
        <v>1.85241</v>
      </c>
      <c r="HX210">
        <v>0</v>
      </c>
      <c r="HY210">
        <v>0</v>
      </c>
      <c r="HZ210">
        <v>0</v>
      </c>
      <c r="IA210">
        <v>0</v>
      </c>
      <c r="IB210" t="s">
        <v>426</v>
      </c>
      <c r="IC210" t="s">
        <v>427</v>
      </c>
      <c r="ID210" t="s">
        <v>428</v>
      </c>
      <c r="IE210" t="s">
        <v>428</v>
      </c>
      <c r="IF210" t="s">
        <v>428</v>
      </c>
      <c r="IG210" t="s">
        <v>428</v>
      </c>
      <c r="IH210">
        <v>0</v>
      </c>
      <c r="II210">
        <v>100</v>
      </c>
      <c r="IJ210">
        <v>100</v>
      </c>
      <c r="IK210">
        <v>-0.662</v>
      </c>
      <c r="IL210">
        <v>0.3057</v>
      </c>
      <c r="IM210">
        <v>-0.6605319167387009</v>
      </c>
      <c r="IN210">
        <v>-0.0004737513092168879</v>
      </c>
      <c r="IO210">
        <v>1.233974951706583E-06</v>
      </c>
      <c r="IP210">
        <v>-2.791035861235605E-10</v>
      </c>
      <c r="IQ210">
        <v>0.04306461537617447</v>
      </c>
      <c r="IR210">
        <v>-0.002560808816659483</v>
      </c>
      <c r="IS210">
        <v>0.0007441110143227328</v>
      </c>
      <c r="IT210">
        <v>-6.151772081818622E-06</v>
      </c>
      <c r="IU210">
        <v>2</v>
      </c>
      <c r="IV210">
        <v>1988</v>
      </c>
      <c r="IW210">
        <v>1</v>
      </c>
      <c r="IX210">
        <v>28</v>
      </c>
      <c r="IY210">
        <v>190411.8</v>
      </c>
      <c r="IZ210">
        <v>190412</v>
      </c>
      <c r="JA210">
        <v>1.14868</v>
      </c>
      <c r="JB210">
        <v>2.60376</v>
      </c>
      <c r="JC210">
        <v>1.49658</v>
      </c>
      <c r="JD210">
        <v>2.34741</v>
      </c>
      <c r="JE210">
        <v>1.54907</v>
      </c>
      <c r="JF210">
        <v>2.41699</v>
      </c>
      <c r="JG210">
        <v>36.2929</v>
      </c>
      <c r="JH210">
        <v>24.0963</v>
      </c>
      <c r="JI210">
        <v>18</v>
      </c>
      <c r="JJ210">
        <v>481.84</v>
      </c>
      <c r="JK210">
        <v>492.545</v>
      </c>
      <c r="JL210">
        <v>30.1658</v>
      </c>
      <c r="JM210">
        <v>29.0886</v>
      </c>
      <c r="JN210">
        <v>30.0001</v>
      </c>
      <c r="JO210">
        <v>29.2865</v>
      </c>
      <c r="JP210">
        <v>29.2765</v>
      </c>
      <c r="JQ210">
        <v>23.0959</v>
      </c>
      <c r="JR210">
        <v>19.694</v>
      </c>
      <c r="JS210">
        <v>100</v>
      </c>
      <c r="JT210">
        <v>30.1713</v>
      </c>
      <c r="JU210">
        <v>420</v>
      </c>
      <c r="JV210">
        <v>23.3934</v>
      </c>
      <c r="JW210">
        <v>101.951</v>
      </c>
      <c r="JX210">
        <v>91.36320000000001</v>
      </c>
    </row>
    <row r="211" spans="1:284">
      <c r="A211">
        <v>193</v>
      </c>
      <c r="B211">
        <v>1758414315.6</v>
      </c>
      <c r="C211">
        <v>1612.599999904633</v>
      </c>
      <c r="D211" t="s">
        <v>817</v>
      </c>
      <c r="E211" t="s">
        <v>818</v>
      </c>
      <c r="F211">
        <v>5</v>
      </c>
      <c r="G211" t="s">
        <v>734</v>
      </c>
      <c r="H211" t="s">
        <v>421</v>
      </c>
      <c r="I211">
        <v>1758414307.6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(DN211+(U211+2*0.95*5.67E-8*(((DN211+$B$9)+273)^4-(DN211+273)^4)-44100*J211)/(1.84*29.3*R211+8*0.95*5.67E-8*(DN211+273)^3))</f>
        <v>0</v>
      </c>
      <c r="W211">
        <f>($C$9*DO211+$D$9*DP211+$E$9*V211)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2*0.95*5.67E-8*(((DN211+$B$9)+273)^4-(W211+273)^4)</f>
        <v>0</v>
      </c>
      <c r="AF211">
        <f>U211+AE211+AC211+AD211</f>
        <v>0</v>
      </c>
      <c r="AG211">
        <v>0</v>
      </c>
      <c r="AH211">
        <v>0</v>
      </c>
      <c r="AI211">
        <f>IF(AG211*$H$15&gt;=AK211,1.0,(AK211/(AK211-AG211*$H$15)))</f>
        <v>0</v>
      </c>
      <c r="AJ211">
        <f>(AI211-1)*100</f>
        <v>0</v>
      </c>
      <c r="AK211">
        <f>MAX(0,($B$15+$C$15*DS211)/(1+$D$15*DS211)*DL211/(DN211+273)*$E$15)</f>
        <v>0</v>
      </c>
      <c r="AL211" t="s">
        <v>422</v>
      </c>
      <c r="AM211" t="s">
        <v>422</v>
      </c>
      <c r="AN211">
        <v>0</v>
      </c>
      <c r="AO211">
        <v>0</v>
      </c>
      <c r="AP211">
        <f>1-AN211/AO211</f>
        <v>0</v>
      </c>
      <c r="AQ211">
        <v>0</v>
      </c>
      <c r="AR211" t="s">
        <v>422</v>
      </c>
      <c r="AS211" t="s">
        <v>422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422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$B$13*DT211+$C$13*DU211+$F$13*EF211*(1-EI211)</f>
        <v>0</v>
      </c>
      <c r="CW211">
        <f>CV211*CX211</f>
        <v>0</v>
      </c>
      <c r="CX211">
        <f>($B$13*$D$11+$C$13*$D$11+$F$13*((ES211+EK211)/MAX(ES211+EK211+ET211, 0.1)*$I$11+ET211/MAX(ES211+EK211+ET211, 0.1)*$J$11))/($B$13+$C$13+$F$13)</f>
        <v>0</v>
      </c>
      <c r="CY211">
        <f>($B$13*$K$11+$C$13*$K$11+$F$13*((ES211+EK211)/MAX(ES211+EK211+ET211, 0.1)*$P$11+ET211/MAX(ES211+EK211+ET211, 0.1)*$Q$11))/($B$13+$C$13+$F$13)</f>
        <v>0</v>
      </c>
      <c r="CZ211">
        <v>1.1</v>
      </c>
      <c r="DA211">
        <v>0.5</v>
      </c>
      <c r="DB211" t="s">
        <v>423</v>
      </c>
      <c r="DC211">
        <v>2</v>
      </c>
      <c r="DD211">
        <v>1758414307.6</v>
      </c>
      <c r="DE211">
        <v>421.8452916666667</v>
      </c>
      <c r="DF211">
        <v>420.002875</v>
      </c>
      <c r="DG211">
        <v>23.43115833333333</v>
      </c>
      <c r="DH211">
        <v>23.37380833333333</v>
      </c>
      <c r="DI211">
        <v>422.5066666666667</v>
      </c>
      <c r="DJ211">
        <v>23.12547500000001</v>
      </c>
      <c r="DK211">
        <v>500.0084583333333</v>
      </c>
      <c r="DL211">
        <v>90.1647375</v>
      </c>
      <c r="DM211">
        <v>0.06823737916666667</v>
      </c>
      <c r="DN211">
        <v>29.82619583333333</v>
      </c>
      <c r="DO211">
        <v>29.99584583333333</v>
      </c>
      <c r="DP211">
        <v>999.9</v>
      </c>
      <c r="DQ211">
        <v>0</v>
      </c>
      <c r="DR211">
        <v>0</v>
      </c>
      <c r="DS211">
        <v>9996.354166666666</v>
      </c>
      <c r="DT211">
        <v>0</v>
      </c>
      <c r="DU211">
        <v>3.33927</v>
      </c>
      <c r="DV211">
        <v>1.842328333333333</v>
      </c>
      <c r="DW211">
        <v>431.9667916666667</v>
      </c>
      <c r="DX211">
        <v>430.0549583333333</v>
      </c>
      <c r="DY211">
        <v>0.05735182916666667</v>
      </c>
      <c r="DZ211">
        <v>420.002875</v>
      </c>
      <c r="EA211">
        <v>23.37380833333333</v>
      </c>
      <c r="EB211">
        <v>2.112665</v>
      </c>
      <c r="EC211">
        <v>2.10749375</v>
      </c>
      <c r="ED211">
        <v>18.31499583333333</v>
      </c>
      <c r="EE211">
        <v>18.27592916666667</v>
      </c>
      <c r="EF211">
        <v>0.00500078</v>
      </c>
      <c r="EG211">
        <v>0</v>
      </c>
      <c r="EH211">
        <v>0</v>
      </c>
      <c r="EI211">
        <v>0</v>
      </c>
      <c r="EJ211">
        <v>130.5166666666667</v>
      </c>
      <c r="EK211">
        <v>0.00500078</v>
      </c>
      <c r="EL211">
        <v>-17.08333333333333</v>
      </c>
      <c r="EM211">
        <v>-0.9541666666666666</v>
      </c>
      <c r="EN211">
        <v>34.942375</v>
      </c>
      <c r="EO211">
        <v>38.83833333333333</v>
      </c>
      <c r="EP211">
        <v>37.359125</v>
      </c>
      <c r="EQ211">
        <v>38.86695833333334</v>
      </c>
      <c r="ER211">
        <v>37.945</v>
      </c>
      <c r="ES211">
        <v>0</v>
      </c>
      <c r="ET211">
        <v>0</v>
      </c>
      <c r="EU211">
        <v>0</v>
      </c>
      <c r="EV211">
        <v>1758414315.6</v>
      </c>
      <c r="EW211">
        <v>0</v>
      </c>
      <c r="EX211">
        <v>131.8846153846154</v>
      </c>
      <c r="EY211">
        <v>-21.75726548344759</v>
      </c>
      <c r="EZ211">
        <v>28.98461575939711</v>
      </c>
      <c r="FA211">
        <v>-18.01538461538462</v>
      </c>
      <c r="FB211">
        <v>15</v>
      </c>
      <c r="FC211">
        <v>0</v>
      </c>
      <c r="FD211" t="s">
        <v>424</v>
      </c>
      <c r="FE211">
        <v>1746989605.5</v>
      </c>
      <c r="FF211">
        <v>1746989593.5</v>
      </c>
      <c r="FG211">
        <v>0</v>
      </c>
      <c r="FH211">
        <v>-0.274</v>
      </c>
      <c r="FI211">
        <v>-0.002</v>
      </c>
      <c r="FJ211">
        <v>2.549</v>
      </c>
      <c r="FK211">
        <v>0.129</v>
      </c>
      <c r="FL211">
        <v>420</v>
      </c>
      <c r="FM211">
        <v>17</v>
      </c>
      <c r="FN211">
        <v>0.02</v>
      </c>
      <c r="FO211">
        <v>0.04</v>
      </c>
      <c r="FP211">
        <v>1.843346829268293</v>
      </c>
      <c r="FQ211">
        <v>0.04267735191637539</v>
      </c>
      <c r="FR211">
        <v>0.04664109778019363</v>
      </c>
      <c r="FS211">
        <v>1</v>
      </c>
      <c r="FT211">
        <v>132.5205882352941</v>
      </c>
      <c r="FU211">
        <v>-18.22918283502719</v>
      </c>
      <c r="FV211">
        <v>6.538743331853727</v>
      </c>
      <c r="FW211">
        <v>0</v>
      </c>
      <c r="FX211">
        <v>0.05643049024390243</v>
      </c>
      <c r="FY211">
        <v>0.0188289261324042</v>
      </c>
      <c r="FZ211">
        <v>0.002203956163612228</v>
      </c>
      <c r="GA211">
        <v>1</v>
      </c>
      <c r="GB211">
        <v>2</v>
      </c>
      <c r="GC211">
        <v>3</v>
      </c>
      <c r="GD211" t="s">
        <v>425</v>
      </c>
      <c r="GE211">
        <v>3.10317</v>
      </c>
      <c r="GF211">
        <v>2.72618</v>
      </c>
      <c r="GG211">
        <v>0.0880317</v>
      </c>
      <c r="GH211">
        <v>0.0876913</v>
      </c>
      <c r="GI211">
        <v>0.1056</v>
      </c>
      <c r="GJ211">
        <v>0.10683</v>
      </c>
      <c r="GK211">
        <v>23836</v>
      </c>
      <c r="GL211">
        <v>21643</v>
      </c>
      <c r="GM211">
        <v>26701.6</v>
      </c>
      <c r="GN211">
        <v>23945.7</v>
      </c>
      <c r="GO211">
        <v>38215.3</v>
      </c>
      <c r="GP211">
        <v>31615.5</v>
      </c>
      <c r="GQ211">
        <v>46630.6</v>
      </c>
      <c r="GR211">
        <v>37884.5</v>
      </c>
      <c r="GS211">
        <v>1.86613</v>
      </c>
      <c r="GT211">
        <v>1.86017</v>
      </c>
      <c r="GU211">
        <v>0.0867508</v>
      </c>
      <c r="GV211">
        <v>0</v>
      </c>
      <c r="GW211">
        <v>28.5849</v>
      </c>
      <c r="GX211">
        <v>999.9</v>
      </c>
      <c r="GY211">
        <v>53.8</v>
      </c>
      <c r="GZ211">
        <v>31.5</v>
      </c>
      <c r="HA211">
        <v>27.6937</v>
      </c>
      <c r="HB211">
        <v>61.1137</v>
      </c>
      <c r="HC211">
        <v>26.0897</v>
      </c>
      <c r="HD211">
        <v>1</v>
      </c>
      <c r="HE211">
        <v>0.143331</v>
      </c>
      <c r="HF211">
        <v>-1.15753</v>
      </c>
      <c r="HG211">
        <v>20.2965</v>
      </c>
      <c r="HH211">
        <v>5.22178</v>
      </c>
      <c r="HI211">
        <v>11.98</v>
      </c>
      <c r="HJ211">
        <v>4.96565</v>
      </c>
      <c r="HK211">
        <v>3.276</v>
      </c>
      <c r="HL211">
        <v>9999</v>
      </c>
      <c r="HM211">
        <v>9999</v>
      </c>
      <c r="HN211">
        <v>9999</v>
      </c>
      <c r="HO211">
        <v>999.9</v>
      </c>
      <c r="HP211">
        <v>1.86388</v>
      </c>
      <c r="HQ211">
        <v>1.86005</v>
      </c>
      <c r="HR211">
        <v>1.85837</v>
      </c>
      <c r="HS211">
        <v>1.85974</v>
      </c>
      <c r="HT211">
        <v>1.85984</v>
      </c>
      <c r="HU211">
        <v>1.85837</v>
      </c>
      <c r="HV211">
        <v>1.85745</v>
      </c>
      <c r="HW211">
        <v>1.8524</v>
      </c>
      <c r="HX211">
        <v>0</v>
      </c>
      <c r="HY211">
        <v>0</v>
      </c>
      <c r="HZ211">
        <v>0</v>
      </c>
      <c r="IA211">
        <v>0</v>
      </c>
      <c r="IB211" t="s">
        <v>426</v>
      </c>
      <c r="IC211" t="s">
        <v>427</v>
      </c>
      <c r="ID211" t="s">
        <v>428</v>
      </c>
      <c r="IE211" t="s">
        <v>428</v>
      </c>
      <c r="IF211" t="s">
        <v>428</v>
      </c>
      <c r="IG211" t="s">
        <v>428</v>
      </c>
      <c r="IH211">
        <v>0</v>
      </c>
      <c r="II211">
        <v>100</v>
      </c>
      <c r="IJ211">
        <v>100</v>
      </c>
      <c r="IK211">
        <v>-0.662</v>
      </c>
      <c r="IL211">
        <v>0.3057</v>
      </c>
      <c r="IM211">
        <v>-0.6605319167387009</v>
      </c>
      <c r="IN211">
        <v>-0.0004737513092168879</v>
      </c>
      <c r="IO211">
        <v>1.233974951706583E-06</v>
      </c>
      <c r="IP211">
        <v>-2.791035861235605E-10</v>
      </c>
      <c r="IQ211">
        <v>0.04306461537617447</v>
      </c>
      <c r="IR211">
        <v>-0.002560808816659483</v>
      </c>
      <c r="IS211">
        <v>0.0007441110143227328</v>
      </c>
      <c r="IT211">
        <v>-6.151772081818622E-06</v>
      </c>
      <c r="IU211">
        <v>2</v>
      </c>
      <c r="IV211">
        <v>1988</v>
      </c>
      <c r="IW211">
        <v>1</v>
      </c>
      <c r="IX211">
        <v>28</v>
      </c>
      <c r="IY211">
        <v>190411.8</v>
      </c>
      <c r="IZ211">
        <v>190412</v>
      </c>
      <c r="JA211">
        <v>1.14868</v>
      </c>
      <c r="JB211">
        <v>2.61841</v>
      </c>
      <c r="JC211">
        <v>1.49658</v>
      </c>
      <c r="JD211">
        <v>2.34741</v>
      </c>
      <c r="JE211">
        <v>1.54907</v>
      </c>
      <c r="JF211">
        <v>2.35107</v>
      </c>
      <c r="JG211">
        <v>36.2929</v>
      </c>
      <c r="JH211">
        <v>24.0875</v>
      </c>
      <c r="JI211">
        <v>18</v>
      </c>
      <c r="JJ211">
        <v>481.855</v>
      </c>
      <c r="JK211">
        <v>492.618</v>
      </c>
      <c r="JL211">
        <v>30.1679</v>
      </c>
      <c r="JM211">
        <v>29.0886</v>
      </c>
      <c r="JN211">
        <v>30</v>
      </c>
      <c r="JO211">
        <v>29.2865</v>
      </c>
      <c r="JP211">
        <v>29.2772</v>
      </c>
      <c r="JQ211">
        <v>23.0972</v>
      </c>
      <c r="JR211">
        <v>19.694</v>
      </c>
      <c r="JS211">
        <v>100</v>
      </c>
      <c r="JT211">
        <v>30.1713</v>
      </c>
      <c r="JU211">
        <v>420</v>
      </c>
      <c r="JV211">
        <v>23.3934</v>
      </c>
      <c r="JW211">
        <v>101.951</v>
      </c>
      <c r="JX211">
        <v>91.3634</v>
      </c>
    </row>
    <row r="212" spans="1:284">
      <c r="A212">
        <v>194</v>
      </c>
      <c r="B212">
        <v>1758414317.6</v>
      </c>
      <c r="C212">
        <v>1614.599999904633</v>
      </c>
      <c r="D212" t="s">
        <v>819</v>
      </c>
      <c r="E212" t="s">
        <v>820</v>
      </c>
      <c r="F212">
        <v>5</v>
      </c>
      <c r="G212" t="s">
        <v>734</v>
      </c>
      <c r="H212" t="s">
        <v>421</v>
      </c>
      <c r="I212">
        <v>1758414309.6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(DN212+(U212+2*0.95*5.67E-8*(((DN212+$B$9)+273)^4-(DN212+273)^4)-44100*J212)/(1.84*29.3*R212+8*0.95*5.67E-8*(DN212+273)^3))</f>
        <v>0</v>
      </c>
      <c r="W212">
        <f>($C$9*DO212+$D$9*DP212+$E$9*V212)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2*0.95*5.67E-8*(((DN212+$B$9)+273)^4-(W212+273)^4)</f>
        <v>0</v>
      </c>
      <c r="AF212">
        <f>U212+AE212+AC212+AD212</f>
        <v>0</v>
      </c>
      <c r="AG212">
        <v>0</v>
      </c>
      <c r="AH212">
        <v>0</v>
      </c>
      <c r="AI212">
        <f>IF(AG212*$H$15&gt;=AK212,1.0,(AK212/(AK212-AG212*$H$15)))</f>
        <v>0</v>
      </c>
      <c r="AJ212">
        <f>(AI212-1)*100</f>
        <v>0</v>
      </c>
      <c r="AK212">
        <f>MAX(0,($B$15+$C$15*DS212)/(1+$D$15*DS212)*DL212/(DN212+273)*$E$15)</f>
        <v>0</v>
      </c>
      <c r="AL212" t="s">
        <v>422</v>
      </c>
      <c r="AM212" t="s">
        <v>422</v>
      </c>
      <c r="AN212">
        <v>0</v>
      </c>
      <c r="AO212">
        <v>0</v>
      </c>
      <c r="AP212">
        <f>1-AN212/AO212</f>
        <v>0</v>
      </c>
      <c r="AQ212">
        <v>0</v>
      </c>
      <c r="AR212" t="s">
        <v>422</v>
      </c>
      <c r="AS212" t="s">
        <v>422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422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$B$13*DT212+$C$13*DU212+$F$13*EF212*(1-EI212)</f>
        <v>0</v>
      </c>
      <c r="CW212">
        <f>CV212*CX212</f>
        <v>0</v>
      </c>
      <c r="CX212">
        <f>($B$13*$D$11+$C$13*$D$11+$F$13*((ES212+EK212)/MAX(ES212+EK212+ET212, 0.1)*$I$11+ET212/MAX(ES212+EK212+ET212, 0.1)*$J$11))/($B$13+$C$13+$F$13)</f>
        <v>0</v>
      </c>
      <c r="CY212">
        <f>($B$13*$K$11+$C$13*$K$11+$F$13*((ES212+EK212)/MAX(ES212+EK212+ET212, 0.1)*$P$11+ET212/MAX(ES212+EK212+ET212, 0.1)*$Q$11))/($B$13+$C$13+$F$13)</f>
        <v>0</v>
      </c>
      <c r="CZ212">
        <v>1.1</v>
      </c>
      <c r="DA212">
        <v>0.5</v>
      </c>
      <c r="DB212" t="s">
        <v>423</v>
      </c>
      <c r="DC212">
        <v>2</v>
      </c>
      <c r="DD212">
        <v>1758414309.6</v>
      </c>
      <c r="DE212">
        <v>421.84125</v>
      </c>
      <c r="DF212">
        <v>419.9932083333333</v>
      </c>
      <c r="DG212">
        <v>23.43118333333333</v>
      </c>
      <c r="DH212">
        <v>23.37352916666667</v>
      </c>
      <c r="DI212">
        <v>422.5026666666667</v>
      </c>
      <c r="DJ212">
        <v>23.12549166666667</v>
      </c>
      <c r="DK212">
        <v>499.9989583333333</v>
      </c>
      <c r="DL212">
        <v>90.1648</v>
      </c>
      <c r="DM212">
        <v>0.06820436666666667</v>
      </c>
      <c r="DN212">
        <v>29.82634583333333</v>
      </c>
      <c r="DO212">
        <v>29.99551666666666</v>
      </c>
      <c r="DP212">
        <v>999.9</v>
      </c>
      <c r="DQ212">
        <v>0</v>
      </c>
      <c r="DR212">
        <v>0</v>
      </c>
      <c r="DS212">
        <v>9998.15</v>
      </c>
      <c r="DT212">
        <v>0</v>
      </c>
      <c r="DU212">
        <v>3.33927</v>
      </c>
      <c r="DV212">
        <v>1.847947916666667</v>
      </c>
      <c r="DW212">
        <v>431.9626666666666</v>
      </c>
      <c r="DX212">
        <v>430.045</v>
      </c>
      <c r="DY212">
        <v>0.05765740833333333</v>
      </c>
      <c r="DZ212">
        <v>419.9932083333333</v>
      </c>
      <c r="EA212">
        <v>23.37352916666667</v>
      </c>
      <c r="EB212">
        <v>2.112668333333333</v>
      </c>
      <c r="EC212">
        <v>2.107469583333334</v>
      </c>
      <c r="ED212">
        <v>18.31502083333333</v>
      </c>
      <c r="EE212">
        <v>18.27575</v>
      </c>
      <c r="EF212">
        <v>0.00500078</v>
      </c>
      <c r="EG212">
        <v>0</v>
      </c>
      <c r="EH212">
        <v>0</v>
      </c>
      <c r="EI212">
        <v>0</v>
      </c>
      <c r="EJ212">
        <v>129.3958333333333</v>
      </c>
      <c r="EK212">
        <v>0.00500078</v>
      </c>
      <c r="EL212">
        <v>-16.6125</v>
      </c>
      <c r="EM212">
        <v>-0.8666666666666667</v>
      </c>
      <c r="EN212">
        <v>34.96316666666667</v>
      </c>
      <c r="EO212">
        <v>38.89558333333333</v>
      </c>
      <c r="EP212">
        <v>37.439875</v>
      </c>
      <c r="EQ212">
        <v>38.92429166666667</v>
      </c>
      <c r="ER212">
        <v>37.973625</v>
      </c>
      <c r="ES212">
        <v>0</v>
      </c>
      <c r="ET212">
        <v>0</v>
      </c>
      <c r="EU212">
        <v>0</v>
      </c>
      <c r="EV212">
        <v>1758414317.4</v>
      </c>
      <c r="EW212">
        <v>0</v>
      </c>
      <c r="EX212">
        <v>130.368</v>
      </c>
      <c r="EY212">
        <v>-21.2769235290715</v>
      </c>
      <c r="EZ212">
        <v>2.746154100631544</v>
      </c>
      <c r="FA212">
        <v>-16.924</v>
      </c>
      <c r="FB212">
        <v>15</v>
      </c>
      <c r="FC212">
        <v>0</v>
      </c>
      <c r="FD212" t="s">
        <v>424</v>
      </c>
      <c r="FE212">
        <v>1746989605.5</v>
      </c>
      <c r="FF212">
        <v>1746989593.5</v>
      </c>
      <c r="FG212">
        <v>0</v>
      </c>
      <c r="FH212">
        <v>-0.274</v>
      </c>
      <c r="FI212">
        <v>-0.002</v>
      </c>
      <c r="FJ212">
        <v>2.549</v>
      </c>
      <c r="FK212">
        <v>0.129</v>
      </c>
      <c r="FL212">
        <v>420</v>
      </c>
      <c r="FM212">
        <v>17</v>
      </c>
      <c r="FN212">
        <v>0.02</v>
      </c>
      <c r="FO212">
        <v>0.04</v>
      </c>
      <c r="FP212">
        <v>1.84522875</v>
      </c>
      <c r="FQ212">
        <v>-0.1197173358348994</v>
      </c>
      <c r="FR212">
        <v>0.04584923397329011</v>
      </c>
      <c r="FS212">
        <v>1</v>
      </c>
      <c r="FT212">
        <v>131.3176470588235</v>
      </c>
      <c r="FU212">
        <v>-16.07945021282493</v>
      </c>
      <c r="FV212">
        <v>6.602471488600724</v>
      </c>
      <c r="FW212">
        <v>0</v>
      </c>
      <c r="FX212">
        <v>0.05709481249999999</v>
      </c>
      <c r="FY212">
        <v>0.01272360337711071</v>
      </c>
      <c r="FZ212">
        <v>0.001769958503494856</v>
      </c>
      <c r="GA212">
        <v>1</v>
      </c>
      <c r="GB212">
        <v>2</v>
      </c>
      <c r="GC212">
        <v>3</v>
      </c>
      <c r="GD212" t="s">
        <v>425</v>
      </c>
      <c r="GE212">
        <v>3.10319</v>
      </c>
      <c r="GF212">
        <v>2.72616</v>
      </c>
      <c r="GG212">
        <v>0.0880296</v>
      </c>
      <c r="GH212">
        <v>0.087681</v>
      </c>
      <c r="GI212">
        <v>0.105599</v>
      </c>
      <c r="GJ212">
        <v>0.106829</v>
      </c>
      <c r="GK212">
        <v>23836</v>
      </c>
      <c r="GL212">
        <v>21643.1</v>
      </c>
      <c r="GM212">
        <v>26701.6</v>
      </c>
      <c r="GN212">
        <v>23945.6</v>
      </c>
      <c r="GO212">
        <v>38215.2</v>
      </c>
      <c r="GP212">
        <v>31615.5</v>
      </c>
      <c r="GQ212">
        <v>46630.4</v>
      </c>
      <c r="GR212">
        <v>37884.5</v>
      </c>
      <c r="GS212">
        <v>1.86613</v>
      </c>
      <c r="GT212">
        <v>1.86</v>
      </c>
      <c r="GU212">
        <v>0.0866726</v>
      </c>
      <c r="GV212">
        <v>0</v>
      </c>
      <c r="GW212">
        <v>28.5849</v>
      </c>
      <c r="GX212">
        <v>999.9</v>
      </c>
      <c r="GY212">
        <v>53.8</v>
      </c>
      <c r="GZ212">
        <v>31.5</v>
      </c>
      <c r="HA212">
        <v>27.6962</v>
      </c>
      <c r="HB212">
        <v>60.7937</v>
      </c>
      <c r="HC212">
        <v>26.25</v>
      </c>
      <c r="HD212">
        <v>1</v>
      </c>
      <c r="HE212">
        <v>0.143112</v>
      </c>
      <c r="HF212">
        <v>-1.15298</v>
      </c>
      <c r="HG212">
        <v>20.2965</v>
      </c>
      <c r="HH212">
        <v>5.22208</v>
      </c>
      <c r="HI212">
        <v>11.98</v>
      </c>
      <c r="HJ212">
        <v>4.9657</v>
      </c>
      <c r="HK212">
        <v>3.27598</v>
      </c>
      <c r="HL212">
        <v>9999</v>
      </c>
      <c r="HM212">
        <v>9999</v>
      </c>
      <c r="HN212">
        <v>9999</v>
      </c>
      <c r="HO212">
        <v>999.9</v>
      </c>
      <c r="HP212">
        <v>1.86387</v>
      </c>
      <c r="HQ212">
        <v>1.86005</v>
      </c>
      <c r="HR212">
        <v>1.85837</v>
      </c>
      <c r="HS212">
        <v>1.85974</v>
      </c>
      <c r="HT212">
        <v>1.85984</v>
      </c>
      <c r="HU212">
        <v>1.85837</v>
      </c>
      <c r="HV212">
        <v>1.85745</v>
      </c>
      <c r="HW212">
        <v>1.85239</v>
      </c>
      <c r="HX212">
        <v>0</v>
      </c>
      <c r="HY212">
        <v>0</v>
      </c>
      <c r="HZ212">
        <v>0</v>
      </c>
      <c r="IA212">
        <v>0</v>
      </c>
      <c r="IB212" t="s">
        <v>426</v>
      </c>
      <c r="IC212" t="s">
        <v>427</v>
      </c>
      <c r="ID212" t="s">
        <v>428</v>
      </c>
      <c r="IE212" t="s">
        <v>428</v>
      </c>
      <c r="IF212" t="s">
        <v>428</v>
      </c>
      <c r="IG212" t="s">
        <v>428</v>
      </c>
      <c r="IH212">
        <v>0</v>
      </c>
      <c r="II212">
        <v>100</v>
      </c>
      <c r="IJ212">
        <v>100</v>
      </c>
      <c r="IK212">
        <v>-0.661</v>
      </c>
      <c r="IL212">
        <v>0.3057</v>
      </c>
      <c r="IM212">
        <v>-0.6605319167387009</v>
      </c>
      <c r="IN212">
        <v>-0.0004737513092168879</v>
      </c>
      <c r="IO212">
        <v>1.233974951706583E-06</v>
      </c>
      <c r="IP212">
        <v>-2.791035861235605E-10</v>
      </c>
      <c r="IQ212">
        <v>0.04306461537617447</v>
      </c>
      <c r="IR212">
        <v>-0.002560808816659483</v>
      </c>
      <c r="IS212">
        <v>0.0007441110143227328</v>
      </c>
      <c r="IT212">
        <v>-6.151772081818622E-06</v>
      </c>
      <c r="IU212">
        <v>2</v>
      </c>
      <c r="IV212">
        <v>1988</v>
      </c>
      <c r="IW212">
        <v>1</v>
      </c>
      <c r="IX212">
        <v>28</v>
      </c>
      <c r="IY212">
        <v>190411.9</v>
      </c>
      <c r="IZ212">
        <v>190412.1</v>
      </c>
      <c r="JA212">
        <v>1.14868</v>
      </c>
      <c r="JB212">
        <v>2.61108</v>
      </c>
      <c r="JC212">
        <v>1.49658</v>
      </c>
      <c r="JD212">
        <v>2.34619</v>
      </c>
      <c r="JE212">
        <v>1.54907</v>
      </c>
      <c r="JF212">
        <v>2.44141</v>
      </c>
      <c r="JG212">
        <v>36.2929</v>
      </c>
      <c r="JH212">
        <v>24.0963</v>
      </c>
      <c r="JI212">
        <v>18</v>
      </c>
      <c r="JJ212">
        <v>481.855</v>
      </c>
      <c r="JK212">
        <v>492.507</v>
      </c>
      <c r="JL212">
        <v>30.1705</v>
      </c>
      <c r="JM212">
        <v>29.0886</v>
      </c>
      <c r="JN212">
        <v>30</v>
      </c>
      <c r="JO212">
        <v>29.2865</v>
      </c>
      <c r="JP212">
        <v>29.2778</v>
      </c>
      <c r="JQ212">
        <v>23.0983</v>
      </c>
      <c r="JR212">
        <v>19.694</v>
      </c>
      <c r="JS212">
        <v>100</v>
      </c>
      <c r="JT212">
        <v>30.1731</v>
      </c>
      <c r="JU212">
        <v>420</v>
      </c>
      <c r="JV212">
        <v>23.3934</v>
      </c>
      <c r="JW212">
        <v>101.951</v>
      </c>
      <c r="JX212">
        <v>91.36320000000001</v>
      </c>
    </row>
    <row r="213" spans="1:284">
      <c r="A213">
        <v>195</v>
      </c>
      <c r="B213">
        <v>1758414319.6</v>
      </c>
      <c r="C213">
        <v>1616.599999904633</v>
      </c>
      <c r="D213" t="s">
        <v>821</v>
      </c>
      <c r="E213" t="s">
        <v>822</v>
      </c>
      <c r="F213">
        <v>5</v>
      </c>
      <c r="G213" t="s">
        <v>734</v>
      </c>
      <c r="H213" t="s">
        <v>421</v>
      </c>
      <c r="I213">
        <v>1758414311.6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(DN213+(U213+2*0.95*5.67E-8*(((DN213+$B$9)+273)^4-(DN213+273)^4)-44100*J213)/(1.84*29.3*R213+8*0.95*5.67E-8*(DN213+273)^3))</f>
        <v>0</v>
      </c>
      <c r="W213">
        <f>($C$9*DO213+$D$9*DP213+$E$9*V213)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2*0.95*5.67E-8*(((DN213+$B$9)+273)^4-(W213+273)^4)</f>
        <v>0</v>
      </c>
      <c r="AF213">
        <f>U213+AE213+AC213+AD213</f>
        <v>0</v>
      </c>
      <c r="AG213">
        <v>0</v>
      </c>
      <c r="AH213">
        <v>0</v>
      </c>
      <c r="AI213">
        <f>IF(AG213*$H$15&gt;=AK213,1.0,(AK213/(AK213-AG213*$H$15)))</f>
        <v>0</v>
      </c>
      <c r="AJ213">
        <f>(AI213-1)*100</f>
        <v>0</v>
      </c>
      <c r="AK213">
        <f>MAX(0,($B$15+$C$15*DS213)/(1+$D$15*DS213)*DL213/(DN213+273)*$E$15)</f>
        <v>0</v>
      </c>
      <c r="AL213" t="s">
        <v>422</v>
      </c>
      <c r="AM213" t="s">
        <v>422</v>
      </c>
      <c r="AN213">
        <v>0</v>
      </c>
      <c r="AO213">
        <v>0</v>
      </c>
      <c r="AP213">
        <f>1-AN213/AO213</f>
        <v>0</v>
      </c>
      <c r="AQ213">
        <v>0</v>
      </c>
      <c r="AR213" t="s">
        <v>422</v>
      </c>
      <c r="AS213" t="s">
        <v>422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422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$B$13*DT213+$C$13*DU213+$F$13*EF213*(1-EI213)</f>
        <v>0</v>
      </c>
      <c r="CW213">
        <f>CV213*CX213</f>
        <v>0</v>
      </c>
      <c r="CX213">
        <f>($B$13*$D$11+$C$13*$D$11+$F$13*((ES213+EK213)/MAX(ES213+EK213+ET213, 0.1)*$I$11+ET213/MAX(ES213+EK213+ET213, 0.1)*$J$11))/($B$13+$C$13+$F$13)</f>
        <v>0</v>
      </c>
      <c r="CY213">
        <f>($B$13*$K$11+$C$13*$K$11+$F$13*((ES213+EK213)/MAX(ES213+EK213+ET213, 0.1)*$P$11+ET213/MAX(ES213+EK213+ET213, 0.1)*$Q$11))/($B$13+$C$13+$F$13)</f>
        <v>0</v>
      </c>
      <c r="CZ213">
        <v>1.1</v>
      </c>
      <c r="DA213">
        <v>0.5</v>
      </c>
      <c r="DB213" t="s">
        <v>423</v>
      </c>
      <c r="DC213">
        <v>2</v>
      </c>
      <c r="DD213">
        <v>1758414311.6</v>
      </c>
      <c r="DE213">
        <v>421.8327083333334</v>
      </c>
      <c r="DF213">
        <v>419.982</v>
      </c>
      <c r="DG213">
        <v>23.43115</v>
      </c>
      <c r="DH213">
        <v>23.37321666666667</v>
      </c>
      <c r="DI213">
        <v>422.4941666666667</v>
      </c>
      <c r="DJ213">
        <v>23.1254625</v>
      </c>
      <c r="DK213">
        <v>500.0069583333334</v>
      </c>
      <c r="DL213">
        <v>90.16463750000001</v>
      </c>
      <c r="DM213">
        <v>0.06814188333333333</v>
      </c>
      <c r="DN213">
        <v>29.82649583333334</v>
      </c>
      <c r="DO213">
        <v>29.9948875</v>
      </c>
      <c r="DP213">
        <v>999.9</v>
      </c>
      <c r="DQ213">
        <v>0</v>
      </c>
      <c r="DR213">
        <v>0</v>
      </c>
      <c r="DS213">
        <v>10002.08416666667</v>
      </c>
      <c r="DT213">
        <v>0</v>
      </c>
      <c r="DU213">
        <v>3.33927</v>
      </c>
      <c r="DV213">
        <v>1.850634583333333</v>
      </c>
      <c r="DW213">
        <v>431.953875</v>
      </c>
      <c r="DX213">
        <v>430.033375</v>
      </c>
      <c r="DY213">
        <v>0.05794375</v>
      </c>
      <c r="DZ213">
        <v>419.982</v>
      </c>
      <c r="EA213">
        <v>23.37321666666667</v>
      </c>
      <c r="EB213">
        <v>2.112661666666666</v>
      </c>
      <c r="EC213">
        <v>2.1074375</v>
      </c>
      <c r="ED213">
        <v>18.314975</v>
      </c>
      <c r="EE213">
        <v>18.2755125</v>
      </c>
      <c r="EF213">
        <v>0.00500078</v>
      </c>
      <c r="EG213">
        <v>0</v>
      </c>
      <c r="EH213">
        <v>0</v>
      </c>
      <c r="EI213">
        <v>0</v>
      </c>
      <c r="EJ213">
        <v>129</v>
      </c>
      <c r="EK213">
        <v>0.00500078</v>
      </c>
      <c r="EL213">
        <v>-15.76666666666667</v>
      </c>
      <c r="EM213">
        <v>-0.7999999999999999</v>
      </c>
      <c r="EN213">
        <v>34.968375</v>
      </c>
      <c r="EO213">
        <v>38.95033333333333</v>
      </c>
      <c r="EP213">
        <v>37.43208333333333</v>
      </c>
      <c r="EQ213">
        <v>38.98679166666667</v>
      </c>
      <c r="ER213">
        <v>38.010125</v>
      </c>
      <c r="ES213">
        <v>0</v>
      </c>
      <c r="ET213">
        <v>0</v>
      </c>
      <c r="EU213">
        <v>0</v>
      </c>
      <c r="EV213">
        <v>1758414319.2</v>
      </c>
      <c r="EW213">
        <v>0</v>
      </c>
      <c r="EX213">
        <v>129.9576923076923</v>
      </c>
      <c r="EY213">
        <v>0.2358971457269314</v>
      </c>
      <c r="EZ213">
        <v>-4.700854509211823</v>
      </c>
      <c r="FA213">
        <v>-16.54230769230769</v>
      </c>
      <c r="FB213">
        <v>15</v>
      </c>
      <c r="FC213">
        <v>0</v>
      </c>
      <c r="FD213" t="s">
        <v>424</v>
      </c>
      <c r="FE213">
        <v>1746989605.5</v>
      </c>
      <c r="FF213">
        <v>1746989593.5</v>
      </c>
      <c r="FG213">
        <v>0</v>
      </c>
      <c r="FH213">
        <v>-0.274</v>
      </c>
      <c r="FI213">
        <v>-0.002</v>
      </c>
      <c r="FJ213">
        <v>2.549</v>
      </c>
      <c r="FK213">
        <v>0.129</v>
      </c>
      <c r="FL213">
        <v>420</v>
      </c>
      <c r="FM213">
        <v>17</v>
      </c>
      <c r="FN213">
        <v>0.02</v>
      </c>
      <c r="FO213">
        <v>0.04</v>
      </c>
      <c r="FP213">
        <v>1.843153902439024</v>
      </c>
      <c r="FQ213">
        <v>-0.07667958188153279</v>
      </c>
      <c r="FR213">
        <v>0.04436615315470319</v>
      </c>
      <c r="FS213">
        <v>1</v>
      </c>
      <c r="FT213">
        <v>131.4205882352941</v>
      </c>
      <c r="FU213">
        <v>-15.38120726981183</v>
      </c>
      <c r="FV213">
        <v>6.998309855275759</v>
      </c>
      <c r="FW213">
        <v>0</v>
      </c>
      <c r="FX213">
        <v>0.05728791463414633</v>
      </c>
      <c r="FY213">
        <v>0.009701717770034826</v>
      </c>
      <c r="FZ213">
        <v>0.001600801135035887</v>
      </c>
      <c r="GA213">
        <v>1</v>
      </c>
      <c r="GB213">
        <v>2</v>
      </c>
      <c r="GC213">
        <v>3</v>
      </c>
      <c r="GD213" t="s">
        <v>425</v>
      </c>
      <c r="GE213">
        <v>3.10334</v>
      </c>
      <c r="GF213">
        <v>2.72603</v>
      </c>
      <c r="GG213">
        <v>0.0880336</v>
      </c>
      <c r="GH213">
        <v>0.08768529999999999</v>
      </c>
      <c r="GI213">
        <v>0.105598</v>
      </c>
      <c r="GJ213">
        <v>0.10683</v>
      </c>
      <c r="GK213">
        <v>23835.9</v>
      </c>
      <c r="GL213">
        <v>21643</v>
      </c>
      <c r="GM213">
        <v>26701.6</v>
      </c>
      <c r="GN213">
        <v>23945.5</v>
      </c>
      <c r="GO213">
        <v>38215.2</v>
      </c>
      <c r="GP213">
        <v>31615.5</v>
      </c>
      <c r="GQ213">
        <v>46630.3</v>
      </c>
      <c r="GR213">
        <v>37884.4</v>
      </c>
      <c r="GS213">
        <v>1.86653</v>
      </c>
      <c r="GT213">
        <v>1.85968</v>
      </c>
      <c r="GU213">
        <v>0.08680300000000001</v>
      </c>
      <c r="GV213">
        <v>0</v>
      </c>
      <c r="GW213">
        <v>28.586</v>
      </c>
      <c r="GX213">
        <v>999.9</v>
      </c>
      <c r="GY213">
        <v>53.8</v>
      </c>
      <c r="GZ213">
        <v>31.5</v>
      </c>
      <c r="HA213">
        <v>27.6965</v>
      </c>
      <c r="HB213">
        <v>61.1337</v>
      </c>
      <c r="HC213">
        <v>26.1619</v>
      </c>
      <c r="HD213">
        <v>1</v>
      </c>
      <c r="HE213">
        <v>0.143272</v>
      </c>
      <c r="HF213">
        <v>-1.14938</v>
      </c>
      <c r="HG213">
        <v>20.2966</v>
      </c>
      <c r="HH213">
        <v>5.22223</v>
      </c>
      <c r="HI213">
        <v>11.98</v>
      </c>
      <c r="HJ213">
        <v>4.9657</v>
      </c>
      <c r="HK213">
        <v>3.27598</v>
      </c>
      <c r="HL213">
        <v>9999</v>
      </c>
      <c r="HM213">
        <v>9999</v>
      </c>
      <c r="HN213">
        <v>9999</v>
      </c>
      <c r="HO213">
        <v>999.9</v>
      </c>
      <c r="HP213">
        <v>1.86386</v>
      </c>
      <c r="HQ213">
        <v>1.86005</v>
      </c>
      <c r="HR213">
        <v>1.85837</v>
      </c>
      <c r="HS213">
        <v>1.85974</v>
      </c>
      <c r="HT213">
        <v>1.85983</v>
      </c>
      <c r="HU213">
        <v>1.85837</v>
      </c>
      <c r="HV213">
        <v>1.85745</v>
      </c>
      <c r="HW213">
        <v>1.85237</v>
      </c>
      <c r="HX213">
        <v>0</v>
      </c>
      <c r="HY213">
        <v>0</v>
      </c>
      <c r="HZ213">
        <v>0</v>
      </c>
      <c r="IA213">
        <v>0</v>
      </c>
      <c r="IB213" t="s">
        <v>426</v>
      </c>
      <c r="IC213" t="s">
        <v>427</v>
      </c>
      <c r="ID213" t="s">
        <v>428</v>
      </c>
      <c r="IE213" t="s">
        <v>428</v>
      </c>
      <c r="IF213" t="s">
        <v>428</v>
      </c>
      <c r="IG213" t="s">
        <v>428</v>
      </c>
      <c r="IH213">
        <v>0</v>
      </c>
      <c r="II213">
        <v>100</v>
      </c>
      <c r="IJ213">
        <v>100</v>
      </c>
      <c r="IK213">
        <v>-0.661</v>
      </c>
      <c r="IL213">
        <v>0.3057</v>
      </c>
      <c r="IM213">
        <v>-0.6605319167387009</v>
      </c>
      <c r="IN213">
        <v>-0.0004737513092168879</v>
      </c>
      <c r="IO213">
        <v>1.233974951706583E-06</v>
      </c>
      <c r="IP213">
        <v>-2.791035861235605E-10</v>
      </c>
      <c r="IQ213">
        <v>0.04306461537617447</v>
      </c>
      <c r="IR213">
        <v>-0.002560808816659483</v>
      </c>
      <c r="IS213">
        <v>0.0007441110143227328</v>
      </c>
      <c r="IT213">
        <v>-6.151772081818622E-06</v>
      </c>
      <c r="IU213">
        <v>2</v>
      </c>
      <c r="IV213">
        <v>1988</v>
      </c>
      <c r="IW213">
        <v>1</v>
      </c>
      <c r="IX213">
        <v>28</v>
      </c>
      <c r="IY213">
        <v>190411.9</v>
      </c>
      <c r="IZ213">
        <v>190412.1</v>
      </c>
      <c r="JA213">
        <v>1.14868</v>
      </c>
      <c r="JB213">
        <v>2.60376</v>
      </c>
      <c r="JC213">
        <v>1.49658</v>
      </c>
      <c r="JD213">
        <v>2.34741</v>
      </c>
      <c r="JE213">
        <v>1.54907</v>
      </c>
      <c r="JF213">
        <v>2.47314</v>
      </c>
      <c r="JG213">
        <v>36.2929</v>
      </c>
      <c r="JH213">
        <v>24.0963</v>
      </c>
      <c r="JI213">
        <v>18</v>
      </c>
      <c r="JJ213">
        <v>482.088</v>
      </c>
      <c r="JK213">
        <v>492.293</v>
      </c>
      <c r="JL213">
        <v>30.1725</v>
      </c>
      <c r="JM213">
        <v>29.0886</v>
      </c>
      <c r="JN213">
        <v>30.0002</v>
      </c>
      <c r="JO213">
        <v>29.2865</v>
      </c>
      <c r="JP213">
        <v>29.2778</v>
      </c>
      <c r="JQ213">
        <v>23.0985</v>
      </c>
      <c r="JR213">
        <v>19.694</v>
      </c>
      <c r="JS213">
        <v>100</v>
      </c>
      <c r="JT213">
        <v>30.1731</v>
      </c>
      <c r="JU213">
        <v>420</v>
      </c>
      <c r="JV213">
        <v>23.3934</v>
      </c>
      <c r="JW213">
        <v>101.951</v>
      </c>
      <c r="JX213">
        <v>91.363</v>
      </c>
    </row>
    <row r="214" spans="1:284">
      <c r="A214">
        <v>196</v>
      </c>
      <c r="B214">
        <v>1758414321.6</v>
      </c>
      <c r="C214">
        <v>1618.599999904633</v>
      </c>
      <c r="D214" t="s">
        <v>823</v>
      </c>
      <c r="E214" t="s">
        <v>824</v>
      </c>
      <c r="F214">
        <v>5</v>
      </c>
      <c r="G214" t="s">
        <v>734</v>
      </c>
      <c r="H214" t="s">
        <v>421</v>
      </c>
      <c r="I214">
        <v>1758414313.6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(DN214+(U214+2*0.95*5.67E-8*(((DN214+$B$9)+273)^4-(DN214+273)^4)-44100*J214)/(1.84*29.3*R214+8*0.95*5.67E-8*(DN214+273)^3))</f>
        <v>0</v>
      </c>
      <c r="W214">
        <f>($C$9*DO214+$D$9*DP214+$E$9*V214)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2*0.95*5.67E-8*(((DN214+$B$9)+273)^4-(W214+273)^4)</f>
        <v>0</v>
      </c>
      <c r="AF214">
        <f>U214+AE214+AC214+AD214</f>
        <v>0</v>
      </c>
      <c r="AG214">
        <v>0</v>
      </c>
      <c r="AH214">
        <v>0</v>
      </c>
      <c r="AI214">
        <f>IF(AG214*$H$15&gt;=AK214,1.0,(AK214/(AK214-AG214*$H$15)))</f>
        <v>0</v>
      </c>
      <c r="AJ214">
        <f>(AI214-1)*100</f>
        <v>0</v>
      </c>
      <c r="AK214">
        <f>MAX(0,($B$15+$C$15*DS214)/(1+$D$15*DS214)*DL214/(DN214+273)*$E$15)</f>
        <v>0</v>
      </c>
      <c r="AL214" t="s">
        <v>422</v>
      </c>
      <c r="AM214" t="s">
        <v>422</v>
      </c>
      <c r="AN214">
        <v>0</v>
      </c>
      <c r="AO214">
        <v>0</v>
      </c>
      <c r="AP214">
        <f>1-AN214/AO214</f>
        <v>0</v>
      </c>
      <c r="AQ214">
        <v>0</v>
      </c>
      <c r="AR214" t="s">
        <v>422</v>
      </c>
      <c r="AS214" t="s">
        <v>422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422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$B$13*DT214+$C$13*DU214+$F$13*EF214*(1-EI214)</f>
        <v>0</v>
      </c>
      <c r="CW214">
        <f>CV214*CX214</f>
        <v>0</v>
      </c>
      <c r="CX214">
        <f>($B$13*$D$11+$C$13*$D$11+$F$13*((ES214+EK214)/MAX(ES214+EK214+ET214, 0.1)*$I$11+ET214/MAX(ES214+EK214+ET214, 0.1)*$J$11))/($B$13+$C$13+$F$13)</f>
        <v>0</v>
      </c>
      <c r="CY214">
        <f>($B$13*$K$11+$C$13*$K$11+$F$13*((ES214+EK214)/MAX(ES214+EK214+ET214, 0.1)*$P$11+ET214/MAX(ES214+EK214+ET214, 0.1)*$Q$11))/($B$13+$C$13+$F$13)</f>
        <v>0</v>
      </c>
      <c r="CZ214">
        <v>1.1</v>
      </c>
      <c r="DA214">
        <v>0.5</v>
      </c>
      <c r="DB214" t="s">
        <v>423</v>
      </c>
      <c r="DC214">
        <v>2</v>
      </c>
      <c r="DD214">
        <v>1758414313.6</v>
      </c>
      <c r="DE214">
        <v>421.8257083333333</v>
      </c>
      <c r="DF214">
        <v>419.9875416666667</v>
      </c>
      <c r="DG214">
        <v>23.43095416666667</v>
      </c>
      <c r="DH214">
        <v>23.3727625</v>
      </c>
      <c r="DI214">
        <v>422.48725</v>
      </c>
      <c r="DJ214">
        <v>23.12527083333333</v>
      </c>
      <c r="DK214">
        <v>500.02325</v>
      </c>
      <c r="DL214">
        <v>90.16460833333333</v>
      </c>
      <c r="DM214">
        <v>0.06809446666666667</v>
      </c>
      <c r="DN214">
        <v>29.82642083333333</v>
      </c>
      <c r="DO214">
        <v>29.99540416666666</v>
      </c>
      <c r="DP214">
        <v>999.9</v>
      </c>
      <c r="DQ214">
        <v>0</v>
      </c>
      <c r="DR214">
        <v>0</v>
      </c>
      <c r="DS214">
        <v>10004.27541666667</v>
      </c>
      <c r="DT214">
        <v>0</v>
      </c>
      <c r="DU214">
        <v>3.33927</v>
      </c>
      <c r="DV214">
        <v>1.838177916666667</v>
      </c>
      <c r="DW214">
        <v>431.946625</v>
      </c>
      <c r="DX214">
        <v>430.0388333333333</v>
      </c>
      <c r="DY214">
        <v>0.05819774583333334</v>
      </c>
      <c r="DZ214">
        <v>419.9875416666667</v>
      </c>
      <c r="EA214">
        <v>23.3727625</v>
      </c>
      <c r="EB214">
        <v>2.112642916666667</v>
      </c>
      <c r="EC214">
        <v>2.10739625</v>
      </c>
      <c r="ED214">
        <v>18.3148375</v>
      </c>
      <c r="EE214">
        <v>18.2752</v>
      </c>
      <c r="EF214">
        <v>0.00500078</v>
      </c>
      <c r="EG214">
        <v>0</v>
      </c>
      <c r="EH214">
        <v>0</v>
      </c>
      <c r="EI214">
        <v>0</v>
      </c>
      <c r="EJ214">
        <v>129.6125</v>
      </c>
      <c r="EK214">
        <v>0.00500078</v>
      </c>
      <c r="EL214">
        <v>-17.06666666666667</v>
      </c>
      <c r="EM214">
        <v>-0.9500000000000001</v>
      </c>
      <c r="EN214">
        <v>34.986625</v>
      </c>
      <c r="EO214">
        <v>39.00495833333333</v>
      </c>
      <c r="EP214">
        <v>37.49716666666666</v>
      </c>
      <c r="EQ214">
        <v>39.044125</v>
      </c>
      <c r="ER214">
        <v>38.03354166666666</v>
      </c>
      <c r="ES214">
        <v>0</v>
      </c>
      <c r="ET214">
        <v>0</v>
      </c>
      <c r="EU214">
        <v>0</v>
      </c>
      <c r="EV214">
        <v>1758414321.6</v>
      </c>
      <c r="EW214">
        <v>0</v>
      </c>
      <c r="EX214">
        <v>129.9615384615385</v>
      </c>
      <c r="EY214">
        <v>-10.68034209323116</v>
      </c>
      <c r="EZ214">
        <v>-0.4478631518061271</v>
      </c>
      <c r="FA214">
        <v>-17.31153846153846</v>
      </c>
      <c r="FB214">
        <v>15</v>
      </c>
      <c r="FC214">
        <v>0</v>
      </c>
      <c r="FD214" t="s">
        <v>424</v>
      </c>
      <c r="FE214">
        <v>1746989605.5</v>
      </c>
      <c r="FF214">
        <v>1746989593.5</v>
      </c>
      <c r="FG214">
        <v>0</v>
      </c>
      <c r="FH214">
        <v>-0.274</v>
      </c>
      <c r="FI214">
        <v>-0.002</v>
      </c>
      <c r="FJ214">
        <v>2.549</v>
      </c>
      <c r="FK214">
        <v>0.129</v>
      </c>
      <c r="FL214">
        <v>420</v>
      </c>
      <c r="FM214">
        <v>17</v>
      </c>
      <c r="FN214">
        <v>0.02</v>
      </c>
      <c r="FO214">
        <v>0.04</v>
      </c>
      <c r="FP214">
        <v>1.8438375</v>
      </c>
      <c r="FQ214">
        <v>-0.1484418011257114</v>
      </c>
      <c r="FR214">
        <v>0.04071348356196015</v>
      </c>
      <c r="FS214">
        <v>1</v>
      </c>
      <c r="FT214">
        <v>131.0029411764706</v>
      </c>
      <c r="FU214">
        <v>-14.4094731231686</v>
      </c>
      <c r="FV214">
        <v>7.123964746012023</v>
      </c>
      <c r="FW214">
        <v>0</v>
      </c>
      <c r="FX214">
        <v>0.0576546225</v>
      </c>
      <c r="FY214">
        <v>0.004297957598498852</v>
      </c>
      <c r="FZ214">
        <v>0.001333959125964416</v>
      </c>
      <c r="GA214">
        <v>1</v>
      </c>
      <c r="GB214">
        <v>2</v>
      </c>
      <c r="GC214">
        <v>3</v>
      </c>
      <c r="GD214" t="s">
        <v>425</v>
      </c>
      <c r="GE214">
        <v>3.10318</v>
      </c>
      <c r="GF214">
        <v>2.72607</v>
      </c>
      <c r="GG214">
        <v>0.0880382</v>
      </c>
      <c r="GH214">
        <v>0.0876934</v>
      </c>
      <c r="GI214">
        <v>0.105598</v>
      </c>
      <c r="GJ214">
        <v>0.10683</v>
      </c>
      <c r="GK214">
        <v>23835.9</v>
      </c>
      <c r="GL214">
        <v>21643</v>
      </c>
      <c r="GM214">
        <v>26701.6</v>
      </c>
      <c r="GN214">
        <v>23945.7</v>
      </c>
      <c r="GO214">
        <v>38215.3</v>
      </c>
      <c r="GP214">
        <v>31615.5</v>
      </c>
      <c r="GQ214">
        <v>46630.5</v>
      </c>
      <c r="GR214">
        <v>37884.5</v>
      </c>
      <c r="GS214">
        <v>1.86607</v>
      </c>
      <c r="GT214">
        <v>1.85998</v>
      </c>
      <c r="GU214">
        <v>0.08678810000000001</v>
      </c>
      <c r="GV214">
        <v>0</v>
      </c>
      <c r="GW214">
        <v>28.5872</v>
      </c>
      <c r="GX214">
        <v>999.9</v>
      </c>
      <c r="GY214">
        <v>53.8</v>
      </c>
      <c r="GZ214">
        <v>31.5</v>
      </c>
      <c r="HA214">
        <v>27.6965</v>
      </c>
      <c r="HB214">
        <v>60.8737</v>
      </c>
      <c r="HC214">
        <v>26.0657</v>
      </c>
      <c r="HD214">
        <v>1</v>
      </c>
      <c r="HE214">
        <v>0.143463</v>
      </c>
      <c r="HF214">
        <v>-1.14535</v>
      </c>
      <c r="HG214">
        <v>20.2967</v>
      </c>
      <c r="HH214">
        <v>5.22223</v>
      </c>
      <c r="HI214">
        <v>11.98</v>
      </c>
      <c r="HJ214">
        <v>4.96565</v>
      </c>
      <c r="HK214">
        <v>3.276</v>
      </c>
      <c r="HL214">
        <v>9999</v>
      </c>
      <c r="HM214">
        <v>9999</v>
      </c>
      <c r="HN214">
        <v>9999</v>
      </c>
      <c r="HO214">
        <v>999.9</v>
      </c>
      <c r="HP214">
        <v>1.86386</v>
      </c>
      <c r="HQ214">
        <v>1.86005</v>
      </c>
      <c r="HR214">
        <v>1.85837</v>
      </c>
      <c r="HS214">
        <v>1.85974</v>
      </c>
      <c r="HT214">
        <v>1.85983</v>
      </c>
      <c r="HU214">
        <v>1.85837</v>
      </c>
      <c r="HV214">
        <v>1.85745</v>
      </c>
      <c r="HW214">
        <v>1.85237</v>
      </c>
      <c r="HX214">
        <v>0</v>
      </c>
      <c r="HY214">
        <v>0</v>
      </c>
      <c r="HZ214">
        <v>0</v>
      </c>
      <c r="IA214">
        <v>0</v>
      </c>
      <c r="IB214" t="s">
        <v>426</v>
      </c>
      <c r="IC214" t="s">
        <v>427</v>
      </c>
      <c r="ID214" t="s">
        <v>428</v>
      </c>
      <c r="IE214" t="s">
        <v>428</v>
      </c>
      <c r="IF214" t="s">
        <v>428</v>
      </c>
      <c r="IG214" t="s">
        <v>428</v>
      </c>
      <c r="IH214">
        <v>0</v>
      </c>
      <c r="II214">
        <v>100</v>
      </c>
      <c r="IJ214">
        <v>100</v>
      </c>
      <c r="IK214">
        <v>-0.662</v>
      </c>
      <c r="IL214">
        <v>0.3057</v>
      </c>
      <c r="IM214">
        <v>-0.6605319167387009</v>
      </c>
      <c r="IN214">
        <v>-0.0004737513092168879</v>
      </c>
      <c r="IO214">
        <v>1.233974951706583E-06</v>
      </c>
      <c r="IP214">
        <v>-2.791035861235605E-10</v>
      </c>
      <c r="IQ214">
        <v>0.04306461537617447</v>
      </c>
      <c r="IR214">
        <v>-0.002560808816659483</v>
      </c>
      <c r="IS214">
        <v>0.0007441110143227328</v>
      </c>
      <c r="IT214">
        <v>-6.151772081818622E-06</v>
      </c>
      <c r="IU214">
        <v>2</v>
      </c>
      <c r="IV214">
        <v>1988</v>
      </c>
      <c r="IW214">
        <v>1</v>
      </c>
      <c r="IX214">
        <v>28</v>
      </c>
      <c r="IY214">
        <v>190411.9</v>
      </c>
      <c r="IZ214">
        <v>190412.1</v>
      </c>
      <c r="JA214">
        <v>1.14868</v>
      </c>
      <c r="JB214">
        <v>2.60498</v>
      </c>
      <c r="JC214">
        <v>1.49658</v>
      </c>
      <c r="JD214">
        <v>2.34741</v>
      </c>
      <c r="JE214">
        <v>1.54907</v>
      </c>
      <c r="JF214">
        <v>2.41211</v>
      </c>
      <c r="JG214">
        <v>36.2929</v>
      </c>
      <c r="JH214">
        <v>24.0963</v>
      </c>
      <c r="JI214">
        <v>18</v>
      </c>
      <c r="JJ214">
        <v>481.826</v>
      </c>
      <c r="JK214">
        <v>492.491</v>
      </c>
      <c r="JL214">
        <v>30.1738</v>
      </c>
      <c r="JM214">
        <v>29.0886</v>
      </c>
      <c r="JN214">
        <v>30.0001</v>
      </c>
      <c r="JO214">
        <v>29.2865</v>
      </c>
      <c r="JP214">
        <v>29.2778</v>
      </c>
      <c r="JQ214">
        <v>23.096</v>
      </c>
      <c r="JR214">
        <v>19.694</v>
      </c>
      <c r="JS214">
        <v>100</v>
      </c>
      <c r="JT214">
        <v>30.1742</v>
      </c>
      <c r="JU214">
        <v>420</v>
      </c>
      <c r="JV214">
        <v>23.3934</v>
      </c>
      <c r="JW214">
        <v>101.951</v>
      </c>
      <c r="JX214">
        <v>91.3635</v>
      </c>
    </row>
    <row r="215" spans="1:284">
      <c r="A215">
        <v>197</v>
      </c>
      <c r="B215">
        <v>1758414323.6</v>
      </c>
      <c r="C215">
        <v>1620.599999904633</v>
      </c>
      <c r="D215" t="s">
        <v>825</v>
      </c>
      <c r="E215" t="s">
        <v>826</v>
      </c>
      <c r="F215">
        <v>5</v>
      </c>
      <c r="G215" t="s">
        <v>734</v>
      </c>
      <c r="H215" t="s">
        <v>421</v>
      </c>
      <c r="I215">
        <v>1758414315.6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(DN215+(U215+2*0.95*5.67E-8*(((DN215+$B$9)+273)^4-(DN215+273)^4)-44100*J215)/(1.84*29.3*R215+8*0.95*5.67E-8*(DN215+273)^3))</f>
        <v>0</v>
      </c>
      <c r="W215">
        <f>($C$9*DO215+$D$9*DP215+$E$9*V215)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2*0.95*5.67E-8*(((DN215+$B$9)+273)^4-(W215+273)^4)</f>
        <v>0</v>
      </c>
      <c r="AF215">
        <f>U215+AE215+AC215+AD215</f>
        <v>0</v>
      </c>
      <c r="AG215">
        <v>0</v>
      </c>
      <c r="AH215">
        <v>0</v>
      </c>
      <c r="AI215">
        <f>IF(AG215*$H$15&gt;=AK215,1.0,(AK215/(AK215-AG215*$H$15)))</f>
        <v>0</v>
      </c>
      <c r="AJ215">
        <f>(AI215-1)*100</f>
        <v>0</v>
      </c>
      <c r="AK215">
        <f>MAX(0,($B$15+$C$15*DS215)/(1+$D$15*DS215)*DL215/(DN215+273)*$E$15)</f>
        <v>0</v>
      </c>
      <c r="AL215" t="s">
        <v>422</v>
      </c>
      <c r="AM215" t="s">
        <v>422</v>
      </c>
      <c r="AN215">
        <v>0</v>
      </c>
      <c r="AO215">
        <v>0</v>
      </c>
      <c r="AP215">
        <f>1-AN215/AO215</f>
        <v>0</v>
      </c>
      <c r="AQ215">
        <v>0</v>
      </c>
      <c r="AR215" t="s">
        <v>422</v>
      </c>
      <c r="AS215" t="s">
        <v>422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422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$B$13*DT215+$C$13*DU215+$F$13*EF215*(1-EI215)</f>
        <v>0</v>
      </c>
      <c r="CW215">
        <f>CV215*CX215</f>
        <v>0</v>
      </c>
      <c r="CX215">
        <f>($B$13*$D$11+$C$13*$D$11+$F$13*((ES215+EK215)/MAX(ES215+EK215+ET215, 0.1)*$I$11+ET215/MAX(ES215+EK215+ET215, 0.1)*$J$11))/($B$13+$C$13+$F$13)</f>
        <v>0</v>
      </c>
      <c r="CY215">
        <f>($B$13*$K$11+$C$13*$K$11+$F$13*((ES215+EK215)/MAX(ES215+EK215+ET215, 0.1)*$P$11+ET215/MAX(ES215+EK215+ET215, 0.1)*$Q$11))/($B$13+$C$13+$F$13)</f>
        <v>0</v>
      </c>
      <c r="CZ215">
        <v>1.1</v>
      </c>
      <c r="DA215">
        <v>0.5</v>
      </c>
      <c r="DB215" t="s">
        <v>423</v>
      </c>
      <c r="DC215">
        <v>2</v>
      </c>
      <c r="DD215">
        <v>1758414315.6</v>
      </c>
      <c r="DE215">
        <v>421.8245833333334</v>
      </c>
      <c r="DF215">
        <v>419.9932916666667</v>
      </c>
      <c r="DG215">
        <v>23.4307625</v>
      </c>
      <c r="DH215">
        <v>23.37251666666667</v>
      </c>
      <c r="DI215">
        <v>422.4861666666666</v>
      </c>
      <c r="DJ215">
        <v>23.12507916666667</v>
      </c>
      <c r="DK215">
        <v>500.029625</v>
      </c>
      <c r="DL215">
        <v>90.16465416666665</v>
      </c>
      <c r="DM215">
        <v>0.06807524166666667</v>
      </c>
      <c r="DN215">
        <v>29.82636666666667</v>
      </c>
      <c r="DO215">
        <v>29.99652916666667</v>
      </c>
      <c r="DP215">
        <v>999.9</v>
      </c>
      <c r="DQ215">
        <v>0</v>
      </c>
      <c r="DR215">
        <v>0</v>
      </c>
      <c r="DS215">
        <v>10003.33791666667</v>
      </c>
      <c r="DT215">
        <v>0</v>
      </c>
      <c r="DU215">
        <v>3.33927</v>
      </c>
      <c r="DV215">
        <v>1.83133625</v>
      </c>
      <c r="DW215">
        <v>431.9454166666666</v>
      </c>
      <c r="DX215">
        <v>430.0445416666666</v>
      </c>
      <c r="DY215">
        <v>0.05825146666666667</v>
      </c>
      <c r="DZ215">
        <v>419.9932916666667</v>
      </c>
      <c r="EA215">
        <v>23.37251666666667</v>
      </c>
      <c r="EB215">
        <v>2.112626666666667</v>
      </c>
      <c r="EC215">
        <v>2.107375416666667</v>
      </c>
      <c r="ED215">
        <v>18.31472083333333</v>
      </c>
      <c r="EE215">
        <v>18.27504583333333</v>
      </c>
      <c r="EF215">
        <v>0.00500078</v>
      </c>
      <c r="EG215">
        <v>0</v>
      </c>
      <c r="EH215">
        <v>0</v>
      </c>
      <c r="EI215">
        <v>0</v>
      </c>
      <c r="EJ215">
        <v>129.0583333333333</v>
      </c>
      <c r="EK215">
        <v>0.00500078</v>
      </c>
      <c r="EL215">
        <v>-17.1125</v>
      </c>
      <c r="EM215">
        <v>-1.0375</v>
      </c>
      <c r="EN215">
        <v>35.00491666666667</v>
      </c>
      <c r="EO215">
        <v>39.05970833333333</v>
      </c>
      <c r="EP215">
        <v>37.55704166666666</v>
      </c>
      <c r="EQ215">
        <v>39.09875</v>
      </c>
      <c r="ER215">
        <v>38.05695833333333</v>
      </c>
      <c r="ES215">
        <v>0</v>
      </c>
      <c r="ET215">
        <v>0</v>
      </c>
      <c r="EU215">
        <v>0</v>
      </c>
      <c r="EV215">
        <v>1758414323.4</v>
      </c>
      <c r="EW215">
        <v>0</v>
      </c>
      <c r="EX215">
        <v>130.22</v>
      </c>
      <c r="EY215">
        <v>10.16153861876816</v>
      </c>
      <c r="EZ215">
        <v>-29.39230774979621</v>
      </c>
      <c r="FA215">
        <v>-17.652</v>
      </c>
      <c r="FB215">
        <v>15</v>
      </c>
      <c r="FC215">
        <v>0</v>
      </c>
      <c r="FD215" t="s">
        <v>424</v>
      </c>
      <c r="FE215">
        <v>1746989605.5</v>
      </c>
      <c r="FF215">
        <v>1746989593.5</v>
      </c>
      <c r="FG215">
        <v>0</v>
      </c>
      <c r="FH215">
        <v>-0.274</v>
      </c>
      <c r="FI215">
        <v>-0.002</v>
      </c>
      <c r="FJ215">
        <v>2.549</v>
      </c>
      <c r="FK215">
        <v>0.129</v>
      </c>
      <c r="FL215">
        <v>420</v>
      </c>
      <c r="FM215">
        <v>17</v>
      </c>
      <c r="FN215">
        <v>0.02</v>
      </c>
      <c r="FO215">
        <v>0.04</v>
      </c>
      <c r="FP215">
        <v>1.846015609756098</v>
      </c>
      <c r="FQ215">
        <v>-0.2128379790940743</v>
      </c>
      <c r="FR215">
        <v>0.03753545914093605</v>
      </c>
      <c r="FS215">
        <v>1</v>
      </c>
      <c r="FT215">
        <v>130.2647058823529</v>
      </c>
      <c r="FU215">
        <v>-14.04430885470409</v>
      </c>
      <c r="FV215">
        <v>7.092161470613843</v>
      </c>
      <c r="FW215">
        <v>0</v>
      </c>
      <c r="FX215">
        <v>0.05781453170731708</v>
      </c>
      <c r="FY215">
        <v>0.002263256445993128</v>
      </c>
      <c r="FZ215">
        <v>0.001196442854513577</v>
      </c>
      <c r="GA215">
        <v>1</v>
      </c>
      <c r="GB215">
        <v>2</v>
      </c>
      <c r="GC215">
        <v>3</v>
      </c>
      <c r="GD215" t="s">
        <v>425</v>
      </c>
      <c r="GE215">
        <v>3.10296</v>
      </c>
      <c r="GF215">
        <v>2.72629</v>
      </c>
      <c r="GG215">
        <v>0.0880369</v>
      </c>
      <c r="GH215">
        <v>0.0876976</v>
      </c>
      <c r="GI215">
        <v>0.105598</v>
      </c>
      <c r="GJ215">
        <v>0.106825</v>
      </c>
      <c r="GK215">
        <v>23835.8</v>
      </c>
      <c r="GL215">
        <v>21643.1</v>
      </c>
      <c r="GM215">
        <v>26701.5</v>
      </c>
      <c r="GN215">
        <v>23946</v>
      </c>
      <c r="GO215">
        <v>38215.4</v>
      </c>
      <c r="GP215">
        <v>31615.8</v>
      </c>
      <c r="GQ215">
        <v>46630.6</v>
      </c>
      <c r="GR215">
        <v>37884.6</v>
      </c>
      <c r="GS215">
        <v>1.86558</v>
      </c>
      <c r="GT215">
        <v>1.8604</v>
      </c>
      <c r="GU215">
        <v>0.0868514</v>
      </c>
      <c r="GV215">
        <v>0</v>
      </c>
      <c r="GW215">
        <v>28.5873</v>
      </c>
      <c r="GX215">
        <v>999.9</v>
      </c>
      <c r="GY215">
        <v>53.8</v>
      </c>
      <c r="GZ215">
        <v>31.5</v>
      </c>
      <c r="HA215">
        <v>27.6955</v>
      </c>
      <c r="HB215">
        <v>60.9737</v>
      </c>
      <c r="HC215">
        <v>26.0737</v>
      </c>
      <c r="HD215">
        <v>1</v>
      </c>
      <c r="HE215">
        <v>0.143336</v>
      </c>
      <c r="HF215">
        <v>-1.14301</v>
      </c>
      <c r="HG215">
        <v>20.2967</v>
      </c>
      <c r="HH215">
        <v>5.22253</v>
      </c>
      <c r="HI215">
        <v>11.98</v>
      </c>
      <c r="HJ215">
        <v>4.96575</v>
      </c>
      <c r="HK215">
        <v>3.27598</v>
      </c>
      <c r="HL215">
        <v>9999</v>
      </c>
      <c r="HM215">
        <v>9999</v>
      </c>
      <c r="HN215">
        <v>9999</v>
      </c>
      <c r="HO215">
        <v>999.9</v>
      </c>
      <c r="HP215">
        <v>1.86387</v>
      </c>
      <c r="HQ215">
        <v>1.86005</v>
      </c>
      <c r="HR215">
        <v>1.85838</v>
      </c>
      <c r="HS215">
        <v>1.85974</v>
      </c>
      <c r="HT215">
        <v>1.85984</v>
      </c>
      <c r="HU215">
        <v>1.85837</v>
      </c>
      <c r="HV215">
        <v>1.85745</v>
      </c>
      <c r="HW215">
        <v>1.8524</v>
      </c>
      <c r="HX215">
        <v>0</v>
      </c>
      <c r="HY215">
        <v>0</v>
      </c>
      <c r="HZ215">
        <v>0</v>
      </c>
      <c r="IA215">
        <v>0</v>
      </c>
      <c r="IB215" t="s">
        <v>426</v>
      </c>
      <c r="IC215" t="s">
        <v>427</v>
      </c>
      <c r="ID215" t="s">
        <v>428</v>
      </c>
      <c r="IE215" t="s">
        <v>428</v>
      </c>
      <c r="IF215" t="s">
        <v>428</v>
      </c>
      <c r="IG215" t="s">
        <v>428</v>
      </c>
      <c r="IH215">
        <v>0</v>
      </c>
      <c r="II215">
        <v>100</v>
      </c>
      <c r="IJ215">
        <v>100</v>
      </c>
      <c r="IK215">
        <v>-0.661</v>
      </c>
      <c r="IL215">
        <v>0.3057</v>
      </c>
      <c r="IM215">
        <v>-0.6605319167387009</v>
      </c>
      <c r="IN215">
        <v>-0.0004737513092168879</v>
      </c>
      <c r="IO215">
        <v>1.233974951706583E-06</v>
      </c>
      <c r="IP215">
        <v>-2.791035861235605E-10</v>
      </c>
      <c r="IQ215">
        <v>0.04306461537617447</v>
      </c>
      <c r="IR215">
        <v>-0.002560808816659483</v>
      </c>
      <c r="IS215">
        <v>0.0007441110143227328</v>
      </c>
      <c r="IT215">
        <v>-6.151772081818622E-06</v>
      </c>
      <c r="IU215">
        <v>2</v>
      </c>
      <c r="IV215">
        <v>1988</v>
      </c>
      <c r="IW215">
        <v>1</v>
      </c>
      <c r="IX215">
        <v>28</v>
      </c>
      <c r="IY215">
        <v>190412</v>
      </c>
      <c r="IZ215">
        <v>190412.2</v>
      </c>
      <c r="JA215">
        <v>1.14868</v>
      </c>
      <c r="JB215">
        <v>2.61597</v>
      </c>
      <c r="JC215">
        <v>1.49658</v>
      </c>
      <c r="JD215">
        <v>2.34863</v>
      </c>
      <c r="JE215">
        <v>1.54907</v>
      </c>
      <c r="JF215">
        <v>2.34253</v>
      </c>
      <c r="JG215">
        <v>36.2929</v>
      </c>
      <c r="JH215">
        <v>24.0963</v>
      </c>
      <c r="JI215">
        <v>18</v>
      </c>
      <c r="JJ215">
        <v>481.534</v>
      </c>
      <c r="JK215">
        <v>492.775</v>
      </c>
      <c r="JL215">
        <v>30.1745</v>
      </c>
      <c r="JM215">
        <v>29.0886</v>
      </c>
      <c r="JN215">
        <v>30</v>
      </c>
      <c r="JO215">
        <v>29.2865</v>
      </c>
      <c r="JP215">
        <v>29.2783</v>
      </c>
      <c r="JQ215">
        <v>23.0946</v>
      </c>
      <c r="JR215">
        <v>19.694</v>
      </c>
      <c r="JS215">
        <v>100</v>
      </c>
      <c r="JT215">
        <v>30.1742</v>
      </c>
      <c r="JU215">
        <v>420</v>
      </c>
      <c r="JV215">
        <v>23.3934</v>
      </c>
      <c r="JW215">
        <v>101.951</v>
      </c>
      <c r="JX215">
        <v>91.364</v>
      </c>
    </row>
    <row r="216" spans="1:284">
      <c r="A216">
        <v>198</v>
      </c>
      <c r="B216">
        <v>1758414325.6</v>
      </c>
      <c r="C216">
        <v>1622.599999904633</v>
      </c>
      <c r="D216" t="s">
        <v>827</v>
      </c>
      <c r="E216" t="s">
        <v>828</v>
      </c>
      <c r="F216">
        <v>5</v>
      </c>
      <c r="G216" t="s">
        <v>734</v>
      </c>
      <c r="H216" t="s">
        <v>421</v>
      </c>
      <c r="I216">
        <v>1758414317.6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(DN216+(U216+2*0.95*5.67E-8*(((DN216+$B$9)+273)^4-(DN216+273)^4)-44100*J216)/(1.84*29.3*R216+8*0.95*5.67E-8*(DN216+273)^3))</f>
        <v>0</v>
      </c>
      <c r="W216">
        <f>($C$9*DO216+$D$9*DP216+$E$9*V216)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2*0.95*5.67E-8*(((DN216+$B$9)+273)^4-(W216+273)^4)</f>
        <v>0</v>
      </c>
      <c r="AF216">
        <f>U216+AE216+AC216+AD216</f>
        <v>0</v>
      </c>
      <c r="AG216">
        <v>0</v>
      </c>
      <c r="AH216">
        <v>0</v>
      </c>
      <c r="AI216">
        <f>IF(AG216*$H$15&gt;=AK216,1.0,(AK216/(AK216-AG216*$H$15)))</f>
        <v>0</v>
      </c>
      <c r="AJ216">
        <f>(AI216-1)*100</f>
        <v>0</v>
      </c>
      <c r="AK216">
        <f>MAX(0,($B$15+$C$15*DS216)/(1+$D$15*DS216)*DL216/(DN216+273)*$E$15)</f>
        <v>0</v>
      </c>
      <c r="AL216" t="s">
        <v>422</v>
      </c>
      <c r="AM216" t="s">
        <v>422</v>
      </c>
      <c r="AN216">
        <v>0</v>
      </c>
      <c r="AO216">
        <v>0</v>
      </c>
      <c r="AP216">
        <f>1-AN216/AO216</f>
        <v>0</v>
      </c>
      <c r="AQ216">
        <v>0</v>
      </c>
      <c r="AR216" t="s">
        <v>422</v>
      </c>
      <c r="AS216" t="s">
        <v>422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422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$B$13*DT216+$C$13*DU216+$F$13*EF216*(1-EI216)</f>
        <v>0</v>
      </c>
      <c r="CW216">
        <f>CV216*CX216</f>
        <v>0</v>
      </c>
      <c r="CX216">
        <f>($B$13*$D$11+$C$13*$D$11+$F$13*((ES216+EK216)/MAX(ES216+EK216+ET216, 0.1)*$I$11+ET216/MAX(ES216+EK216+ET216, 0.1)*$J$11))/($B$13+$C$13+$F$13)</f>
        <v>0</v>
      </c>
      <c r="CY216">
        <f>($B$13*$K$11+$C$13*$K$11+$F$13*((ES216+EK216)/MAX(ES216+EK216+ET216, 0.1)*$P$11+ET216/MAX(ES216+EK216+ET216, 0.1)*$Q$11))/($B$13+$C$13+$F$13)</f>
        <v>0</v>
      </c>
      <c r="CZ216">
        <v>1.1</v>
      </c>
      <c r="DA216">
        <v>0.5</v>
      </c>
      <c r="DB216" t="s">
        <v>423</v>
      </c>
      <c r="DC216">
        <v>2</v>
      </c>
      <c r="DD216">
        <v>1758414317.6</v>
      </c>
      <c r="DE216">
        <v>421.828625</v>
      </c>
      <c r="DF216">
        <v>420.0002916666667</v>
      </c>
      <c r="DG216">
        <v>23.43054166666667</v>
      </c>
      <c r="DH216">
        <v>23.37250833333333</v>
      </c>
      <c r="DI216">
        <v>422.4903333333334</v>
      </c>
      <c r="DJ216">
        <v>23.12487083333333</v>
      </c>
      <c r="DK216">
        <v>500.0147916666667</v>
      </c>
      <c r="DL216">
        <v>90.16469583333333</v>
      </c>
      <c r="DM216">
        <v>0.06807447916666666</v>
      </c>
      <c r="DN216">
        <v>29.82644166666667</v>
      </c>
      <c r="DO216">
        <v>29.99840416666667</v>
      </c>
      <c r="DP216">
        <v>999.9</v>
      </c>
      <c r="DQ216">
        <v>0</v>
      </c>
      <c r="DR216">
        <v>0</v>
      </c>
      <c r="DS216">
        <v>10000.94041666667</v>
      </c>
      <c r="DT216">
        <v>0</v>
      </c>
      <c r="DU216">
        <v>3.33927</v>
      </c>
      <c r="DV216">
        <v>1.828490416666667</v>
      </c>
      <c r="DW216">
        <v>431.9495</v>
      </c>
      <c r="DX216">
        <v>430.0517083333334</v>
      </c>
      <c r="DY216">
        <v>0.05804364166666667</v>
      </c>
      <c r="DZ216">
        <v>420.0002916666667</v>
      </c>
      <c r="EA216">
        <v>23.37250833333333</v>
      </c>
      <c r="EB216">
        <v>2.112608333333334</v>
      </c>
      <c r="EC216">
        <v>2.107375833333334</v>
      </c>
      <c r="ED216">
        <v>18.31457916666666</v>
      </c>
      <c r="EE216">
        <v>18.27504583333333</v>
      </c>
      <c r="EF216">
        <v>0.00500078</v>
      </c>
      <c r="EG216">
        <v>0</v>
      </c>
      <c r="EH216">
        <v>0</v>
      </c>
      <c r="EI216">
        <v>0</v>
      </c>
      <c r="EJ216">
        <v>129.3333333333333</v>
      </c>
      <c r="EK216">
        <v>0.00500078</v>
      </c>
      <c r="EL216">
        <v>-17.69166666666667</v>
      </c>
      <c r="EM216">
        <v>-1.083333333333333</v>
      </c>
      <c r="EN216">
        <v>35.02054166666667</v>
      </c>
      <c r="EO216">
        <v>39.11433333333333</v>
      </c>
      <c r="EP216">
        <v>37.57529166666666</v>
      </c>
      <c r="EQ216">
        <v>39.15866666666667</v>
      </c>
      <c r="ER216">
        <v>38.09083333333333</v>
      </c>
      <c r="ES216">
        <v>0</v>
      </c>
      <c r="ET216">
        <v>0</v>
      </c>
      <c r="EU216">
        <v>0</v>
      </c>
      <c r="EV216">
        <v>1758414325.2</v>
      </c>
      <c r="EW216">
        <v>0</v>
      </c>
      <c r="EX216">
        <v>130.4307692307692</v>
      </c>
      <c r="EY216">
        <v>15.66495736269126</v>
      </c>
      <c r="EZ216">
        <v>-46.34188046178917</v>
      </c>
      <c r="FA216">
        <v>-18.21923076923077</v>
      </c>
      <c r="FB216">
        <v>15</v>
      </c>
      <c r="FC216">
        <v>0</v>
      </c>
      <c r="FD216" t="s">
        <v>424</v>
      </c>
      <c r="FE216">
        <v>1746989605.5</v>
      </c>
      <c r="FF216">
        <v>1746989593.5</v>
      </c>
      <c r="FG216">
        <v>0</v>
      </c>
      <c r="FH216">
        <v>-0.274</v>
      </c>
      <c r="FI216">
        <v>-0.002</v>
      </c>
      <c r="FJ216">
        <v>2.549</v>
      </c>
      <c r="FK216">
        <v>0.129</v>
      </c>
      <c r="FL216">
        <v>420</v>
      </c>
      <c r="FM216">
        <v>17</v>
      </c>
      <c r="FN216">
        <v>0.02</v>
      </c>
      <c r="FO216">
        <v>0.04</v>
      </c>
      <c r="FP216">
        <v>1.8368135</v>
      </c>
      <c r="FQ216">
        <v>-0.1726430769230724</v>
      </c>
      <c r="FR216">
        <v>0.02970730849050448</v>
      </c>
      <c r="FS216">
        <v>1</v>
      </c>
      <c r="FT216">
        <v>130.4911764705882</v>
      </c>
      <c r="FU216">
        <v>5.868601904318248</v>
      </c>
      <c r="FV216">
        <v>7.018813694260627</v>
      </c>
      <c r="FW216">
        <v>0</v>
      </c>
      <c r="FX216">
        <v>0.05823026</v>
      </c>
      <c r="FY216">
        <v>-0.002529660787992657</v>
      </c>
      <c r="FZ216">
        <v>0.0008543254818276226</v>
      </c>
      <c r="GA216">
        <v>1</v>
      </c>
      <c r="GB216">
        <v>2</v>
      </c>
      <c r="GC216">
        <v>3</v>
      </c>
      <c r="GD216" t="s">
        <v>425</v>
      </c>
      <c r="GE216">
        <v>3.10302</v>
      </c>
      <c r="GF216">
        <v>2.72611</v>
      </c>
      <c r="GG216">
        <v>0.08803800000000001</v>
      </c>
      <c r="GH216">
        <v>0.08769390000000001</v>
      </c>
      <c r="GI216">
        <v>0.105598</v>
      </c>
      <c r="GJ216">
        <v>0.10682</v>
      </c>
      <c r="GK216">
        <v>23835.9</v>
      </c>
      <c r="GL216">
        <v>21643.2</v>
      </c>
      <c r="GM216">
        <v>26701.7</v>
      </c>
      <c r="GN216">
        <v>23946</v>
      </c>
      <c r="GO216">
        <v>38215.4</v>
      </c>
      <c r="GP216">
        <v>31616</v>
      </c>
      <c r="GQ216">
        <v>46630.5</v>
      </c>
      <c r="GR216">
        <v>37884.6</v>
      </c>
      <c r="GS216">
        <v>1.8657</v>
      </c>
      <c r="GT216">
        <v>1.86025</v>
      </c>
      <c r="GU216">
        <v>0.0868589</v>
      </c>
      <c r="GV216">
        <v>0</v>
      </c>
      <c r="GW216">
        <v>28.5873</v>
      </c>
      <c r="GX216">
        <v>999.9</v>
      </c>
      <c r="GY216">
        <v>53.8</v>
      </c>
      <c r="GZ216">
        <v>31.5</v>
      </c>
      <c r="HA216">
        <v>27.6969</v>
      </c>
      <c r="HB216">
        <v>61.0437</v>
      </c>
      <c r="HC216">
        <v>26.246</v>
      </c>
      <c r="HD216">
        <v>1</v>
      </c>
      <c r="HE216">
        <v>0.143161</v>
      </c>
      <c r="HF216">
        <v>-1.14027</v>
      </c>
      <c r="HG216">
        <v>20.2967</v>
      </c>
      <c r="HH216">
        <v>5.22253</v>
      </c>
      <c r="HI216">
        <v>11.98</v>
      </c>
      <c r="HJ216">
        <v>4.9659</v>
      </c>
      <c r="HK216">
        <v>3.27595</v>
      </c>
      <c r="HL216">
        <v>9999</v>
      </c>
      <c r="HM216">
        <v>9999</v>
      </c>
      <c r="HN216">
        <v>9999</v>
      </c>
      <c r="HO216">
        <v>999.9</v>
      </c>
      <c r="HP216">
        <v>1.86386</v>
      </c>
      <c r="HQ216">
        <v>1.86005</v>
      </c>
      <c r="HR216">
        <v>1.85838</v>
      </c>
      <c r="HS216">
        <v>1.85974</v>
      </c>
      <c r="HT216">
        <v>1.85982</v>
      </c>
      <c r="HU216">
        <v>1.85837</v>
      </c>
      <c r="HV216">
        <v>1.85745</v>
      </c>
      <c r="HW216">
        <v>1.8524</v>
      </c>
      <c r="HX216">
        <v>0</v>
      </c>
      <c r="HY216">
        <v>0</v>
      </c>
      <c r="HZ216">
        <v>0</v>
      </c>
      <c r="IA216">
        <v>0</v>
      </c>
      <c r="IB216" t="s">
        <v>426</v>
      </c>
      <c r="IC216" t="s">
        <v>427</v>
      </c>
      <c r="ID216" t="s">
        <v>428</v>
      </c>
      <c r="IE216" t="s">
        <v>428</v>
      </c>
      <c r="IF216" t="s">
        <v>428</v>
      </c>
      <c r="IG216" t="s">
        <v>428</v>
      </c>
      <c r="IH216">
        <v>0</v>
      </c>
      <c r="II216">
        <v>100</v>
      </c>
      <c r="IJ216">
        <v>100</v>
      </c>
      <c r="IK216">
        <v>-0.662</v>
      </c>
      <c r="IL216">
        <v>0.3057</v>
      </c>
      <c r="IM216">
        <v>-0.6605319167387009</v>
      </c>
      <c r="IN216">
        <v>-0.0004737513092168879</v>
      </c>
      <c r="IO216">
        <v>1.233974951706583E-06</v>
      </c>
      <c r="IP216">
        <v>-2.791035861235605E-10</v>
      </c>
      <c r="IQ216">
        <v>0.04306461537617447</v>
      </c>
      <c r="IR216">
        <v>-0.002560808816659483</v>
      </c>
      <c r="IS216">
        <v>0.0007441110143227328</v>
      </c>
      <c r="IT216">
        <v>-6.151772081818622E-06</v>
      </c>
      <c r="IU216">
        <v>2</v>
      </c>
      <c r="IV216">
        <v>1988</v>
      </c>
      <c r="IW216">
        <v>1</v>
      </c>
      <c r="IX216">
        <v>28</v>
      </c>
      <c r="IY216">
        <v>190412</v>
      </c>
      <c r="IZ216">
        <v>190412.2</v>
      </c>
      <c r="JA216">
        <v>1.14868</v>
      </c>
      <c r="JB216">
        <v>2.60986</v>
      </c>
      <c r="JC216">
        <v>1.49658</v>
      </c>
      <c r="JD216">
        <v>2.34741</v>
      </c>
      <c r="JE216">
        <v>1.54907</v>
      </c>
      <c r="JF216">
        <v>2.43164</v>
      </c>
      <c r="JG216">
        <v>36.2929</v>
      </c>
      <c r="JH216">
        <v>24.0963</v>
      </c>
      <c r="JI216">
        <v>18</v>
      </c>
      <c r="JJ216">
        <v>481.607</v>
      </c>
      <c r="JK216">
        <v>492.678</v>
      </c>
      <c r="JL216">
        <v>30.1752</v>
      </c>
      <c r="JM216">
        <v>29.0886</v>
      </c>
      <c r="JN216">
        <v>30.0001</v>
      </c>
      <c r="JO216">
        <v>29.2865</v>
      </c>
      <c r="JP216">
        <v>29.2784</v>
      </c>
      <c r="JQ216">
        <v>23.0969</v>
      </c>
      <c r="JR216">
        <v>19.694</v>
      </c>
      <c r="JS216">
        <v>100</v>
      </c>
      <c r="JT216">
        <v>30.1742</v>
      </c>
      <c r="JU216">
        <v>420</v>
      </c>
      <c r="JV216">
        <v>23.3934</v>
      </c>
      <c r="JW216">
        <v>101.951</v>
      </c>
      <c r="JX216">
        <v>91.364</v>
      </c>
    </row>
    <row r="217" spans="1:284">
      <c r="A217">
        <v>199</v>
      </c>
      <c r="B217">
        <v>1758414327.6</v>
      </c>
      <c r="C217">
        <v>1624.599999904633</v>
      </c>
      <c r="D217" t="s">
        <v>829</v>
      </c>
      <c r="E217" t="s">
        <v>830</v>
      </c>
      <c r="F217">
        <v>5</v>
      </c>
      <c r="G217" t="s">
        <v>734</v>
      </c>
      <c r="H217" t="s">
        <v>421</v>
      </c>
      <c r="I217">
        <v>1758414319.6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(DN217+(U217+2*0.95*5.67E-8*(((DN217+$B$9)+273)^4-(DN217+273)^4)-44100*J217)/(1.84*29.3*R217+8*0.95*5.67E-8*(DN217+273)^3))</f>
        <v>0</v>
      </c>
      <c r="W217">
        <f>($C$9*DO217+$D$9*DP217+$E$9*V217)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2*0.95*5.67E-8*(((DN217+$B$9)+273)^4-(W217+273)^4)</f>
        <v>0</v>
      </c>
      <c r="AF217">
        <f>U217+AE217+AC217+AD217</f>
        <v>0</v>
      </c>
      <c r="AG217">
        <v>0</v>
      </c>
      <c r="AH217">
        <v>0</v>
      </c>
      <c r="AI217">
        <f>IF(AG217*$H$15&gt;=AK217,1.0,(AK217/(AK217-AG217*$H$15)))</f>
        <v>0</v>
      </c>
      <c r="AJ217">
        <f>(AI217-1)*100</f>
        <v>0</v>
      </c>
      <c r="AK217">
        <f>MAX(0,($B$15+$C$15*DS217)/(1+$D$15*DS217)*DL217/(DN217+273)*$E$15)</f>
        <v>0</v>
      </c>
      <c r="AL217" t="s">
        <v>422</v>
      </c>
      <c r="AM217" t="s">
        <v>422</v>
      </c>
      <c r="AN217">
        <v>0</v>
      </c>
      <c r="AO217">
        <v>0</v>
      </c>
      <c r="AP217">
        <f>1-AN217/AO217</f>
        <v>0</v>
      </c>
      <c r="AQ217">
        <v>0</v>
      </c>
      <c r="AR217" t="s">
        <v>422</v>
      </c>
      <c r="AS217" t="s">
        <v>422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422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$B$13*DT217+$C$13*DU217+$F$13*EF217*(1-EI217)</f>
        <v>0</v>
      </c>
      <c r="CW217">
        <f>CV217*CX217</f>
        <v>0</v>
      </c>
      <c r="CX217">
        <f>($B$13*$D$11+$C$13*$D$11+$F$13*((ES217+EK217)/MAX(ES217+EK217+ET217, 0.1)*$I$11+ET217/MAX(ES217+EK217+ET217, 0.1)*$J$11))/($B$13+$C$13+$F$13)</f>
        <v>0</v>
      </c>
      <c r="CY217">
        <f>($B$13*$K$11+$C$13*$K$11+$F$13*((ES217+EK217)/MAX(ES217+EK217+ET217, 0.1)*$P$11+ET217/MAX(ES217+EK217+ET217, 0.1)*$Q$11))/($B$13+$C$13+$F$13)</f>
        <v>0</v>
      </c>
      <c r="CZ217">
        <v>1.1</v>
      </c>
      <c r="DA217">
        <v>0.5</v>
      </c>
      <c r="DB217" t="s">
        <v>423</v>
      </c>
      <c r="DC217">
        <v>2</v>
      </c>
      <c r="DD217">
        <v>1758414319.6</v>
      </c>
      <c r="DE217">
        <v>421.8325</v>
      </c>
      <c r="DF217">
        <v>420.0105833333334</v>
      </c>
      <c r="DG217">
        <v>23.43045</v>
      </c>
      <c r="DH217">
        <v>23.372325</v>
      </c>
      <c r="DI217">
        <v>422.494125</v>
      </c>
      <c r="DJ217">
        <v>23.12478333333333</v>
      </c>
      <c r="DK217">
        <v>500.0087083333333</v>
      </c>
      <c r="DL217">
        <v>90.16475416666667</v>
      </c>
      <c r="DM217">
        <v>0.06804799583333333</v>
      </c>
      <c r="DN217">
        <v>29.8263625</v>
      </c>
      <c r="DO217">
        <v>29.99915833333334</v>
      </c>
      <c r="DP217">
        <v>999.9</v>
      </c>
      <c r="DQ217">
        <v>0</v>
      </c>
      <c r="DR217">
        <v>0</v>
      </c>
      <c r="DS217">
        <v>10000.57583333333</v>
      </c>
      <c r="DT217">
        <v>0</v>
      </c>
      <c r="DU217">
        <v>3.33927</v>
      </c>
      <c r="DV217">
        <v>1.822025833333333</v>
      </c>
      <c r="DW217">
        <v>431.9533750000001</v>
      </c>
      <c r="DX217">
        <v>430.0622083333333</v>
      </c>
      <c r="DY217">
        <v>0.05813852916666667</v>
      </c>
      <c r="DZ217">
        <v>420.0105833333334</v>
      </c>
      <c r="EA217">
        <v>23.372325</v>
      </c>
      <c r="EB217">
        <v>2.112602083333333</v>
      </c>
      <c r="EC217">
        <v>2.107360833333333</v>
      </c>
      <c r="ED217">
        <v>18.314525</v>
      </c>
      <c r="EE217">
        <v>18.27493333333333</v>
      </c>
      <c r="EF217">
        <v>0.00500078</v>
      </c>
      <c r="EG217">
        <v>0</v>
      </c>
      <c r="EH217">
        <v>0</v>
      </c>
      <c r="EI217">
        <v>0</v>
      </c>
      <c r="EJ217">
        <v>129.7333333333333</v>
      </c>
      <c r="EK217">
        <v>0.00500078</v>
      </c>
      <c r="EL217">
        <v>-18.15</v>
      </c>
      <c r="EM217">
        <v>-0.9291666666666667</v>
      </c>
      <c r="EN217">
        <v>35.04141666666666</v>
      </c>
      <c r="EO217">
        <v>39.16120833333333</v>
      </c>
      <c r="EP217">
        <v>37.62737499999999</v>
      </c>
      <c r="EQ217">
        <v>39.21341666666667</v>
      </c>
      <c r="ER217">
        <v>38.1195</v>
      </c>
      <c r="ES217">
        <v>0</v>
      </c>
      <c r="ET217">
        <v>0</v>
      </c>
      <c r="EU217">
        <v>0</v>
      </c>
      <c r="EV217">
        <v>1758414327.6</v>
      </c>
      <c r="EW217">
        <v>0</v>
      </c>
      <c r="EX217">
        <v>130.9884615384615</v>
      </c>
      <c r="EY217">
        <v>8.0512821413616</v>
      </c>
      <c r="EZ217">
        <v>-0.9196583246050387</v>
      </c>
      <c r="FA217">
        <v>-18.65769230769231</v>
      </c>
      <c r="FB217">
        <v>15</v>
      </c>
      <c r="FC217">
        <v>0</v>
      </c>
      <c r="FD217" t="s">
        <v>424</v>
      </c>
      <c r="FE217">
        <v>1746989605.5</v>
      </c>
      <c r="FF217">
        <v>1746989593.5</v>
      </c>
      <c r="FG217">
        <v>0</v>
      </c>
      <c r="FH217">
        <v>-0.274</v>
      </c>
      <c r="FI217">
        <v>-0.002</v>
      </c>
      <c r="FJ217">
        <v>2.549</v>
      </c>
      <c r="FK217">
        <v>0.129</v>
      </c>
      <c r="FL217">
        <v>420</v>
      </c>
      <c r="FM217">
        <v>17</v>
      </c>
      <c r="FN217">
        <v>0.02</v>
      </c>
      <c r="FO217">
        <v>0.04</v>
      </c>
      <c r="FP217">
        <v>1.831345853658536</v>
      </c>
      <c r="FQ217">
        <v>-0.1367931010452977</v>
      </c>
      <c r="FR217">
        <v>0.02600428022701119</v>
      </c>
      <c r="FS217">
        <v>1</v>
      </c>
      <c r="FT217">
        <v>130.435294117647</v>
      </c>
      <c r="FU217">
        <v>1.301757028551022</v>
      </c>
      <c r="FV217">
        <v>7.210934603411078</v>
      </c>
      <c r="FW217">
        <v>0</v>
      </c>
      <c r="FX217">
        <v>0.05835226097560975</v>
      </c>
      <c r="FY217">
        <v>-0.0009493024390244774</v>
      </c>
      <c r="FZ217">
        <v>0.0009266444183122735</v>
      </c>
      <c r="GA217">
        <v>1</v>
      </c>
      <c r="GB217">
        <v>2</v>
      </c>
      <c r="GC217">
        <v>3</v>
      </c>
      <c r="GD217" t="s">
        <v>425</v>
      </c>
      <c r="GE217">
        <v>3.103</v>
      </c>
      <c r="GF217">
        <v>2.72604</v>
      </c>
      <c r="GG217">
        <v>0.08803759999999999</v>
      </c>
      <c r="GH217">
        <v>0.0876868</v>
      </c>
      <c r="GI217">
        <v>0.1056</v>
      </c>
      <c r="GJ217">
        <v>0.106821</v>
      </c>
      <c r="GK217">
        <v>23835.9</v>
      </c>
      <c r="GL217">
        <v>21643.3</v>
      </c>
      <c r="GM217">
        <v>26701.7</v>
      </c>
      <c r="GN217">
        <v>23945.9</v>
      </c>
      <c r="GO217">
        <v>38215.3</v>
      </c>
      <c r="GP217">
        <v>31615.9</v>
      </c>
      <c r="GQ217">
        <v>46630.6</v>
      </c>
      <c r="GR217">
        <v>37884.6</v>
      </c>
      <c r="GS217">
        <v>1.86595</v>
      </c>
      <c r="GT217">
        <v>1.8602</v>
      </c>
      <c r="GU217">
        <v>0.0861846</v>
      </c>
      <c r="GV217">
        <v>0</v>
      </c>
      <c r="GW217">
        <v>28.5879</v>
      </c>
      <c r="GX217">
        <v>999.9</v>
      </c>
      <c r="GY217">
        <v>53.8</v>
      </c>
      <c r="GZ217">
        <v>31.5</v>
      </c>
      <c r="HA217">
        <v>27.697</v>
      </c>
      <c r="HB217">
        <v>61.2637</v>
      </c>
      <c r="HC217">
        <v>26.3502</v>
      </c>
      <c r="HD217">
        <v>1</v>
      </c>
      <c r="HE217">
        <v>0.14326</v>
      </c>
      <c r="HF217">
        <v>-1.11966</v>
      </c>
      <c r="HG217">
        <v>20.297</v>
      </c>
      <c r="HH217">
        <v>5.22238</v>
      </c>
      <c r="HI217">
        <v>11.98</v>
      </c>
      <c r="HJ217">
        <v>4.96575</v>
      </c>
      <c r="HK217">
        <v>3.27598</v>
      </c>
      <c r="HL217">
        <v>9999</v>
      </c>
      <c r="HM217">
        <v>9999</v>
      </c>
      <c r="HN217">
        <v>9999</v>
      </c>
      <c r="HO217">
        <v>999.9</v>
      </c>
      <c r="HP217">
        <v>1.86386</v>
      </c>
      <c r="HQ217">
        <v>1.86005</v>
      </c>
      <c r="HR217">
        <v>1.85837</v>
      </c>
      <c r="HS217">
        <v>1.85974</v>
      </c>
      <c r="HT217">
        <v>1.85982</v>
      </c>
      <c r="HU217">
        <v>1.85837</v>
      </c>
      <c r="HV217">
        <v>1.85745</v>
      </c>
      <c r="HW217">
        <v>1.85239</v>
      </c>
      <c r="HX217">
        <v>0</v>
      </c>
      <c r="HY217">
        <v>0</v>
      </c>
      <c r="HZ217">
        <v>0</v>
      </c>
      <c r="IA217">
        <v>0</v>
      </c>
      <c r="IB217" t="s">
        <v>426</v>
      </c>
      <c r="IC217" t="s">
        <v>427</v>
      </c>
      <c r="ID217" t="s">
        <v>428</v>
      </c>
      <c r="IE217" t="s">
        <v>428</v>
      </c>
      <c r="IF217" t="s">
        <v>428</v>
      </c>
      <c r="IG217" t="s">
        <v>428</v>
      </c>
      <c r="IH217">
        <v>0</v>
      </c>
      <c r="II217">
        <v>100</v>
      </c>
      <c r="IJ217">
        <v>100</v>
      </c>
      <c r="IK217">
        <v>-0.661</v>
      </c>
      <c r="IL217">
        <v>0.3057</v>
      </c>
      <c r="IM217">
        <v>-0.6605319167387009</v>
      </c>
      <c r="IN217">
        <v>-0.0004737513092168879</v>
      </c>
      <c r="IO217">
        <v>1.233974951706583E-06</v>
      </c>
      <c r="IP217">
        <v>-2.791035861235605E-10</v>
      </c>
      <c r="IQ217">
        <v>0.04306461537617447</v>
      </c>
      <c r="IR217">
        <v>-0.002560808816659483</v>
      </c>
      <c r="IS217">
        <v>0.0007441110143227328</v>
      </c>
      <c r="IT217">
        <v>-6.151772081818622E-06</v>
      </c>
      <c r="IU217">
        <v>2</v>
      </c>
      <c r="IV217">
        <v>1988</v>
      </c>
      <c r="IW217">
        <v>1</v>
      </c>
      <c r="IX217">
        <v>28</v>
      </c>
      <c r="IY217">
        <v>190412</v>
      </c>
      <c r="IZ217">
        <v>190412.2</v>
      </c>
      <c r="JA217">
        <v>1.14868</v>
      </c>
      <c r="JB217">
        <v>2.60498</v>
      </c>
      <c r="JC217">
        <v>1.49658</v>
      </c>
      <c r="JD217">
        <v>2.34741</v>
      </c>
      <c r="JE217">
        <v>1.54907</v>
      </c>
      <c r="JF217">
        <v>2.45972</v>
      </c>
      <c r="JG217">
        <v>36.2929</v>
      </c>
      <c r="JH217">
        <v>24.0963</v>
      </c>
      <c r="JI217">
        <v>18</v>
      </c>
      <c r="JJ217">
        <v>481.757</v>
      </c>
      <c r="JK217">
        <v>492.645</v>
      </c>
      <c r="JL217">
        <v>30.175</v>
      </c>
      <c r="JM217">
        <v>29.0886</v>
      </c>
      <c r="JN217">
        <v>30.0002</v>
      </c>
      <c r="JO217">
        <v>29.2872</v>
      </c>
      <c r="JP217">
        <v>29.2784</v>
      </c>
      <c r="JQ217">
        <v>23.0974</v>
      </c>
      <c r="JR217">
        <v>19.694</v>
      </c>
      <c r="JS217">
        <v>100</v>
      </c>
      <c r="JT217">
        <v>30.1642</v>
      </c>
      <c r="JU217">
        <v>420</v>
      </c>
      <c r="JV217">
        <v>23.3934</v>
      </c>
      <c r="JW217">
        <v>101.951</v>
      </c>
      <c r="JX217">
        <v>91.3639</v>
      </c>
    </row>
    <row r="218" spans="1:284">
      <c r="A218">
        <v>200</v>
      </c>
      <c r="B218">
        <v>1758414329.6</v>
      </c>
      <c r="C218">
        <v>1626.599999904633</v>
      </c>
      <c r="D218" t="s">
        <v>831</v>
      </c>
      <c r="E218" t="s">
        <v>832</v>
      </c>
      <c r="F218">
        <v>5</v>
      </c>
      <c r="G218" t="s">
        <v>734</v>
      </c>
      <c r="H218" t="s">
        <v>421</v>
      </c>
      <c r="I218">
        <v>1758414321.6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(DN218+(U218+2*0.95*5.67E-8*(((DN218+$B$9)+273)^4-(DN218+273)^4)-44100*J218)/(1.84*29.3*R218+8*0.95*5.67E-8*(DN218+273)^3))</f>
        <v>0</v>
      </c>
      <c r="W218">
        <f>($C$9*DO218+$D$9*DP218+$E$9*V218)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2*0.95*5.67E-8*(((DN218+$B$9)+273)^4-(W218+273)^4)</f>
        <v>0</v>
      </c>
      <c r="AF218">
        <f>U218+AE218+AC218+AD218</f>
        <v>0</v>
      </c>
      <c r="AG218">
        <v>0</v>
      </c>
      <c r="AH218">
        <v>0</v>
      </c>
      <c r="AI218">
        <f>IF(AG218*$H$15&gt;=AK218,1.0,(AK218/(AK218-AG218*$H$15)))</f>
        <v>0</v>
      </c>
      <c r="AJ218">
        <f>(AI218-1)*100</f>
        <v>0</v>
      </c>
      <c r="AK218">
        <f>MAX(0,($B$15+$C$15*DS218)/(1+$D$15*DS218)*DL218/(DN218+273)*$E$15)</f>
        <v>0</v>
      </c>
      <c r="AL218" t="s">
        <v>422</v>
      </c>
      <c r="AM218" t="s">
        <v>422</v>
      </c>
      <c r="AN218">
        <v>0</v>
      </c>
      <c r="AO218">
        <v>0</v>
      </c>
      <c r="AP218">
        <f>1-AN218/AO218</f>
        <v>0</v>
      </c>
      <c r="AQ218">
        <v>0</v>
      </c>
      <c r="AR218" t="s">
        <v>422</v>
      </c>
      <c r="AS218" t="s">
        <v>422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422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$B$13*DT218+$C$13*DU218+$F$13*EF218*(1-EI218)</f>
        <v>0</v>
      </c>
      <c r="CW218">
        <f>CV218*CX218</f>
        <v>0</v>
      </c>
      <c r="CX218">
        <f>($B$13*$D$11+$C$13*$D$11+$F$13*((ES218+EK218)/MAX(ES218+EK218+ET218, 0.1)*$I$11+ET218/MAX(ES218+EK218+ET218, 0.1)*$J$11))/($B$13+$C$13+$F$13)</f>
        <v>0</v>
      </c>
      <c r="CY218">
        <f>($B$13*$K$11+$C$13*$K$11+$F$13*((ES218+EK218)/MAX(ES218+EK218+ET218, 0.1)*$P$11+ET218/MAX(ES218+EK218+ET218, 0.1)*$Q$11))/($B$13+$C$13+$F$13)</f>
        <v>0</v>
      </c>
      <c r="CZ218">
        <v>1.1</v>
      </c>
      <c r="DA218">
        <v>0.5</v>
      </c>
      <c r="DB218" t="s">
        <v>423</v>
      </c>
      <c r="DC218">
        <v>2</v>
      </c>
      <c r="DD218">
        <v>1758414321.6</v>
      </c>
      <c r="DE218">
        <v>421.8324166666667</v>
      </c>
      <c r="DF218">
        <v>420.0081666666667</v>
      </c>
      <c r="DG218">
        <v>23.43055416666667</v>
      </c>
      <c r="DH218">
        <v>23.3720875</v>
      </c>
      <c r="DI218">
        <v>422.494</v>
      </c>
      <c r="DJ218">
        <v>23.124875</v>
      </c>
      <c r="DK218">
        <v>499.9906666666666</v>
      </c>
      <c r="DL218">
        <v>90.16477916666668</v>
      </c>
      <c r="DM218">
        <v>0.06806519166666668</v>
      </c>
      <c r="DN218">
        <v>29.82611666666667</v>
      </c>
      <c r="DO218">
        <v>29.99849166666667</v>
      </c>
      <c r="DP218">
        <v>999.9</v>
      </c>
      <c r="DQ218">
        <v>0</v>
      </c>
      <c r="DR218">
        <v>0</v>
      </c>
      <c r="DS218">
        <v>9998.102083333333</v>
      </c>
      <c r="DT218">
        <v>0</v>
      </c>
      <c r="DU218">
        <v>3.33927</v>
      </c>
      <c r="DV218">
        <v>1.824317083333334</v>
      </c>
      <c r="DW218">
        <v>431.9532916666666</v>
      </c>
      <c r="DX218">
        <v>430.0597083333334</v>
      </c>
      <c r="DY218">
        <v>0.0584723875</v>
      </c>
      <c r="DZ218">
        <v>420.0081666666667</v>
      </c>
      <c r="EA218">
        <v>23.3720875</v>
      </c>
      <c r="EB218">
        <v>2.112611666666667</v>
      </c>
      <c r="EC218">
        <v>2.10734</v>
      </c>
      <c r="ED218">
        <v>18.3146</v>
      </c>
      <c r="EE218">
        <v>18.27477916666667</v>
      </c>
      <c r="EF218">
        <v>0.00500078</v>
      </c>
      <c r="EG218">
        <v>0</v>
      </c>
      <c r="EH218">
        <v>0</v>
      </c>
      <c r="EI218">
        <v>0</v>
      </c>
      <c r="EJ218">
        <v>131.1375</v>
      </c>
      <c r="EK218">
        <v>0.00500078</v>
      </c>
      <c r="EL218">
        <v>-18.5375</v>
      </c>
      <c r="EM218">
        <v>-0.9625</v>
      </c>
      <c r="EN218">
        <v>35.051875</v>
      </c>
      <c r="EO218">
        <v>39.20808333333333</v>
      </c>
      <c r="EP218">
        <v>37.75241666666667</v>
      </c>
      <c r="EQ218">
        <v>39.26804166666667</v>
      </c>
      <c r="ER218">
        <v>38.1455</v>
      </c>
      <c r="ES218">
        <v>0</v>
      </c>
      <c r="ET218">
        <v>0</v>
      </c>
      <c r="EU218">
        <v>0</v>
      </c>
      <c r="EV218">
        <v>1758414329.4</v>
      </c>
      <c r="EW218">
        <v>0</v>
      </c>
      <c r="EX218">
        <v>131.432</v>
      </c>
      <c r="EY218">
        <v>31.90769236116011</v>
      </c>
      <c r="EZ218">
        <v>-6.484615344620366</v>
      </c>
      <c r="FA218">
        <v>-19.032</v>
      </c>
      <c r="FB218">
        <v>15</v>
      </c>
      <c r="FC218">
        <v>0</v>
      </c>
      <c r="FD218" t="s">
        <v>424</v>
      </c>
      <c r="FE218">
        <v>1746989605.5</v>
      </c>
      <c r="FF218">
        <v>1746989593.5</v>
      </c>
      <c r="FG218">
        <v>0</v>
      </c>
      <c r="FH218">
        <v>-0.274</v>
      </c>
      <c r="FI218">
        <v>-0.002</v>
      </c>
      <c r="FJ218">
        <v>2.549</v>
      </c>
      <c r="FK218">
        <v>0.129</v>
      </c>
      <c r="FL218">
        <v>420</v>
      </c>
      <c r="FM218">
        <v>17</v>
      </c>
      <c r="FN218">
        <v>0.02</v>
      </c>
      <c r="FO218">
        <v>0.04</v>
      </c>
      <c r="FP218">
        <v>1.829183</v>
      </c>
      <c r="FQ218">
        <v>-0.01892690431520465</v>
      </c>
      <c r="FR218">
        <v>0.02412161574190253</v>
      </c>
      <c r="FS218">
        <v>1</v>
      </c>
      <c r="FT218">
        <v>130.9176470588235</v>
      </c>
      <c r="FU218">
        <v>14.68601993664579</v>
      </c>
      <c r="FV218">
        <v>6.232243982058398</v>
      </c>
      <c r="FW218">
        <v>0</v>
      </c>
      <c r="FX218">
        <v>0.0584393475</v>
      </c>
      <c r="FY218">
        <v>0.006060667542213739</v>
      </c>
      <c r="FZ218">
        <v>0.001069524260591479</v>
      </c>
      <c r="GA218">
        <v>1</v>
      </c>
      <c r="GB218">
        <v>2</v>
      </c>
      <c r="GC218">
        <v>3</v>
      </c>
      <c r="GD218" t="s">
        <v>425</v>
      </c>
      <c r="GE218">
        <v>3.10299</v>
      </c>
      <c r="GF218">
        <v>2.72647</v>
      </c>
      <c r="GG218">
        <v>0.08803279999999999</v>
      </c>
      <c r="GH218">
        <v>0.087685</v>
      </c>
      <c r="GI218">
        <v>0.1056</v>
      </c>
      <c r="GJ218">
        <v>0.106825</v>
      </c>
      <c r="GK218">
        <v>23836</v>
      </c>
      <c r="GL218">
        <v>21643.3</v>
      </c>
      <c r="GM218">
        <v>26701.6</v>
      </c>
      <c r="GN218">
        <v>23945.8</v>
      </c>
      <c r="GO218">
        <v>38215.4</v>
      </c>
      <c r="GP218">
        <v>31615.8</v>
      </c>
      <c r="GQ218">
        <v>46630.6</v>
      </c>
      <c r="GR218">
        <v>37884.6</v>
      </c>
      <c r="GS218">
        <v>1.86595</v>
      </c>
      <c r="GT218">
        <v>1.8603</v>
      </c>
      <c r="GU218">
        <v>0.0859089</v>
      </c>
      <c r="GV218">
        <v>0</v>
      </c>
      <c r="GW218">
        <v>28.5891</v>
      </c>
      <c r="GX218">
        <v>999.9</v>
      </c>
      <c r="GY218">
        <v>53.8</v>
      </c>
      <c r="GZ218">
        <v>31.5</v>
      </c>
      <c r="HA218">
        <v>27.6967</v>
      </c>
      <c r="HB218">
        <v>61.2437</v>
      </c>
      <c r="HC218">
        <v>26.3341</v>
      </c>
      <c r="HD218">
        <v>1</v>
      </c>
      <c r="HE218">
        <v>0.143455</v>
      </c>
      <c r="HF218">
        <v>-1.1009</v>
      </c>
      <c r="HG218">
        <v>20.2971</v>
      </c>
      <c r="HH218">
        <v>5.22238</v>
      </c>
      <c r="HI218">
        <v>11.98</v>
      </c>
      <c r="HJ218">
        <v>4.9656</v>
      </c>
      <c r="HK218">
        <v>3.276</v>
      </c>
      <c r="HL218">
        <v>9999</v>
      </c>
      <c r="HM218">
        <v>9999</v>
      </c>
      <c r="HN218">
        <v>9999</v>
      </c>
      <c r="HO218">
        <v>999.9</v>
      </c>
      <c r="HP218">
        <v>1.86386</v>
      </c>
      <c r="HQ218">
        <v>1.86005</v>
      </c>
      <c r="HR218">
        <v>1.85837</v>
      </c>
      <c r="HS218">
        <v>1.85974</v>
      </c>
      <c r="HT218">
        <v>1.85983</v>
      </c>
      <c r="HU218">
        <v>1.85837</v>
      </c>
      <c r="HV218">
        <v>1.85745</v>
      </c>
      <c r="HW218">
        <v>1.85238</v>
      </c>
      <c r="HX218">
        <v>0</v>
      </c>
      <c r="HY218">
        <v>0</v>
      </c>
      <c r="HZ218">
        <v>0</v>
      </c>
      <c r="IA218">
        <v>0</v>
      </c>
      <c r="IB218" t="s">
        <v>426</v>
      </c>
      <c r="IC218" t="s">
        <v>427</v>
      </c>
      <c r="ID218" t="s">
        <v>428</v>
      </c>
      <c r="IE218" t="s">
        <v>428</v>
      </c>
      <c r="IF218" t="s">
        <v>428</v>
      </c>
      <c r="IG218" t="s">
        <v>428</v>
      </c>
      <c r="IH218">
        <v>0</v>
      </c>
      <c r="II218">
        <v>100</v>
      </c>
      <c r="IJ218">
        <v>100</v>
      </c>
      <c r="IK218">
        <v>-0.661</v>
      </c>
      <c r="IL218">
        <v>0.3057</v>
      </c>
      <c r="IM218">
        <v>-0.6605319167387009</v>
      </c>
      <c r="IN218">
        <v>-0.0004737513092168879</v>
      </c>
      <c r="IO218">
        <v>1.233974951706583E-06</v>
      </c>
      <c r="IP218">
        <v>-2.791035861235605E-10</v>
      </c>
      <c r="IQ218">
        <v>0.04306461537617447</v>
      </c>
      <c r="IR218">
        <v>-0.002560808816659483</v>
      </c>
      <c r="IS218">
        <v>0.0007441110143227328</v>
      </c>
      <c r="IT218">
        <v>-6.151772081818622E-06</v>
      </c>
      <c r="IU218">
        <v>2</v>
      </c>
      <c r="IV218">
        <v>1988</v>
      </c>
      <c r="IW218">
        <v>1</v>
      </c>
      <c r="IX218">
        <v>28</v>
      </c>
      <c r="IY218">
        <v>190412.1</v>
      </c>
      <c r="IZ218">
        <v>190412.3</v>
      </c>
      <c r="JA218">
        <v>1.14868</v>
      </c>
      <c r="JB218">
        <v>2.60498</v>
      </c>
      <c r="JC218">
        <v>1.49658</v>
      </c>
      <c r="JD218">
        <v>2.34985</v>
      </c>
      <c r="JE218">
        <v>1.54907</v>
      </c>
      <c r="JF218">
        <v>2.4707</v>
      </c>
      <c r="JG218">
        <v>36.3165</v>
      </c>
      <c r="JH218">
        <v>24.0963</v>
      </c>
      <c r="JI218">
        <v>18</v>
      </c>
      <c r="JJ218">
        <v>481.767</v>
      </c>
      <c r="JK218">
        <v>492.711</v>
      </c>
      <c r="JL218">
        <v>30.1718</v>
      </c>
      <c r="JM218">
        <v>29.0886</v>
      </c>
      <c r="JN218">
        <v>30.0001</v>
      </c>
      <c r="JO218">
        <v>29.2884</v>
      </c>
      <c r="JP218">
        <v>29.2784</v>
      </c>
      <c r="JQ218">
        <v>23.0989</v>
      </c>
      <c r="JR218">
        <v>19.694</v>
      </c>
      <c r="JS218">
        <v>100</v>
      </c>
      <c r="JT218">
        <v>30.1642</v>
      </c>
      <c r="JU218">
        <v>420</v>
      </c>
      <c r="JV218">
        <v>23.3934</v>
      </c>
      <c r="JW218">
        <v>101.951</v>
      </c>
      <c r="JX218">
        <v>91.3638</v>
      </c>
    </row>
    <row r="219" spans="1:284">
      <c r="A219">
        <v>201</v>
      </c>
      <c r="B219">
        <v>1758414331.6</v>
      </c>
      <c r="C219">
        <v>1628.599999904633</v>
      </c>
      <c r="D219" t="s">
        <v>833</v>
      </c>
      <c r="E219" t="s">
        <v>834</v>
      </c>
      <c r="F219">
        <v>5</v>
      </c>
      <c r="G219" t="s">
        <v>734</v>
      </c>
      <c r="H219" t="s">
        <v>421</v>
      </c>
      <c r="I219">
        <v>1758414323.6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(DN219+(U219+2*0.95*5.67E-8*(((DN219+$B$9)+273)^4-(DN219+273)^4)-44100*J219)/(1.84*29.3*R219+8*0.95*5.67E-8*(DN219+273)^3))</f>
        <v>0</v>
      </c>
      <c r="W219">
        <f>($C$9*DO219+$D$9*DP219+$E$9*V219)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2*0.95*5.67E-8*(((DN219+$B$9)+273)^4-(W219+273)^4)</f>
        <v>0</v>
      </c>
      <c r="AF219">
        <f>U219+AE219+AC219+AD219</f>
        <v>0</v>
      </c>
      <c r="AG219">
        <v>0</v>
      </c>
      <c r="AH219">
        <v>0</v>
      </c>
      <c r="AI219">
        <f>IF(AG219*$H$15&gt;=AK219,1.0,(AK219/(AK219-AG219*$H$15)))</f>
        <v>0</v>
      </c>
      <c r="AJ219">
        <f>(AI219-1)*100</f>
        <v>0</v>
      </c>
      <c r="AK219">
        <f>MAX(0,($B$15+$C$15*DS219)/(1+$D$15*DS219)*DL219/(DN219+273)*$E$15)</f>
        <v>0</v>
      </c>
      <c r="AL219" t="s">
        <v>422</v>
      </c>
      <c r="AM219" t="s">
        <v>422</v>
      </c>
      <c r="AN219">
        <v>0</v>
      </c>
      <c r="AO219">
        <v>0</v>
      </c>
      <c r="AP219">
        <f>1-AN219/AO219</f>
        <v>0</v>
      </c>
      <c r="AQ219">
        <v>0</v>
      </c>
      <c r="AR219" t="s">
        <v>422</v>
      </c>
      <c r="AS219" t="s">
        <v>422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422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$B$13*DT219+$C$13*DU219+$F$13*EF219*(1-EI219)</f>
        <v>0</v>
      </c>
      <c r="CW219">
        <f>CV219*CX219</f>
        <v>0</v>
      </c>
      <c r="CX219">
        <f>($B$13*$D$11+$C$13*$D$11+$F$13*((ES219+EK219)/MAX(ES219+EK219+ET219, 0.1)*$I$11+ET219/MAX(ES219+EK219+ET219, 0.1)*$J$11))/($B$13+$C$13+$F$13)</f>
        <v>0</v>
      </c>
      <c r="CY219">
        <f>($B$13*$K$11+$C$13*$K$11+$F$13*((ES219+EK219)/MAX(ES219+EK219+ET219, 0.1)*$P$11+ET219/MAX(ES219+EK219+ET219, 0.1)*$Q$11))/($B$13+$C$13+$F$13)</f>
        <v>0</v>
      </c>
      <c r="CZ219">
        <v>1.1</v>
      </c>
      <c r="DA219">
        <v>0.5</v>
      </c>
      <c r="DB219" t="s">
        <v>423</v>
      </c>
      <c r="DC219">
        <v>2</v>
      </c>
      <c r="DD219">
        <v>1758414323.6</v>
      </c>
      <c r="DE219">
        <v>421.831125</v>
      </c>
      <c r="DF219">
        <v>419.999125</v>
      </c>
      <c r="DG219">
        <v>23.43066666666667</v>
      </c>
      <c r="DH219">
        <v>23.37187083333333</v>
      </c>
      <c r="DI219">
        <v>422.4926666666667</v>
      </c>
      <c r="DJ219">
        <v>23.1249875</v>
      </c>
      <c r="DK219">
        <v>499.9732916666667</v>
      </c>
      <c r="DL219">
        <v>90.16479166666666</v>
      </c>
      <c r="DM219">
        <v>0.0681177375</v>
      </c>
      <c r="DN219">
        <v>29.82582083333334</v>
      </c>
      <c r="DO219">
        <v>29.99775833333334</v>
      </c>
      <c r="DP219">
        <v>999.9</v>
      </c>
      <c r="DQ219">
        <v>0</v>
      </c>
      <c r="DR219">
        <v>0</v>
      </c>
      <c r="DS219">
        <v>9997.684166666668</v>
      </c>
      <c r="DT219">
        <v>0</v>
      </c>
      <c r="DU219">
        <v>3.33927</v>
      </c>
      <c r="DV219">
        <v>1.832068333333333</v>
      </c>
      <c r="DW219">
        <v>431.952</v>
      </c>
      <c r="DX219">
        <v>430.0502916666667</v>
      </c>
      <c r="DY219">
        <v>0.05880561666666667</v>
      </c>
      <c r="DZ219">
        <v>419.999125</v>
      </c>
      <c r="EA219">
        <v>23.37187083333333</v>
      </c>
      <c r="EB219">
        <v>2.112622916666667</v>
      </c>
      <c r="EC219">
        <v>2.107320833333333</v>
      </c>
      <c r="ED219">
        <v>18.31468333333333</v>
      </c>
      <c r="EE219">
        <v>18.27463333333333</v>
      </c>
      <c r="EF219">
        <v>0.00500078</v>
      </c>
      <c r="EG219">
        <v>0</v>
      </c>
      <c r="EH219">
        <v>0</v>
      </c>
      <c r="EI219">
        <v>0</v>
      </c>
      <c r="EJ219">
        <v>130.725</v>
      </c>
      <c r="EK219">
        <v>0.00500078</v>
      </c>
      <c r="EL219">
        <v>-19.75416666666667</v>
      </c>
      <c r="EM219">
        <v>-1.183333333333333</v>
      </c>
      <c r="EN219">
        <v>35.0675</v>
      </c>
      <c r="EO219">
        <v>39.260125</v>
      </c>
      <c r="EP219">
        <v>37.74195833333333</v>
      </c>
      <c r="EQ219">
        <v>39.325375</v>
      </c>
      <c r="ER219">
        <v>38.16629166666667</v>
      </c>
      <c r="ES219">
        <v>0</v>
      </c>
      <c r="ET219">
        <v>0</v>
      </c>
      <c r="EU219">
        <v>0</v>
      </c>
      <c r="EV219">
        <v>1758414331.2</v>
      </c>
      <c r="EW219">
        <v>0</v>
      </c>
      <c r="EX219">
        <v>131.3346153846154</v>
      </c>
      <c r="EY219">
        <v>24.00341901407633</v>
      </c>
      <c r="EZ219">
        <v>-5.528205174443263</v>
      </c>
      <c r="FA219">
        <v>-19.47307692307692</v>
      </c>
      <c r="FB219">
        <v>15</v>
      </c>
      <c r="FC219">
        <v>0</v>
      </c>
      <c r="FD219" t="s">
        <v>424</v>
      </c>
      <c r="FE219">
        <v>1746989605.5</v>
      </c>
      <c r="FF219">
        <v>1746989593.5</v>
      </c>
      <c r="FG219">
        <v>0</v>
      </c>
      <c r="FH219">
        <v>-0.274</v>
      </c>
      <c r="FI219">
        <v>-0.002</v>
      </c>
      <c r="FJ219">
        <v>2.549</v>
      </c>
      <c r="FK219">
        <v>0.129</v>
      </c>
      <c r="FL219">
        <v>420</v>
      </c>
      <c r="FM219">
        <v>17</v>
      </c>
      <c r="FN219">
        <v>0.02</v>
      </c>
      <c r="FO219">
        <v>0.04</v>
      </c>
      <c r="FP219">
        <v>1.829084146341464</v>
      </c>
      <c r="FQ219">
        <v>0.03862557491289308</v>
      </c>
      <c r="FR219">
        <v>0.02328028035783847</v>
      </c>
      <c r="FS219">
        <v>1</v>
      </c>
      <c r="FT219">
        <v>131.1323529411765</v>
      </c>
      <c r="FU219">
        <v>13.47746383357427</v>
      </c>
      <c r="FV219">
        <v>6.380840834700821</v>
      </c>
      <c r="FW219">
        <v>0</v>
      </c>
      <c r="FX219">
        <v>0.05849670487804878</v>
      </c>
      <c r="FY219">
        <v>0.007845282229965072</v>
      </c>
      <c r="FZ219">
        <v>0.001105391572591674</v>
      </c>
      <c r="GA219">
        <v>1</v>
      </c>
      <c r="GB219">
        <v>2</v>
      </c>
      <c r="GC219">
        <v>3</v>
      </c>
      <c r="GD219" t="s">
        <v>425</v>
      </c>
      <c r="GE219">
        <v>3.10321</v>
      </c>
      <c r="GF219">
        <v>2.72671</v>
      </c>
      <c r="GG219">
        <v>0.08803080000000001</v>
      </c>
      <c r="GH219">
        <v>0.0876869</v>
      </c>
      <c r="GI219">
        <v>0.105601</v>
      </c>
      <c r="GJ219">
        <v>0.106822</v>
      </c>
      <c r="GK219">
        <v>23836</v>
      </c>
      <c r="GL219">
        <v>21643.3</v>
      </c>
      <c r="GM219">
        <v>26701.6</v>
      </c>
      <c r="GN219">
        <v>23945.9</v>
      </c>
      <c r="GO219">
        <v>38215.4</v>
      </c>
      <c r="GP219">
        <v>31615.9</v>
      </c>
      <c r="GQ219">
        <v>46630.7</v>
      </c>
      <c r="GR219">
        <v>37884.6</v>
      </c>
      <c r="GS219">
        <v>1.8662</v>
      </c>
      <c r="GT219">
        <v>1.8601</v>
      </c>
      <c r="GU219">
        <v>0.08631129999999999</v>
      </c>
      <c r="GV219">
        <v>0</v>
      </c>
      <c r="GW219">
        <v>28.5898</v>
      </c>
      <c r="GX219">
        <v>999.9</v>
      </c>
      <c r="GY219">
        <v>53.8</v>
      </c>
      <c r="GZ219">
        <v>31.5</v>
      </c>
      <c r="HA219">
        <v>27.6958</v>
      </c>
      <c r="HB219">
        <v>60.9837</v>
      </c>
      <c r="HC219">
        <v>26.1018</v>
      </c>
      <c r="HD219">
        <v>1</v>
      </c>
      <c r="HE219">
        <v>0.143242</v>
      </c>
      <c r="HF219">
        <v>-1.10423</v>
      </c>
      <c r="HG219">
        <v>20.2971</v>
      </c>
      <c r="HH219">
        <v>5.22193</v>
      </c>
      <c r="HI219">
        <v>11.98</v>
      </c>
      <c r="HJ219">
        <v>4.9656</v>
      </c>
      <c r="HK219">
        <v>3.276</v>
      </c>
      <c r="HL219">
        <v>9999</v>
      </c>
      <c r="HM219">
        <v>9999</v>
      </c>
      <c r="HN219">
        <v>9999</v>
      </c>
      <c r="HO219">
        <v>999.9</v>
      </c>
      <c r="HP219">
        <v>1.86386</v>
      </c>
      <c r="HQ219">
        <v>1.86006</v>
      </c>
      <c r="HR219">
        <v>1.85838</v>
      </c>
      <c r="HS219">
        <v>1.85974</v>
      </c>
      <c r="HT219">
        <v>1.85983</v>
      </c>
      <c r="HU219">
        <v>1.85837</v>
      </c>
      <c r="HV219">
        <v>1.85745</v>
      </c>
      <c r="HW219">
        <v>1.8524</v>
      </c>
      <c r="HX219">
        <v>0</v>
      </c>
      <c r="HY219">
        <v>0</v>
      </c>
      <c r="HZ219">
        <v>0</v>
      </c>
      <c r="IA219">
        <v>0</v>
      </c>
      <c r="IB219" t="s">
        <v>426</v>
      </c>
      <c r="IC219" t="s">
        <v>427</v>
      </c>
      <c r="ID219" t="s">
        <v>428</v>
      </c>
      <c r="IE219" t="s">
        <v>428</v>
      </c>
      <c r="IF219" t="s">
        <v>428</v>
      </c>
      <c r="IG219" t="s">
        <v>428</v>
      </c>
      <c r="IH219">
        <v>0</v>
      </c>
      <c r="II219">
        <v>100</v>
      </c>
      <c r="IJ219">
        <v>100</v>
      </c>
      <c r="IK219">
        <v>-0.661</v>
      </c>
      <c r="IL219">
        <v>0.3057</v>
      </c>
      <c r="IM219">
        <v>-0.6605319167387009</v>
      </c>
      <c r="IN219">
        <v>-0.0004737513092168879</v>
      </c>
      <c r="IO219">
        <v>1.233974951706583E-06</v>
      </c>
      <c r="IP219">
        <v>-2.791035861235605E-10</v>
      </c>
      <c r="IQ219">
        <v>0.04306461537617447</v>
      </c>
      <c r="IR219">
        <v>-0.002560808816659483</v>
      </c>
      <c r="IS219">
        <v>0.0007441110143227328</v>
      </c>
      <c r="IT219">
        <v>-6.151772081818622E-06</v>
      </c>
      <c r="IU219">
        <v>2</v>
      </c>
      <c r="IV219">
        <v>1988</v>
      </c>
      <c r="IW219">
        <v>1</v>
      </c>
      <c r="IX219">
        <v>28</v>
      </c>
      <c r="IY219">
        <v>190412.1</v>
      </c>
      <c r="IZ219">
        <v>190412.3</v>
      </c>
      <c r="JA219">
        <v>1.14868</v>
      </c>
      <c r="JB219">
        <v>2.61475</v>
      </c>
      <c r="JC219">
        <v>1.49658</v>
      </c>
      <c r="JD219">
        <v>2.34741</v>
      </c>
      <c r="JE219">
        <v>1.54907</v>
      </c>
      <c r="JF219">
        <v>2.37549</v>
      </c>
      <c r="JG219">
        <v>36.3165</v>
      </c>
      <c r="JH219">
        <v>24.0963</v>
      </c>
      <c r="JI219">
        <v>18</v>
      </c>
      <c r="JJ219">
        <v>481.913</v>
      </c>
      <c r="JK219">
        <v>492.578</v>
      </c>
      <c r="JL219">
        <v>30.1679</v>
      </c>
      <c r="JM219">
        <v>29.0886</v>
      </c>
      <c r="JN219">
        <v>30</v>
      </c>
      <c r="JO219">
        <v>29.2884</v>
      </c>
      <c r="JP219">
        <v>29.2784</v>
      </c>
      <c r="JQ219">
        <v>23.0982</v>
      </c>
      <c r="JR219">
        <v>19.694</v>
      </c>
      <c r="JS219">
        <v>100</v>
      </c>
      <c r="JT219">
        <v>30.1665</v>
      </c>
      <c r="JU219">
        <v>420</v>
      </c>
      <c r="JV219">
        <v>23.3934</v>
      </c>
      <c r="JW219">
        <v>101.951</v>
      </c>
      <c r="JX219">
        <v>91.3639</v>
      </c>
    </row>
    <row r="220" spans="1:284">
      <c r="A220">
        <v>202</v>
      </c>
      <c r="B220">
        <v>1758414333.6</v>
      </c>
      <c r="C220">
        <v>1630.599999904633</v>
      </c>
      <c r="D220" t="s">
        <v>835</v>
      </c>
      <c r="E220" t="s">
        <v>836</v>
      </c>
      <c r="F220">
        <v>5</v>
      </c>
      <c r="G220" t="s">
        <v>734</v>
      </c>
      <c r="H220" t="s">
        <v>421</v>
      </c>
      <c r="I220">
        <v>1758414325.6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(DN220+(U220+2*0.95*5.67E-8*(((DN220+$B$9)+273)^4-(DN220+273)^4)-44100*J220)/(1.84*29.3*R220+8*0.95*5.67E-8*(DN220+273)^3))</f>
        <v>0</v>
      </c>
      <c r="W220">
        <f>($C$9*DO220+$D$9*DP220+$E$9*V220)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2*0.95*5.67E-8*(((DN220+$B$9)+273)^4-(W220+273)^4)</f>
        <v>0</v>
      </c>
      <c r="AF220">
        <f>U220+AE220+AC220+AD220</f>
        <v>0</v>
      </c>
      <c r="AG220">
        <v>0</v>
      </c>
      <c r="AH220">
        <v>0</v>
      </c>
      <c r="AI220">
        <f>IF(AG220*$H$15&gt;=AK220,1.0,(AK220/(AK220-AG220*$H$15)))</f>
        <v>0</v>
      </c>
      <c r="AJ220">
        <f>(AI220-1)*100</f>
        <v>0</v>
      </c>
      <c r="AK220">
        <f>MAX(0,($B$15+$C$15*DS220)/(1+$D$15*DS220)*DL220/(DN220+273)*$E$15)</f>
        <v>0</v>
      </c>
      <c r="AL220" t="s">
        <v>422</v>
      </c>
      <c r="AM220" t="s">
        <v>422</v>
      </c>
      <c r="AN220">
        <v>0</v>
      </c>
      <c r="AO220">
        <v>0</v>
      </c>
      <c r="AP220">
        <f>1-AN220/AO220</f>
        <v>0</v>
      </c>
      <c r="AQ220">
        <v>0</v>
      </c>
      <c r="AR220" t="s">
        <v>422</v>
      </c>
      <c r="AS220" t="s">
        <v>422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422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$B$13*DT220+$C$13*DU220+$F$13*EF220*(1-EI220)</f>
        <v>0</v>
      </c>
      <c r="CW220">
        <f>CV220*CX220</f>
        <v>0</v>
      </c>
      <c r="CX220">
        <f>($B$13*$D$11+$C$13*$D$11+$F$13*((ES220+EK220)/MAX(ES220+EK220+ET220, 0.1)*$I$11+ET220/MAX(ES220+EK220+ET220, 0.1)*$J$11))/($B$13+$C$13+$F$13)</f>
        <v>0</v>
      </c>
      <c r="CY220">
        <f>($B$13*$K$11+$C$13*$K$11+$F$13*((ES220+EK220)/MAX(ES220+EK220+ET220, 0.1)*$P$11+ET220/MAX(ES220+EK220+ET220, 0.1)*$Q$11))/($B$13+$C$13+$F$13)</f>
        <v>0</v>
      </c>
      <c r="CZ220">
        <v>1.1</v>
      </c>
      <c r="DA220">
        <v>0.5</v>
      </c>
      <c r="DB220" t="s">
        <v>423</v>
      </c>
      <c r="DC220">
        <v>2</v>
      </c>
      <c r="DD220">
        <v>1758414325.6</v>
      </c>
      <c r="DE220">
        <v>421.8311666666667</v>
      </c>
      <c r="DF220">
        <v>419.9934583333334</v>
      </c>
      <c r="DG220">
        <v>23.4307375</v>
      </c>
      <c r="DH220">
        <v>23.37141666666666</v>
      </c>
      <c r="DI220">
        <v>422.492625</v>
      </c>
      <c r="DJ220">
        <v>23.12505833333333</v>
      </c>
      <c r="DK220">
        <v>499.9848749999999</v>
      </c>
      <c r="DL220">
        <v>90.16485416666667</v>
      </c>
      <c r="DM220">
        <v>0.0681678</v>
      </c>
      <c r="DN220">
        <v>29.82519166666667</v>
      </c>
      <c r="DO220">
        <v>29.9976125</v>
      </c>
      <c r="DP220">
        <v>999.9</v>
      </c>
      <c r="DQ220">
        <v>0</v>
      </c>
      <c r="DR220">
        <v>0</v>
      </c>
      <c r="DS220">
        <v>9997.846666666666</v>
      </c>
      <c r="DT220">
        <v>0</v>
      </c>
      <c r="DU220">
        <v>3.33927</v>
      </c>
      <c r="DV220">
        <v>1.837791666666667</v>
      </c>
      <c r="DW220">
        <v>431.9520416666666</v>
      </c>
      <c r="DX220">
        <v>430.0442083333333</v>
      </c>
      <c r="DY220">
        <v>0.05932862916666667</v>
      </c>
      <c r="DZ220">
        <v>419.9934583333334</v>
      </c>
      <c r="EA220">
        <v>23.37141666666666</v>
      </c>
      <c r="EB220">
        <v>2.112630833333334</v>
      </c>
      <c r="EC220">
        <v>2.10728125</v>
      </c>
      <c r="ED220">
        <v>18.3147375</v>
      </c>
      <c r="EE220">
        <v>18.27433333333333</v>
      </c>
      <c r="EF220">
        <v>0.00500078</v>
      </c>
      <c r="EG220">
        <v>0</v>
      </c>
      <c r="EH220">
        <v>0</v>
      </c>
      <c r="EI220">
        <v>0</v>
      </c>
      <c r="EJ220">
        <v>131.2583333333333</v>
      </c>
      <c r="EK220">
        <v>0.00500078</v>
      </c>
      <c r="EL220">
        <v>-19.26666666666667</v>
      </c>
      <c r="EM220">
        <v>-1.0875</v>
      </c>
      <c r="EN220">
        <v>35.07795833333333</v>
      </c>
      <c r="EO220">
        <v>39.307</v>
      </c>
      <c r="EP220">
        <v>37.80445833333333</v>
      </c>
      <c r="EQ220">
        <v>39.38</v>
      </c>
      <c r="ER220">
        <v>38.192375</v>
      </c>
      <c r="ES220">
        <v>0</v>
      </c>
      <c r="ET220">
        <v>0</v>
      </c>
      <c r="EU220">
        <v>0</v>
      </c>
      <c r="EV220">
        <v>1758414333.6</v>
      </c>
      <c r="EW220">
        <v>0</v>
      </c>
      <c r="EX220">
        <v>131.0038461538462</v>
      </c>
      <c r="EY220">
        <v>3.388034344033028</v>
      </c>
      <c r="EZ220">
        <v>3.623931665731954</v>
      </c>
      <c r="FA220">
        <v>-18.95384615384615</v>
      </c>
      <c r="FB220">
        <v>15</v>
      </c>
      <c r="FC220">
        <v>0</v>
      </c>
      <c r="FD220" t="s">
        <v>424</v>
      </c>
      <c r="FE220">
        <v>1746989605.5</v>
      </c>
      <c r="FF220">
        <v>1746989593.5</v>
      </c>
      <c r="FG220">
        <v>0</v>
      </c>
      <c r="FH220">
        <v>-0.274</v>
      </c>
      <c r="FI220">
        <v>-0.002</v>
      </c>
      <c r="FJ220">
        <v>2.549</v>
      </c>
      <c r="FK220">
        <v>0.129</v>
      </c>
      <c r="FL220">
        <v>420</v>
      </c>
      <c r="FM220">
        <v>17</v>
      </c>
      <c r="FN220">
        <v>0.02</v>
      </c>
      <c r="FO220">
        <v>0.04</v>
      </c>
      <c r="FP220">
        <v>1.8305835</v>
      </c>
      <c r="FQ220">
        <v>0.1564714446529061</v>
      </c>
      <c r="FR220">
        <v>0.02544136410945766</v>
      </c>
      <c r="FS220">
        <v>1</v>
      </c>
      <c r="FT220">
        <v>131.385294117647</v>
      </c>
      <c r="FU220">
        <v>3.55844157696988</v>
      </c>
      <c r="FV220">
        <v>6.390256017744386</v>
      </c>
      <c r="FW220">
        <v>0</v>
      </c>
      <c r="FX220">
        <v>0.0589261525</v>
      </c>
      <c r="FY220">
        <v>0.01336076510318948</v>
      </c>
      <c r="FZ220">
        <v>0.001458808790244201</v>
      </c>
      <c r="GA220">
        <v>1</v>
      </c>
      <c r="GB220">
        <v>2</v>
      </c>
      <c r="GC220">
        <v>3</v>
      </c>
      <c r="GD220" t="s">
        <v>425</v>
      </c>
      <c r="GE220">
        <v>3.10324</v>
      </c>
      <c r="GF220">
        <v>2.72653</v>
      </c>
      <c r="GG220">
        <v>0.08803329999999999</v>
      </c>
      <c r="GH220">
        <v>0.0876789</v>
      </c>
      <c r="GI220">
        <v>0.105601</v>
      </c>
      <c r="GJ220">
        <v>0.106817</v>
      </c>
      <c r="GK220">
        <v>23836</v>
      </c>
      <c r="GL220">
        <v>21643.4</v>
      </c>
      <c r="GM220">
        <v>26701.6</v>
      </c>
      <c r="GN220">
        <v>23945.9</v>
      </c>
      <c r="GO220">
        <v>38215.4</v>
      </c>
      <c r="GP220">
        <v>31616</v>
      </c>
      <c r="GQ220">
        <v>46630.7</v>
      </c>
      <c r="GR220">
        <v>37884.5</v>
      </c>
      <c r="GS220">
        <v>1.86642</v>
      </c>
      <c r="GT220">
        <v>1.86005</v>
      </c>
      <c r="GU220">
        <v>0.08632620000000001</v>
      </c>
      <c r="GV220">
        <v>0</v>
      </c>
      <c r="GW220">
        <v>28.5898</v>
      </c>
      <c r="GX220">
        <v>999.9</v>
      </c>
      <c r="GY220">
        <v>53.8</v>
      </c>
      <c r="GZ220">
        <v>31.5</v>
      </c>
      <c r="HA220">
        <v>27.6952</v>
      </c>
      <c r="HB220">
        <v>60.9937</v>
      </c>
      <c r="HC220">
        <v>26.1498</v>
      </c>
      <c r="HD220">
        <v>1</v>
      </c>
      <c r="HE220">
        <v>0.143117</v>
      </c>
      <c r="HF220">
        <v>-1.11293</v>
      </c>
      <c r="HG220">
        <v>20.2971</v>
      </c>
      <c r="HH220">
        <v>5.22178</v>
      </c>
      <c r="HI220">
        <v>11.98</v>
      </c>
      <c r="HJ220">
        <v>4.96555</v>
      </c>
      <c r="HK220">
        <v>3.276</v>
      </c>
      <c r="HL220">
        <v>9999</v>
      </c>
      <c r="HM220">
        <v>9999</v>
      </c>
      <c r="HN220">
        <v>9999</v>
      </c>
      <c r="HO220">
        <v>999.9</v>
      </c>
      <c r="HP220">
        <v>1.86386</v>
      </c>
      <c r="HQ220">
        <v>1.86006</v>
      </c>
      <c r="HR220">
        <v>1.85838</v>
      </c>
      <c r="HS220">
        <v>1.85975</v>
      </c>
      <c r="HT220">
        <v>1.85983</v>
      </c>
      <c r="HU220">
        <v>1.85837</v>
      </c>
      <c r="HV220">
        <v>1.85745</v>
      </c>
      <c r="HW220">
        <v>1.85239</v>
      </c>
      <c r="HX220">
        <v>0</v>
      </c>
      <c r="HY220">
        <v>0</v>
      </c>
      <c r="HZ220">
        <v>0</v>
      </c>
      <c r="IA220">
        <v>0</v>
      </c>
      <c r="IB220" t="s">
        <v>426</v>
      </c>
      <c r="IC220" t="s">
        <v>427</v>
      </c>
      <c r="ID220" t="s">
        <v>428</v>
      </c>
      <c r="IE220" t="s">
        <v>428</v>
      </c>
      <c r="IF220" t="s">
        <v>428</v>
      </c>
      <c r="IG220" t="s">
        <v>428</v>
      </c>
      <c r="IH220">
        <v>0</v>
      </c>
      <c r="II220">
        <v>100</v>
      </c>
      <c r="IJ220">
        <v>100</v>
      </c>
      <c r="IK220">
        <v>-0.661</v>
      </c>
      <c r="IL220">
        <v>0.3057</v>
      </c>
      <c r="IM220">
        <v>-0.6605319167387009</v>
      </c>
      <c r="IN220">
        <v>-0.0004737513092168879</v>
      </c>
      <c r="IO220">
        <v>1.233974951706583E-06</v>
      </c>
      <c r="IP220">
        <v>-2.791035861235605E-10</v>
      </c>
      <c r="IQ220">
        <v>0.04306461537617447</v>
      </c>
      <c r="IR220">
        <v>-0.002560808816659483</v>
      </c>
      <c r="IS220">
        <v>0.0007441110143227328</v>
      </c>
      <c r="IT220">
        <v>-6.151772081818622E-06</v>
      </c>
      <c r="IU220">
        <v>2</v>
      </c>
      <c r="IV220">
        <v>1988</v>
      </c>
      <c r="IW220">
        <v>1</v>
      </c>
      <c r="IX220">
        <v>28</v>
      </c>
      <c r="IY220">
        <v>190412.1</v>
      </c>
      <c r="IZ220">
        <v>190412.3</v>
      </c>
      <c r="JA220">
        <v>1.1499</v>
      </c>
      <c r="JB220">
        <v>2.61597</v>
      </c>
      <c r="JC220">
        <v>1.49658</v>
      </c>
      <c r="JD220">
        <v>2.34741</v>
      </c>
      <c r="JE220">
        <v>1.54907</v>
      </c>
      <c r="JF220">
        <v>2.38281</v>
      </c>
      <c r="JG220">
        <v>36.3165</v>
      </c>
      <c r="JH220">
        <v>24.0875</v>
      </c>
      <c r="JI220">
        <v>18</v>
      </c>
      <c r="JJ220">
        <v>482.043</v>
      </c>
      <c r="JK220">
        <v>492.545</v>
      </c>
      <c r="JL220">
        <v>30.1664</v>
      </c>
      <c r="JM220">
        <v>29.0886</v>
      </c>
      <c r="JN220">
        <v>30.0001</v>
      </c>
      <c r="JO220">
        <v>29.2885</v>
      </c>
      <c r="JP220">
        <v>29.2784</v>
      </c>
      <c r="JQ220">
        <v>23.0996</v>
      </c>
      <c r="JR220">
        <v>19.694</v>
      </c>
      <c r="JS220">
        <v>100</v>
      </c>
      <c r="JT220">
        <v>30.1665</v>
      </c>
      <c r="JU220">
        <v>420</v>
      </c>
      <c r="JV220">
        <v>23.3934</v>
      </c>
      <c r="JW220">
        <v>101.951</v>
      </c>
      <c r="JX220">
        <v>91.36360000000001</v>
      </c>
    </row>
    <row r="221" spans="1:284">
      <c r="A221">
        <v>203</v>
      </c>
      <c r="B221">
        <v>1758414335.6</v>
      </c>
      <c r="C221">
        <v>1632.599999904633</v>
      </c>
      <c r="D221" t="s">
        <v>837</v>
      </c>
      <c r="E221" t="s">
        <v>838</v>
      </c>
      <c r="F221">
        <v>5</v>
      </c>
      <c r="G221" t="s">
        <v>734</v>
      </c>
      <c r="H221" t="s">
        <v>421</v>
      </c>
      <c r="I221">
        <v>1758414327.6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(DN221+(U221+2*0.95*5.67E-8*(((DN221+$B$9)+273)^4-(DN221+273)^4)-44100*J221)/(1.84*29.3*R221+8*0.95*5.67E-8*(DN221+273)^3))</f>
        <v>0</v>
      </c>
      <c r="W221">
        <f>($C$9*DO221+$D$9*DP221+$E$9*V221)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2*0.95*5.67E-8*(((DN221+$B$9)+273)^4-(W221+273)^4)</f>
        <v>0</v>
      </c>
      <c r="AF221">
        <f>U221+AE221+AC221+AD221</f>
        <v>0</v>
      </c>
      <c r="AG221">
        <v>0</v>
      </c>
      <c r="AH221">
        <v>0</v>
      </c>
      <c r="AI221">
        <f>IF(AG221*$H$15&gt;=AK221,1.0,(AK221/(AK221-AG221*$H$15)))</f>
        <v>0</v>
      </c>
      <c r="AJ221">
        <f>(AI221-1)*100</f>
        <v>0</v>
      </c>
      <c r="AK221">
        <f>MAX(0,($B$15+$C$15*DS221)/(1+$D$15*DS221)*DL221/(DN221+273)*$E$15)</f>
        <v>0</v>
      </c>
      <c r="AL221" t="s">
        <v>422</v>
      </c>
      <c r="AM221" t="s">
        <v>422</v>
      </c>
      <c r="AN221">
        <v>0</v>
      </c>
      <c r="AO221">
        <v>0</v>
      </c>
      <c r="AP221">
        <f>1-AN221/AO221</f>
        <v>0</v>
      </c>
      <c r="AQ221">
        <v>0</v>
      </c>
      <c r="AR221" t="s">
        <v>422</v>
      </c>
      <c r="AS221" t="s">
        <v>422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422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$B$13*DT221+$C$13*DU221+$F$13*EF221*(1-EI221)</f>
        <v>0</v>
      </c>
      <c r="CW221">
        <f>CV221*CX221</f>
        <v>0</v>
      </c>
      <c r="CX221">
        <f>($B$13*$D$11+$C$13*$D$11+$F$13*((ES221+EK221)/MAX(ES221+EK221+ET221, 0.1)*$I$11+ET221/MAX(ES221+EK221+ET221, 0.1)*$J$11))/($B$13+$C$13+$F$13)</f>
        <v>0</v>
      </c>
      <c r="CY221">
        <f>($B$13*$K$11+$C$13*$K$11+$F$13*((ES221+EK221)/MAX(ES221+EK221+ET221, 0.1)*$P$11+ET221/MAX(ES221+EK221+ET221, 0.1)*$Q$11))/($B$13+$C$13+$F$13)</f>
        <v>0</v>
      </c>
      <c r="CZ221">
        <v>1.1</v>
      </c>
      <c r="DA221">
        <v>0.5</v>
      </c>
      <c r="DB221" t="s">
        <v>423</v>
      </c>
      <c r="DC221">
        <v>2</v>
      </c>
      <c r="DD221">
        <v>1758414327.6</v>
      </c>
      <c r="DE221">
        <v>421.8342916666666</v>
      </c>
      <c r="DF221">
        <v>419.9945416666667</v>
      </c>
      <c r="DG221">
        <v>23.43073333333333</v>
      </c>
      <c r="DH221">
        <v>23.37096666666666</v>
      </c>
      <c r="DI221">
        <v>422.4957083333333</v>
      </c>
      <c r="DJ221">
        <v>23.12505</v>
      </c>
      <c r="DK221">
        <v>499.9714999999999</v>
      </c>
      <c r="DL221">
        <v>90.16497083333336</v>
      </c>
      <c r="DM221">
        <v>0.06821292083333334</v>
      </c>
      <c r="DN221">
        <v>29.82450416666667</v>
      </c>
      <c r="DO221">
        <v>29.99707916666667</v>
      </c>
      <c r="DP221">
        <v>999.9</v>
      </c>
      <c r="DQ221">
        <v>0</v>
      </c>
      <c r="DR221">
        <v>0</v>
      </c>
      <c r="DS221">
        <v>9996.675833333333</v>
      </c>
      <c r="DT221">
        <v>0</v>
      </c>
      <c r="DU221">
        <v>3.33927</v>
      </c>
      <c r="DV221">
        <v>1.839820833333333</v>
      </c>
      <c r="DW221">
        <v>431.9552083333333</v>
      </c>
      <c r="DX221">
        <v>430.045125</v>
      </c>
      <c r="DY221">
        <v>0.05976723749999999</v>
      </c>
      <c r="DZ221">
        <v>419.9945416666667</v>
      </c>
      <c r="EA221">
        <v>23.37096666666666</v>
      </c>
      <c r="EB221">
        <v>2.112632916666667</v>
      </c>
      <c r="EC221">
        <v>2.107243333333333</v>
      </c>
      <c r="ED221">
        <v>18.31475</v>
      </c>
      <c r="EE221">
        <v>18.27404166666667</v>
      </c>
      <c r="EF221">
        <v>0.00500078</v>
      </c>
      <c r="EG221">
        <v>0</v>
      </c>
      <c r="EH221">
        <v>0</v>
      </c>
      <c r="EI221">
        <v>0</v>
      </c>
      <c r="EJ221">
        <v>130.5166666666667</v>
      </c>
      <c r="EK221">
        <v>0.00500078</v>
      </c>
      <c r="EL221">
        <v>-18.72083333333333</v>
      </c>
      <c r="EM221">
        <v>-0.8291666666666666</v>
      </c>
      <c r="EN221">
        <v>35.10400000000001</v>
      </c>
      <c r="EO221">
        <v>39.35645833333334</v>
      </c>
      <c r="EP221">
        <v>37.83049999999999</v>
      </c>
      <c r="EQ221">
        <v>39.42425</v>
      </c>
      <c r="ER221">
        <v>38.210625</v>
      </c>
      <c r="ES221">
        <v>0</v>
      </c>
      <c r="ET221">
        <v>0</v>
      </c>
      <c r="EU221">
        <v>0</v>
      </c>
      <c r="EV221">
        <v>1758414335.4</v>
      </c>
      <c r="EW221">
        <v>0</v>
      </c>
      <c r="EX221">
        <v>131.272</v>
      </c>
      <c r="EY221">
        <v>-2.953845896617248</v>
      </c>
      <c r="EZ221">
        <v>15.71538481615931</v>
      </c>
      <c r="FA221">
        <v>-18.408</v>
      </c>
      <c r="FB221">
        <v>15</v>
      </c>
      <c r="FC221">
        <v>0</v>
      </c>
      <c r="FD221" t="s">
        <v>424</v>
      </c>
      <c r="FE221">
        <v>1746989605.5</v>
      </c>
      <c r="FF221">
        <v>1746989593.5</v>
      </c>
      <c r="FG221">
        <v>0</v>
      </c>
      <c r="FH221">
        <v>-0.274</v>
      </c>
      <c r="FI221">
        <v>-0.002</v>
      </c>
      <c r="FJ221">
        <v>2.549</v>
      </c>
      <c r="FK221">
        <v>0.129</v>
      </c>
      <c r="FL221">
        <v>420</v>
      </c>
      <c r="FM221">
        <v>17</v>
      </c>
      <c r="FN221">
        <v>0.02</v>
      </c>
      <c r="FO221">
        <v>0.04</v>
      </c>
      <c r="FP221">
        <v>1.835462195121951</v>
      </c>
      <c r="FQ221">
        <v>0.1646673867595791</v>
      </c>
      <c r="FR221">
        <v>0.02660462737232875</v>
      </c>
      <c r="FS221">
        <v>1</v>
      </c>
      <c r="FT221">
        <v>130.7794117647059</v>
      </c>
      <c r="FU221">
        <v>-3.179526304493796</v>
      </c>
      <c r="FV221">
        <v>6.630845009222594</v>
      </c>
      <c r="FW221">
        <v>0</v>
      </c>
      <c r="FX221">
        <v>0.05921698536585365</v>
      </c>
      <c r="FY221">
        <v>0.01445435540069671</v>
      </c>
      <c r="FZ221">
        <v>0.00158997752899614</v>
      </c>
      <c r="GA221">
        <v>1</v>
      </c>
      <c r="GB221">
        <v>2</v>
      </c>
      <c r="GC221">
        <v>3</v>
      </c>
      <c r="GD221" t="s">
        <v>425</v>
      </c>
      <c r="GE221">
        <v>3.10314</v>
      </c>
      <c r="GF221">
        <v>2.72631</v>
      </c>
      <c r="GG221">
        <v>0.08803420000000001</v>
      </c>
      <c r="GH221">
        <v>0.0876907</v>
      </c>
      <c r="GI221">
        <v>0.105595</v>
      </c>
      <c r="GJ221">
        <v>0.10682</v>
      </c>
      <c r="GK221">
        <v>23836</v>
      </c>
      <c r="GL221">
        <v>21643.1</v>
      </c>
      <c r="GM221">
        <v>26701.7</v>
      </c>
      <c r="GN221">
        <v>23945.8</v>
      </c>
      <c r="GO221">
        <v>38215.6</v>
      </c>
      <c r="GP221">
        <v>31615.8</v>
      </c>
      <c r="GQ221">
        <v>46630.6</v>
      </c>
      <c r="GR221">
        <v>37884.4</v>
      </c>
      <c r="GS221">
        <v>1.86623</v>
      </c>
      <c r="GT221">
        <v>1.85993</v>
      </c>
      <c r="GU221">
        <v>0.08579340000000001</v>
      </c>
      <c r="GV221">
        <v>0</v>
      </c>
      <c r="GW221">
        <v>28.5909</v>
      </c>
      <c r="GX221">
        <v>999.9</v>
      </c>
      <c r="GY221">
        <v>53.8</v>
      </c>
      <c r="GZ221">
        <v>31.5</v>
      </c>
      <c r="HA221">
        <v>27.6973</v>
      </c>
      <c r="HB221">
        <v>61.0037</v>
      </c>
      <c r="HC221">
        <v>26.1298</v>
      </c>
      <c r="HD221">
        <v>1</v>
      </c>
      <c r="HE221">
        <v>0.143293</v>
      </c>
      <c r="HF221">
        <v>-1.11931</v>
      </c>
      <c r="HG221">
        <v>20.2969</v>
      </c>
      <c r="HH221">
        <v>5.22193</v>
      </c>
      <c r="HI221">
        <v>11.98</v>
      </c>
      <c r="HJ221">
        <v>4.9655</v>
      </c>
      <c r="HK221">
        <v>3.27598</v>
      </c>
      <c r="HL221">
        <v>9999</v>
      </c>
      <c r="HM221">
        <v>9999</v>
      </c>
      <c r="HN221">
        <v>9999</v>
      </c>
      <c r="HO221">
        <v>999.9</v>
      </c>
      <c r="HP221">
        <v>1.86387</v>
      </c>
      <c r="HQ221">
        <v>1.86005</v>
      </c>
      <c r="HR221">
        <v>1.85837</v>
      </c>
      <c r="HS221">
        <v>1.85975</v>
      </c>
      <c r="HT221">
        <v>1.85983</v>
      </c>
      <c r="HU221">
        <v>1.85837</v>
      </c>
      <c r="HV221">
        <v>1.85745</v>
      </c>
      <c r="HW221">
        <v>1.85238</v>
      </c>
      <c r="HX221">
        <v>0</v>
      </c>
      <c r="HY221">
        <v>0</v>
      </c>
      <c r="HZ221">
        <v>0</v>
      </c>
      <c r="IA221">
        <v>0</v>
      </c>
      <c r="IB221" t="s">
        <v>426</v>
      </c>
      <c r="IC221" t="s">
        <v>427</v>
      </c>
      <c r="ID221" t="s">
        <v>428</v>
      </c>
      <c r="IE221" t="s">
        <v>428</v>
      </c>
      <c r="IF221" t="s">
        <v>428</v>
      </c>
      <c r="IG221" t="s">
        <v>428</v>
      </c>
      <c r="IH221">
        <v>0</v>
      </c>
      <c r="II221">
        <v>100</v>
      </c>
      <c r="IJ221">
        <v>100</v>
      </c>
      <c r="IK221">
        <v>-0.661</v>
      </c>
      <c r="IL221">
        <v>0.3057</v>
      </c>
      <c r="IM221">
        <v>-0.6605319167387009</v>
      </c>
      <c r="IN221">
        <v>-0.0004737513092168879</v>
      </c>
      <c r="IO221">
        <v>1.233974951706583E-06</v>
      </c>
      <c r="IP221">
        <v>-2.791035861235605E-10</v>
      </c>
      <c r="IQ221">
        <v>0.04306461537617447</v>
      </c>
      <c r="IR221">
        <v>-0.002560808816659483</v>
      </c>
      <c r="IS221">
        <v>0.0007441110143227328</v>
      </c>
      <c r="IT221">
        <v>-6.151772081818622E-06</v>
      </c>
      <c r="IU221">
        <v>2</v>
      </c>
      <c r="IV221">
        <v>1988</v>
      </c>
      <c r="IW221">
        <v>1</v>
      </c>
      <c r="IX221">
        <v>28</v>
      </c>
      <c r="IY221">
        <v>190412.2</v>
      </c>
      <c r="IZ221">
        <v>190412.4</v>
      </c>
      <c r="JA221">
        <v>1.14868</v>
      </c>
      <c r="JB221">
        <v>2.61597</v>
      </c>
      <c r="JC221">
        <v>1.49658</v>
      </c>
      <c r="JD221">
        <v>2.34985</v>
      </c>
      <c r="JE221">
        <v>1.54907</v>
      </c>
      <c r="JF221">
        <v>2.39136</v>
      </c>
      <c r="JG221">
        <v>36.3165</v>
      </c>
      <c r="JH221">
        <v>24.0963</v>
      </c>
      <c r="JI221">
        <v>18</v>
      </c>
      <c r="JJ221">
        <v>481.932</v>
      </c>
      <c r="JK221">
        <v>492.463</v>
      </c>
      <c r="JL221">
        <v>30.1658</v>
      </c>
      <c r="JM221">
        <v>29.0886</v>
      </c>
      <c r="JN221">
        <v>30.0001</v>
      </c>
      <c r="JO221">
        <v>29.289</v>
      </c>
      <c r="JP221">
        <v>29.2784</v>
      </c>
      <c r="JQ221">
        <v>23.0965</v>
      </c>
      <c r="JR221">
        <v>19.694</v>
      </c>
      <c r="JS221">
        <v>100</v>
      </c>
      <c r="JT221">
        <v>30.1665</v>
      </c>
      <c r="JU221">
        <v>420</v>
      </c>
      <c r="JV221">
        <v>23.3934</v>
      </c>
      <c r="JW221">
        <v>101.951</v>
      </c>
      <c r="JX221">
        <v>91.3634</v>
      </c>
    </row>
    <row r="222" spans="1:284">
      <c r="A222">
        <v>204</v>
      </c>
      <c r="B222">
        <v>1758414337.6</v>
      </c>
      <c r="C222">
        <v>1634.599999904633</v>
      </c>
      <c r="D222" t="s">
        <v>839</v>
      </c>
      <c r="E222" t="s">
        <v>840</v>
      </c>
      <c r="F222">
        <v>5</v>
      </c>
      <c r="G222" t="s">
        <v>734</v>
      </c>
      <c r="H222" t="s">
        <v>421</v>
      </c>
      <c r="I222">
        <v>1758414329.6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(DN222+(U222+2*0.95*5.67E-8*(((DN222+$B$9)+273)^4-(DN222+273)^4)-44100*J222)/(1.84*29.3*R222+8*0.95*5.67E-8*(DN222+273)^3))</f>
        <v>0</v>
      </c>
      <c r="W222">
        <f>($C$9*DO222+$D$9*DP222+$E$9*V222)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2*0.95*5.67E-8*(((DN222+$B$9)+273)^4-(W222+273)^4)</f>
        <v>0</v>
      </c>
      <c r="AF222">
        <f>U222+AE222+AC222+AD222</f>
        <v>0</v>
      </c>
      <c r="AG222">
        <v>0</v>
      </c>
      <c r="AH222">
        <v>0</v>
      </c>
      <c r="AI222">
        <f>IF(AG222*$H$15&gt;=AK222,1.0,(AK222/(AK222-AG222*$H$15)))</f>
        <v>0</v>
      </c>
      <c r="AJ222">
        <f>(AI222-1)*100</f>
        <v>0</v>
      </c>
      <c r="AK222">
        <f>MAX(0,($B$15+$C$15*DS222)/(1+$D$15*DS222)*DL222/(DN222+273)*$E$15)</f>
        <v>0</v>
      </c>
      <c r="AL222" t="s">
        <v>422</v>
      </c>
      <c r="AM222" t="s">
        <v>422</v>
      </c>
      <c r="AN222">
        <v>0</v>
      </c>
      <c r="AO222">
        <v>0</v>
      </c>
      <c r="AP222">
        <f>1-AN222/AO222</f>
        <v>0</v>
      </c>
      <c r="AQ222">
        <v>0</v>
      </c>
      <c r="AR222" t="s">
        <v>422</v>
      </c>
      <c r="AS222" t="s">
        <v>422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422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$B$13*DT222+$C$13*DU222+$F$13*EF222*(1-EI222)</f>
        <v>0</v>
      </c>
      <c r="CW222">
        <f>CV222*CX222</f>
        <v>0</v>
      </c>
      <c r="CX222">
        <f>($B$13*$D$11+$C$13*$D$11+$F$13*((ES222+EK222)/MAX(ES222+EK222+ET222, 0.1)*$I$11+ET222/MAX(ES222+EK222+ET222, 0.1)*$J$11))/($B$13+$C$13+$F$13)</f>
        <v>0</v>
      </c>
      <c r="CY222">
        <f>($B$13*$K$11+$C$13*$K$11+$F$13*((ES222+EK222)/MAX(ES222+EK222+ET222, 0.1)*$P$11+ET222/MAX(ES222+EK222+ET222, 0.1)*$Q$11))/($B$13+$C$13+$F$13)</f>
        <v>0</v>
      </c>
      <c r="CZ222">
        <v>1.1</v>
      </c>
      <c r="DA222">
        <v>0.5</v>
      </c>
      <c r="DB222" t="s">
        <v>423</v>
      </c>
      <c r="DC222">
        <v>2</v>
      </c>
      <c r="DD222">
        <v>1758414329.6</v>
      </c>
      <c r="DE222">
        <v>421.8326666666667</v>
      </c>
      <c r="DF222">
        <v>419.9992916666667</v>
      </c>
      <c r="DG222">
        <v>23.43053333333333</v>
      </c>
      <c r="DH222">
        <v>23.37052916666667</v>
      </c>
      <c r="DI222">
        <v>422.494</v>
      </c>
      <c r="DJ222">
        <v>23.12484583333334</v>
      </c>
      <c r="DK222">
        <v>499.9626249999999</v>
      </c>
      <c r="DL222">
        <v>90.16519166666667</v>
      </c>
      <c r="DM222">
        <v>0.06822010833333332</v>
      </c>
      <c r="DN222">
        <v>29.8241875</v>
      </c>
      <c r="DO222">
        <v>29.99562916666666</v>
      </c>
      <c r="DP222">
        <v>999.9</v>
      </c>
      <c r="DQ222">
        <v>0</v>
      </c>
      <c r="DR222">
        <v>0</v>
      </c>
      <c r="DS222">
        <v>9999.639166666666</v>
      </c>
      <c r="DT222">
        <v>0</v>
      </c>
      <c r="DU222">
        <v>3.33927</v>
      </c>
      <c r="DV222">
        <v>1.833352916666667</v>
      </c>
      <c r="DW222">
        <v>431.9534166666667</v>
      </c>
      <c r="DX222">
        <v>430.04975</v>
      </c>
      <c r="DY222">
        <v>0.06000192083333333</v>
      </c>
      <c r="DZ222">
        <v>419.9992916666667</v>
      </c>
      <c r="EA222">
        <v>23.37052916666667</v>
      </c>
      <c r="EB222">
        <v>2.11262</v>
      </c>
      <c r="EC222">
        <v>2.10720875</v>
      </c>
      <c r="ED222">
        <v>18.31465</v>
      </c>
      <c r="EE222">
        <v>18.27377916666667</v>
      </c>
      <c r="EF222">
        <v>0.00500078</v>
      </c>
      <c r="EG222">
        <v>0</v>
      </c>
      <c r="EH222">
        <v>0</v>
      </c>
      <c r="EI222">
        <v>0</v>
      </c>
      <c r="EJ222">
        <v>131.0125</v>
      </c>
      <c r="EK222">
        <v>0.00500078</v>
      </c>
      <c r="EL222">
        <v>-18.61666666666666</v>
      </c>
      <c r="EM222">
        <v>-0.7374999999999999</v>
      </c>
      <c r="EN222">
        <v>35.10920833333333</v>
      </c>
      <c r="EO222">
        <v>39.40333333333334</v>
      </c>
      <c r="EP222">
        <v>37.78879166666667</v>
      </c>
      <c r="EQ222">
        <v>39.47629166666667</v>
      </c>
      <c r="ER222">
        <v>38.23925</v>
      </c>
      <c r="ES222">
        <v>0</v>
      </c>
      <c r="ET222">
        <v>0</v>
      </c>
      <c r="EU222">
        <v>0</v>
      </c>
      <c r="EV222">
        <v>1758414337.2</v>
      </c>
      <c r="EW222">
        <v>0</v>
      </c>
      <c r="EX222">
        <v>132.0807692307692</v>
      </c>
      <c r="EY222">
        <v>-6.410256234103032</v>
      </c>
      <c r="EZ222">
        <v>25.43589751831372</v>
      </c>
      <c r="FA222">
        <v>-18.90769230769231</v>
      </c>
      <c r="FB222">
        <v>15</v>
      </c>
      <c r="FC222">
        <v>0</v>
      </c>
      <c r="FD222" t="s">
        <v>424</v>
      </c>
      <c r="FE222">
        <v>1746989605.5</v>
      </c>
      <c r="FF222">
        <v>1746989593.5</v>
      </c>
      <c r="FG222">
        <v>0</v>
      </c>
      <c r="FH222">
        <v>-0.274</v>
      </c>
      <c r="FI222">
        <v>-0.002</v>
      </c>
      <c r="FJ222">
        <v>2.549</v>
      </c>
      <c r="FK222">
        <v>0.129</v>
      </c>
      <c r="FL222">
        <v>420</v>
      </c>
      <c r="FM222">
        <v>17</v>
      </c>
      <c r="FN222">
        <v>0.02</v>
      </c>
      <c r="FO222">
        <v>0.04</v>
      </c>
      <c r="FP222">
        <v>1.833987</v>
      </c>
      <c r="FQ222">
        <v>0.00160615384614716</v>
      </c>
      <c r="FR222">
        <v>0.02929745630596622</v>
      </c>
      <c r="FS222">
        <v>1</v>
      </c>
      <c r="FT222">
        <v>131.5735294117647</v>
      </c>
      <c r="FU222">
        <v>2.452253697414021</v>
      </c>
      <c r="FV222">
        <v>6.432514320577069</v>
      </c>
      <c r="FW222">
        <v>0</v>
      </c>
      <c r="FX222">
        <v>0.05949697249999999</v>
      </c>
      <c r="FY222">
        <v>0.01194276135084414</v>
      </c>
      <c r="FZ222">
        <v>0.001490828727585349</v>
      </c>
      <c r="GA222">
        <v>1</v>
      </c>
      <c r="GB222">
        <v>2</v>
      </c>
      <c r="GC222">
        <v>3</v>
      </c>
      <c r="GD222" t="s">
        <v>425</v>
      </c>
      <c r="GE222">
        <v>3.10323</v>
      </c>
      <c r="GF222">
        <v>2.72623</v>
      </c>
      <c r="GG222">
        <v>0.088034</v>
      </c>
      <c r="GH222">
        <v>0.087698</v>
      </c>
      <c r="GI222">
        <v>0.105593</v>
      </c>
      <c r="GJ222">
        <v>0.106817</v>
      </c>
      <c r="GK222">
        <v>23836</v>
      </c>
      <c r="GL222">
        <v>21643</v>
      </c>
      <c r="GM222">
        <v>26701.6</v>
      </c>
      <c r="GN222">
        <v>23945.9</v>
      </c>
      <c r="GO222">
        <v>38215.6</v>
      </c>
      <c r="GP222">
        <v>31616</v>
      </c>
      <c r="GQ222">
        <v>46630.6</v>
      </c>
      <c r="GR222">
        <v>37884.5</v>
      </c>
      <c r="GS222">
        <v>1.86628</v>
      </c>
      <c r="GT222">
        <v>1.8597</v>
      </c>
      <c r="GU222">
        <v>0.0858158</v>
      </c>
      <c r="GV222">
        <v>0</v>
      </c>
      <c r="GW222">
        <v>28.5922</v>
      </c>
      <c r="GX222">
        <v>999.9</v>
      </c>
      <c r="GY222">
        <v>53.8</v>
      </c>
      <c r="GZ222">
        <v>31.5</v>
      </c>
      <c r="HA222">
        <v>27.6942</v>
      </c>
      <c r="HB222">
        <v>60.6237</v>
      </c>
      <c r="HC222">
        <v>26.2059</v>
      </c>
      <c r="HD222">
        <v>1</v>
      </c>
      <c r="HE222">
        <v>0.143455</v>
      </c>
      <c r="HF222">
        <v>-1.12889</v>
      </c>
      <c r="HG222">
        <v>20.2968</v>
      </c>
      <c r="HH222">
        <v>5.22148</v>
      </c>
      <c r="HI222">
        <v>11.98</v>
      </c>
      <c r="HJ222">
        <v>4.9655</v>
      </c>
      <c r="HK222">
        <v>3.27598</v>
      </c>
      <c r="HL222">
        <v>9999</v>
      </c>
      <c r="HM222">
        <v>9999</v>
      </c>
      <c r="HN222">
        <v>9999</v>
      </c>
      <c r="HO222">
        <v>999.9</v>
      </c>
      <c r="HP222">
        <v>1.86386</v>
      </c>
      <c r="HQ222">
        <v>1.86005</v>
      </c>
      <c r="HR222">
        <v>1.85837</v>
      </c>
      <c r="HS222">
        <v>1.85975</v>
      </c>
      <c r="HT222">
        <v>1.85982</v>
      </c>
      <c r="HU222">
        <v>1.85837</v>
      </c>
      <c r="HV222">
        <v>1.85745</v>
      </c>
      <c r="HW222">
        <v>1.85237</v>
      </c>
      <c r="HX222">
        <v>0</v>
      </c>
      <c r="HY222">
        <v>0</v>
      </c>
      <c r="HZ222">
        <v>0</v>
      </c>
      <c r="IA222">
        <v>0</v>
      </c>
      <c r="IB222" t="s">
        <v>426</v>
      </c>
      <c r="IC222" t="s">
        <v>427</v>
      </c>
      <c r="ID222" t="s">
        <v>428</v>
      </c>
      <c r="IE222" t="s">
        <v>428</v>
      </c>
      <c r="IF222" t="s">
        <v>428</v>
      </c>
      <c r="IG222" t="s">
        <v>428</v>
      </c>
      <c r="IH222">
        <v>0</v>
      </c>
      <c r="II222">
        <v>100</v>
      </c>
      <c r="IJ222">
        <v>100</v>
      </c>
      <c r="IK222">
        <v>-0.661</v>
      </c>
      <c r="IL222">
        <v>0.3056</v>
      </c>
      <c r="IM222">
        <v>-0.6605319167387009</v>
      </c>
      <c r="IN222">
        <v>-0.0004737513092168879</v>
      </c>
      <c r="IO222">
        <v>1.233974951706583E-06</v>
      </c>
      <c r="IP222">
        <v>-2.791035861235605E-10</v>
      </c>
      <c r="IQ222">
        <v>0.04306461537617447</v>
      </c>
      <c r="IR222">
        <v>-0.002560808816659483</v>
      </c>
      <c r="IS222">
        <v>0.0007441110143227328</v>
      </c>
      <c r="IT222">
        <v>-6.151772081818622E-06</v>
      </c>
      <c r="IU222">
        <v>2</v>
      </c>
      <c r="IV222">
        <v>1988</v>
      </c>
      <c r="IW222">
        <v>1</v>
      </c>
      <c r="IX222">
        <v>28</v>
      </c>
      <c r="IY222">
        <v>190412.2</v>
      </c>
      <c r="IZ222">
        <v>190412.4</v>
      </c>
      <c r="JA222">
        <v>1.14868</v>
      </c>
      <c r="JB222">
        <v>2.6123</v>
      </c>
      <c r="JC222">
        <v>1.49658</v>
      </c>
      <c r="JD222">
        <v>2.34863</v>
      </c>
      <c r="JE222">
        <v>1.54907</v>
      </c>
      <c r="JF222">
        <v>2.44507</v>
      </c>
      <c r="JG222">
        <v>36.3165</v>
      </c>
      <c r="JH222">
        <v>24.0963</v>
      </c>
      <c r="JI222">
        <v>18</v>
      </c>
      <c r="JJ222">
        <v>481.961</v>
      </c>
      <c r="JK222">
        <v>492.314</v>
      </c>
      <c r="JL222">
        <v>30.1659</v>
      </c>
      <c r="JM222">
        <v>29.0886</v>
      </c>
      <c r="JN222">
        <v>30.0001</v>
      </c>
      <c r="JO222">
        <v>29.289</v>
      </c>
      <c r="JP222">
        <v>29.2784</v>
      </c>
      <c r="JQ222">
        <v>23.099</v>
      </c>
      <c r="JR222">
        <v>19.694</v>
      </c>
      <c r="JS222">
        <v>100</v>
      </c>
      <c r="JT222">
        <v>30.171</v>
      </c>
      <c r="JU222">
        <v>420</v>
      </c>
      <c r="JV222">
        <v>23.3934</v>
      </c>
      <c r="JW222">
        <v>101.951</v>
      </c>
      <c r="JX222">
        <v>91.36360000000001</v>
      </c>
    </row>
    <row r="223" spans="1:284">
      <c r="A223">
        <v>205</v>
      </c>
      <c r="B223">
        <v>1758414339.6</v>
      </c>
      <c r="C223">
        <v>1636.599999904633</v>
      </c>
      <c r="D223" t="s">
        <v>841</v>
      </c>
      <c r="E223" t="s">
        <v>842</v>
      </c>
      <c r="F223">
        <v>5</v>
      </c>
      <c r="G223" t="s">
        <v>734</v>
      </c>
      <c r="H223" t="s">
        <v>421</v>
      </c>
      <c r="I223">
        <v>1758414331.6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(DN223+(U223+2*0.95*5.67E-8*(((DN223+$B$9)+273)^4-(DN223+273)^4)-44100*J223)/(1.84*29.3*R223+8*0.95*5.67E-8*(DN223+273)^3))</f>
        <v>0</v>
      </c>
      <c r="W223">
        <f>($C$9*DO223+$D$9*DP223+$E$9*V223)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2*0.95*5.67E-8*(((DN223+$B$9)+273)^4-(W223+273)^4)</f>
        <v>0</v>
      </c>
      <c r="AF223">
        <f>U223+AE223+AC223+AD223</f>
        <v>0</v>
      </c>
      <c r="AG223">
        <v>0</v>
      </c>
      <c r="AH223">
        <v>0</v>
      </c>
      <c r="AI223">
        <f>IF(AG223*$H$15&gt;=AK223,1.0,(AK223/(AK223-AG223*$H$15)))</f>
        <v>0</v>
      </c>
      <c r="AJ223">
        <f>(AI223-1)*100</f>
        <v>0</v>
      </c>
      <c r="AK223">
        <f>MAX(0,($B$15+$C$15*DS223)/(1+$D$15*DS223)*DL223/(DN223+273)*$E$15)</f>
        <v>0</v>
      </c>
      <c r="AL223" t="s">
        <v>422</v>
      </c>
      <c r="AM223" t="s">
        <v>422</v>
      </c>
      <c r="AN223">
        <v>0</v>
      </c>
      <c r="AO223">
        <v>0</v>
      </c>
      <c r="AP223">
        <f>1-AN223/AO223</f>
        <v>0</v>
      </c>
      <c r="AQ223">
        <v>0</v>
      </c>
      <c r="AR223" t="s">
        <v>422</v>
      </c>
      <c r="AS223" t="s">
        <v>422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422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$B$13*DT223+$C$13*DU223+$F$13*EF223*(1-EI223)</f>
        <v>0</v>
      </c>
      <c r="CW223">
        <f>CV223*CX223</f>
        <v>0</v>
      </c>
      <c r="CX223">
        <f>($B$13*$D$11+$C$13*$D$11+$F$13*((ES223+EK223)/MAX(ES223+EK223+ET223, 0.1)*$I$11+ET223/MAX(ES223+EK223+ET223, 0.1)*$J$11))/($B$13+$C$13+$F$13)</f>
        <v>0</v>
      </c>
      <c r="CY223">
        <f>($B$13*$K$11+$C$13*$K$11+$F$13*((ES223+EK223)/MAX(ES223+EK223+ET223, 0.1)*$P$11+ET223/MAX(ES223+EK223+ET223, 0.1)*$Q$11))/($B$13+$C$13+$F$13)</f>
        <v>0</v>
      </c>
      <c r="CZ223">
        <v>1.1</v>
      </c>
      <c r="DA223">
        <v>0.5</v>
      </c>
      <c r="DB223" t="s">
        <v>423</v>
      </c>
      <c r="DC223">
        <v>2</v>
      </c>
      <c r="DD223">
        <v>1758414331.6</v>
      </c>
      <c r="DE223">
        <v>421.8302916666667</v>
      </c>
      <c r="DF223">
        <v>419.9972916666666</v>
      </c>
      <c r="DG223">
        <v>23.4301125</v>
      </c>
      <c r="DH223">
        <v>23.37007916666667</v>
      </c>
      <c r="DI223">
        <v>422.4915833333334</v>
      </c>
      <c r="DJ223">
        <v>23.12443333333333</v>
      </c>
      <c r="DK223">
        <v>500.00225</v>
      </c>
      <c r="DL223">
        <v>90.16555416666667</v>
      </c>
      <c r="DM223">
        <v>0.06819210416666667</v>
      </c>
      <c r="DN223">
        <v>29.82400833333334</v>
      </c>
      <c r="DO223">
        <v>29.9937375</v>
      </c>
      <c r="DP223">
        <v>999.9</v>
      </c>
      <c r="DQ223">
        <v>0</v>
      </c>
      <c r="DR223">
        <v>0</v>
      </c>
      <c r="DS223">
        <v>10003.62208333333</v>
      </c>
      <c r="DT223">
        <v>0</v>
      </c>
      <c r="DU223">
        <v>3.33927</v>
      </c>
      <c r="DV223">
        <v>1.83292125</v>
      </c>
      <c r="DW223">
        <v>431.95075</v>
      </c>
      <c r="DX223">
        <v>430.0475416666666</v>
      </c>
      <c r="DY223">
        <v>0.06002520833333334</v>
      </c>
      <c r="DZ223">
        <v>419.9972916666666</v>
      </c>
      <c r="EA223">
        <v>23.37007916666667</v>
      </c>
      <c r="EB223">
        <v>2.112590416666667</v>
      </c>
      <c r="EC223">
        <v>2.107177083333333</v>
      </c>
      <c r="ED223">
        <v>18.314425</v>
      </c>
      <c r="EE223">
        <v>18.2735375</v>
      </c>
      <c r="EF223">
        <v>0.00500078</v>
      </c>
      <c r="EG223">
        <v>0</v>
      </c>
      <c r="EH223">
        <v>0</v>
      </c>
      <c r="EI223">
        <v>0</v>
      </c>
      <c r="EJ223">
        <v>131.5166666666667</v>
      </c>
      <c r="EK223">
        <v>0.00500078</v>
      </c>
      <c r="EL223">
        <v>-18.89583333333333</v>
      </c>
      <c r="EM223">
        <v>-0.6208333333333333</v>
      </c>
      <c r="EN223">
        <v>35.10916666666666</v>
      </c>
      <c r="EO223">
        <v>39.44495833333333</v>
      </c>
      <c r="EP223">
        <v>37.8695</v>
      </c>
      <c r="EQ223">
        <v>39.53104166666666</v>
      </c>
      <c r="ER223">
        <v>38.26266666666667</v>
      </c>
      <c r="ES223">
        <v>0</v>
      </c>
      <c r="ET223">
        <v>0</v>
      </c>
      <c r="EU223">
        <v>0</v>
      </c>
      <c r="EV223">
        <v>1758414339.6</v>
      </c>
      <c r="EW223">
        <v>0</v>
      </c>
      <c r="EX223">
        <v>131.7115384615385</v>
      </c>
      <c r="EY223">
        <v>-13.11794854882467</v>
      </c>
      <c r="EZ223">
        <v>-5.897435790009026</v>
      </c>
      <c r="FA223">
        <v>-18.76538461538462</v>
      </c>
      <c r="FB223">
        <v>15</v>
      </c>
      <c r="FC223">
        <v>0</v>
      </c>
      <c r="FD223" t="s">
        <v>424</v>
      </c>
      <c r="FE223">
        <v>1746989605.5</v>
      </c>
      <c r="FF223">
        <v>1746989593.5</v>
      </c>
      <c r="FG223">
        <v>0</v>
      </c>
      <c r="FH223">
        <v>-0.274</v>
      </c>
      <c r="FI223">
        <v>-0.002</v>
      </c>
      <c r="FJ223">
        <v>2.549</v>
      </c>
      <c r="FK223">
        <v>0.129</v>
      </c>
      <c r="FL223">
        <v>420</v>
      </c>
      <c r="FM223">
        <v>17</v>
      </c>
      <c r="FN223">
        <v>0.02</v>
      </c>
      <c r="FO223">
        <v>0.04</v>
      </c>
      <c r="FP223">
        <v>1.831158780487805</v>
      </c>
      <c r="FQ223">
        <v>-0.02299275261323957</v>
      </c>
      <c r="FR223">
        <v>0.03070278029796299</v>
      </c>
      <c r="FS223">
        <v>1</v>
      </c>
      <c r="FT223">
        <v>131.2529411764706</v>
      </c>
      <c r="FU223">
        <v>5.271199470954572</v>
      </c>
      <c r="FV223">
        <v>6.045622397488151</v>
      </c>
      <c r="FW223">
        <v>0</v>
      </c>
      <c r="FX223">
        <v>0.05956891463414634</v>
      </c>
      <c r="FY223">
        <v>0.009266002787456483</v>
      </c>
      <c r="FZ223">
        <v>0.001423533401145223</v>
      </c>
      <c r="GA223">
        <v>1</v>
      </c>
      <c r="GB223">
        <v>2</v>
      </c>
      <c r="GC223">
        <v>3</v>
      </c>
      <c r="GD223" t="s">
        <v>425</v>
      </c>
      <c r="GE223">
        <v>3.10334</v>
      </c>
      <c r="GF223">
        <v>2.72617</v>
      </c>
      <c r="GG223">
        <v>0.0880411</v>
      </c>
      <c r="GH223">
        <v>0.0876881</v>
      </c>
      <c r="GI223">
        <v>0.105591</v>
      </c>
      <c r="GJ223">
        <v>0.10682</v>
      </c>
      <c r="GK223">
        <v>23835.8</v>
      </c>
      <c r="GL223">
        <v>21643.2</v>
      </c>
      <c r="GM223">
        <v>26701.6</v>
      </c>
      <c r="GN223">
        <v>23945.8</v>
      </c>
      <c r="GO223">
        <v>38215.5</v>
      </c>
      <c r="GP223">
        <v>31616</v>
      </c>
      <c r="GQ223">
        <v>46630.3</v>
      </c>
      <c r="GR223">
        <v>37884.6</v>
      </c>
      <c r="GS223">
        <v>1.86625</v>
      </c>
      <c r="GT223">
        <v>1.85975</v>
      </c>
      <c r="GU223">
        <v>0.0857189</v>
      </c>
      <c r="GV223">
        <v>0</v>
      </c>
      <c r="GW223">
        <v>28.5922</v>
      </c>
      <c r="GX223">
        <v>999.9</v>
      </c>
      <c r="GY223">
        <v>53.8</v>
      </c>
      <c r="GZ223">
        <v>31.5</v>
      </c>
      <c r="HA223">
        <v>27.6951</v>
      </c>
      <c r="HB223">
        <v>61.0837</v>
      </c>
      <c r="HC223">
        <v>26.222</v>
      </c>
      <c r="HD223">
        <v>1</v>
      </c>
      <c r="HE223">
        <v>0.143435</v>
      </c>
      <c r="HF223">
        <v>-1.14123</v>
      </c>
      <c r="HG223">
        <v>20.2967</v>
      </c>
      <c r="HH223">
        <v>5.22193</v>
      </c>
      <c r="HI223">
        <v>11.98</v>
      </c>
      <c r="HJ223">
        <v>4.96565</v>
      </c>
      <c r="HK223">
        <v>3.27593</v>
      </c>
      <c r="HL223">
        <v>9999</v>
      </c>
      <c r="HM223">
        <v>9999</v>
      </c>
      <c r="HN223">
        <v>9999</v>
      </c>
      <c r="HO223">
        <v>999.9</v>
      </c>
      <c r="HP223">
        <v>1.86386</v>
      </c>
      <c r="HQ223">
        <v>1.86005</v>
      </c>
      <c r="HR223">
        <v>1.85837</v>
      </c>
      <c r="HS223">
        <v>1.85974</v>
      </c>
      <c r="HT223">
        <v>1.85982</v>
      </c>
      <c r="HU223">
        <v>1.85837</v>
      </c>
      <c r="HV223">
        <v>1.85745</v>
      </c>
      <c r="HW223">
        <v>1.85238</v>
      </c>
      <c r="HX223">
        <v>0</v>
      </c>
      <c r="HY223">
        <v>0</v>
      </c>
      <c r="HZ223">
        <v>0</v>
      </c>
      <c r="IA223">
        <v>0</v>
      </c>
      <c r="IB223" t="s">
        <v>426</v>
      </c>
      <c r="IC223" t="s">
        <v>427</v>
      </c>
      <c r="ID223" t="s">
        <v>428</v>
      </c>
      <c r="IE223" t="s">
        <v>428</v>
      </c>
      <c r="IF223" t="s">
        <v>428</v>
      </c>
      <c r="IG223" t="s">
        <v>428</v>
      </c>
      <c r="IH223">
        <v>0</v>
      </c>
      <c r="II223">
        <v>100</v>
      </c>
      <c r="IJ223">
        <v>100</v>
      </c>
      <c r="IK223">
        <v>-0.661</v>
      </c>
      <c r="IL223">
        <v>0.3056</v>
      </c>
      <c r="IM223">
        <v>-0.6605319167387009</v>
      </c>
      <c r="IN223">
        <v>-0.0004737513092168879</v>
      </c>
      <c r="IO223">
        <v>1.233974951706583E-06</v>
      </c>
      <c r="IP223">
        <v>-2.791035861235605E-10</v>
      </c>
      <c r="IQ223">
        <v>0.04306461537617447</v>
      </c>
      <c r="IR223">
        <v>-0.002560808816659483</v>
      </c>
      <c r="IS223">
        <v>0.0007441110143227328</v>
      </c>
      <c r="IT223">
        <v>-6.151772081818622E-06</v>
      </c>
      <c r="IU223">
        <v>2</v>
      </c>
      <c r="IV223">
        <v>1988</v>
      </c>
      <c r="IW223">
        <v>1</v>
      </c>
      <c r="IX223">
        <v>28</v>
      </c>
      <c r="IY223">
        <v>190412.2</v>
      </c>
      <c r="IZ223">
        <v>190412.4</v>
      </c>
      <c r="JA223">
        <v>1.14868</v>
      </c>
      <c r="JB223">
        <v>2.60986</v>
      </c>
      <c r="JC223">
        <v>1.49658</v>
      </c>
      <c r="JD223">
        <v>2.34985</v>
      </c>
      <c r="JE223">
        <v>1.54907</v>
      </c>
      <c r="JF223">
        <v>2.4585</v>
      </c>
      <c r="JG223">
        <v>36.3165</v>
      </c>
      <c r="JH223">
        <v>24.0963</v>
      </c>
      <c r="JI223">
        <v>18</v>
      </c>
      <c r="JJ223">
        <v>481.946</v>
      </c>
      <c r="JK223">
        <v>492.347</v>
      </c>
      <c r="JL223">
        <v>30.1667</v>
      </c>
      <c r="JM223">
        <v>29.0886</v>
      </c>
      <c r="JN223">
        <v>30.0001</v>
      </c>
      <c r="JO223">
        <v>29.289</v>
      </c>
      <c r="JP223">
        <v>29.2784</v>
      </c>
      <c r="JQ223">
        <v>23.0989</v>
      </c>
      <c r="JR223">
        <v>19.694</v>
      </c>
      <c r="JS223">
        <v>100</v>
      </c>
      <c r="JT223">
        <v>30.171</v>
      </c>
      <c r="JU223">
        <v>420</v>
      </c>
      <c r="JV223">
        <v>23.3934</v>
      </c>
      <c r="JW223">
        <v>101.951</v>
      </c>
      <c r="JX223">
        <v>91.3638</v>
      </c>
    </row>
    <row r="224" spans="1:284">
      <c r="A224">
        <v>206</v>
      </c>
      <c r="B224">
        <v>1758414341.6</v>
      </c>
      <c r="C224">
        <v>1638.599999904633</v>
      </c>
      <c r="D224" t="s">
        <v>843</v>
      </c>
      <c r="E224" t="s">
        <v>844</v>
      </c>
      <c r="F224">
        <v>5</v>
      </c>
      <c r="G224" t="s">
        <v>734</v>
      </c>
      <c r="H224" t="s">
        <v>421</v>
      </c>
      <c r="I224">
        <v>1758414333.6</v>
      </c>
      <c r="J224">
        <f>(K224)/1000</f>
        <v>0</v>
      </c>
      <c r="K224">
        <f>1000*DK224*AI224*(DG224-DH224)/(100*CZ224*(1000-AI224*DG224))</f>
        <v>0</v>
      </c>
      <c r="L224">
        <f>DK224*AI224*(DF224-DE224*(1000-AI224*DH224)/(1000-AI224*DG224))/(100*CZ224)</f>
        <v>0</v>
      </c>
      <c r="M224">
        <f>DE224 - IF(AI224&gt;1, L224*CZ224*100.0/(AK224), 0)</f>
        <v>0</v>
      </c>
      <c r="N224">
        <f>((T224-J224/2)*M224-L224)/(T224+J224/2)</f>
        <v>0</v>
      </c>
      <c r="O224">
        <f>N224*(DL224+DM224)/1000.0</f>
        <v>0</v>
      </c>
      <c r="P224">
        <f>(DE224 - IF(AI224&gt;1, L224*CZ224*100.0/(AK224), 0))*(DL224+DM224)/1000.0</f>
        <v>0</v>
      </c>
      <c r="Q224">
        <f>2.0/((1/S224-1/R224)+SIGN(S224)*SQRT((1/S224-1/R224)*(1/S224-1/R224) + 4*DA224/((DA224+1)*(DA224+1))*(2*1/S224*1/R224-1/R224*1/R224)))</f>
        <v>0</v>
      </c>
      <c r="R224">
        <f>IF(LEFT(DB224,1)&lt;&gt;"0",IF(LEFT(DB224,1)="1",3.0,DC224),$D$5+$E$5*(DS224*DL224/($K$5*1000))+$F$5*(DS224*DL224/($K$5*1000))*MAX(MIN(CZ224,$J$5),$I$5)*MAX(MIN(CZ224,$J$5),$I$5)+$G$5*MAX(MIN(CZ224,$J$5),$I$5)*(DS224*DL224/($K$5*1000))+$H$5*(DS224*DL224/($K$5*1000))*(DS224*DL224/($K$5*1000)))</f>
        <v>0</v>
      </c>
      <c r="S224">
        <f>J224*(1000-(1000*0.61365*exp(17.502*W224/(240.97+W224))/(DL224+DM224)+DG224)/2)/(1000*0.61365*exp(17.502*W224/(240.97+W224))/(DL224+DM224)-DG224)</f>
        <v>0</v>
      </c>
      <c r="T224">
        <f>1/((DA224+1)/(Q224/1.6)+1/(R224/1.37)) + DA224/((DA224+1)/(Q224/1.6) + DA224/(R224/1.37))</f>
        <v>0</v>
      </c>
      <c r="U224">
        <f>(CV224*CY224)</f>
        <v>0</v>
      </c>
      <c r="V224">
        <f>(DN224+(U224+2*0.95*5.67E-8*(((DN224+$B$9)+273)^4-(DN224+273)^4)-44100*J224)/(1.84*29.3*R224+8*0.95*5.67E-8*(DN224+273)^3))</f>
        <v>0</v>
      </c>
      <c r="W224">
        <f>($C$9*DO224+$D$9*DP224+$E$9*V224)</f>
        <v>0</v>
      </c>
      <c r="X224">
        <f>0.61365*exp(17.502*W224/(240.97+W224))</f>
        <v>0</v>
      </c>
      <c r="Y224">
        <f>(Z224/AA224*100)</f>
        <v>0</v>
      </c>
      <c r="Z224">
        <f>DG224*(DL224+DM224)/1000</f>
        <v>0</v>
      </c>
      <c r="AA224">
        <f>0.61365*exp(17.502*DN224/(240.97+DN224))</f>
        <v>0</v>
      </c>
      <c r="AB224">
        <f>(X224-DG224*(DL224+DM224)/1000)</f>
        <v>0</v>
      </c>
      <c r="AC224">
        <f>(-J224*44100)</f>
        <v>0</v>
      </c>
      <c r="AD224">
        <f>2*29.3*R224*0.92*(DN224-W224)</f>
        <v>0</v>
      </c>
      <c r="AE224">
        <f>2*0.95*5.67E-8*(((DN224+$B$9)+273)^4-(W224+273)^4)</f>
        <v>0</v>
      </c>
      <c r="AF224">
        <f>U224+AE224+AC224+AD224</f>
        <v>0</v>
      </c>
      <c r="AG224">
        <v>0</v>
      </c>
      <c r="AH224">
        <v>0</v>
      </c>
      <c r="AI224">
        <f>IF(AG224*$H$15&gt;=AK224,1.0,(AK224/(AK224-AG224*$H$15)))</f>
        <v>0</v>
      </c>
      <c r="AJ224">
        <f>(AI224-1)*100</f>
        <v>0</v>
      </c>
      <c r="AK224">
        <f>MAX(0,($B$15+$C$15*DS224)/(1+$D$15*DS224)*DL224/(DN224+273)*$E$15)</f>
        <v>0</v>
      </c>
      <c r="AL224" t="s">
        <v>422</v>
      </c>
      <c r="AM224" t="s">
        <v>422</v>
      </c>
      <c r="AN224">
        <v>0</v>
      </c>
      <c r="AO224">
        <v>0</v>
      </c>
      <c r="AP224">
        <f>1-AN224/AO224</f>
        <v>0</v>
      </c>
      <c r="AQ224">
        <v>0</v>
      </c>
      <c r="AR224" t="s">
        <v>422</v>
      </c>
      <c r="AS224" t="s">
        <v>422</v>
      </c>
      <c r="AT224">
        <v>0</v>
      </c>
      <c r="AU224">
        <v>0</v>
      </c>
      <c r="AV224">
        <f>1-AT224/AU224</f>
        <v>0</v>
      </c>
      <c r="AW224">
        <v>0.5</v>
      </c>
      <c r="AX224">
        <f>CW224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422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CV224">
        <f>$B$13*DT224+$C$13*DU224+$F$13*EF224*(1-EI224)</f>
        <v>0</v>
      </c>
      <c r="CW224">
        <f>CV224*CX224</f>
        <v>0</v>
      </c>
      <c r="CX224">
        <f>($B$13*$D$11+$C$13*$D$11+$F$13*((ES224+EK224)/MAX(ES224+EK224+ET224, 0.1)*$I$11+ET224/MAX(ES224+EK224+ET224, 0.1)*$J$11))/($B$13+$C$13+$F$13)</f>
        <v>0</v>
      </c>
      <c r="CY224">
        <f>($B$13*$K$11+$C$13*$K$11+$F$13*((ES224+EK224)/MAX(ES224+EK224+ET224, 0.1)*$P$11+ET224/MAX(ES224+EK224+ET224, 0.1)*$Q$11))/($B$13+$C$13+$F$13)</f>
        <v>0</v>
      </c>
      <c r="CZ224">
        <v>1.1</v>
      </c>
      <c r="DA224">
        <v>0.5</v>
      </c>
      <c r="DB224" t="s">
        <v>423</v>
      </c>
      <c r="DC224">
        <v>2</v>
      </c>
      <c r="DD224">
        <v>1758414333.6</v>
      </c>
      <c r="DE224">
        <v>421.8306250000001</v>
      </c>
      <c r="DF224">
        <v>419.9913750000001</v>
      </c>
      <c r="DG224">
        <v>23.42985</v>
      </c>
      <c r="DH224">
        <v>23.369925</v>
      </c>
      <c r="DI224">
        <v>422.4918333333333</v>
      </c>
      <c r="DJ224">
        <v>23.12417083333333</v>
      </c>
      <c r="DK224">
        <v>500.025875</v>
      </c>
      <c r="DL224">
        <v>90.16571666666668</v>
      </c>
      <c r="DM224">
        <v>0.06817365416666667</v>
      </c>
      <c r="DN224">
        <v>29.8237125</v>
      </c>
      <c r="DO224">
        <v>29.99179583333334</v>
      </c>
      <c r="DP224">
        <v>999.9</v>
      </c>
      <c r="DQ224">
        <v>0</v>
      </c>
      <c r="DR224">
        <v>0</v>
      </c>
      <c r="DS224">
        <v>10004.58541666667</v>
      </c>
      <c r="DT224">
        <v>0</v>
      </c>
      <c r="DU224">
        <v>3.33927</v>
      </c>
      <c r="DV224">
        <v>1.839139166666667</v>
      </c>
      <c r="DW224">
        <v>431.9509583333333</v>
      </c>
      <c r="DX224">
        <v>430.0414166666666</v>
      </c>
      <c r="DY224">
        <v>0.05991315416666667</v>
      </c>
      <c r="DZ224">
        <v>419.9913750000001</v>
      </c>
      <c r="EA224">
        <v>23.369925</v>
      </c>
      <c r="EB224">
        <v>2.11257</v>
      </c>
      <c r="EC224">
        <v>2.107167083333333</v>
      </c>
      <c r="ED224">
        <v>18.31427083333334</v>
      </c>
      <c r="EE224">
        <v>18.2734625</v>
      </c>
      <c r="EF224">
        <v>0.00500078</v>
      </c>
      <c r="EG224">
        <v>0</v>
      </c>
      <c r="EH224">
        <v>0</v>
      </c>
      <c r="EI224">
        <v>0</v>
      </c>
      <c r="EJ224">
        <v>131.0541666666666</v>
      </c>
      <c r="EK224">
        <v>0.00500078</v>
      </c>
      <c r="EL224">
        <v>-17.42083333333333</v>
      </c>
      <c r="EM224">
        <v>-0.09999999999999996</v>
      </c>
      <c r="EN224">
        <v>35.11704166666667</v>
      </c>
      <c r="EO224">
        <v>39.48408333333333</v>
      </c>
      <c r="EP224">
        <v>37.98666666666666</v>
      </c>
      <c r="EQ224">
        <v>39.57791666666666</v>
      </c>
      <c r="ER224">
        <v>38.27308333333333</v>
      </c>
      <c r="ES224">
        <v>0</v>
      </c>
      <c r="ET224">
        <v>0</v>
      </c>
      <c r="EU224">
        <v>0</v>
      </c>
      <c r="EV224">
        <v>1758414341.4</v>
      </c>
      <c r="EW224">
        <v>0</v>
      </c>
      <c r="EX224">
        <v>131.784</v>
      </c>
      <c r="EY224">
        <v>-11.6923073778017</v>
      </c>
      <c r="EZ224">
        <v>-7.446153853348754</v>
      </c>
      <c r="FA224">
        <v>-18.46</v>
      </c>
      <c r="FB224">
        <v>15</v>
      </c>
      <c r="FC224">
        <v>0</v>
      </c>
      <c r="FD224" t="s">
        <v>424</v>
      </c>
      <c r="FE224">
        <v>1746989605.5</v>
      </c>
      <c r="FF224">
        <v>1746989593.5</v>
      </c>
      <c r="FG224">
        <v>0</v>
      </c>
      <c r="FH224">
        <v>-0.274</v>
      </c>
      <c r="FI224">
        <v>-0.002</v>
      </c>
      <c r="FJ224">
        <v>2.549</v>
      </c>
      <c r="FK224">
        <v>0.129</v>
      </c>
      <c r="FL224">
        <v>420</v>
      </c>
      <c r="FM224">
        <v>17</v>
      </c>
      <c r="FN224">
        <v>0.02</v>
      </c>
      <c r="FO224">
        <v>0.04</v>
      </c>
      <c r="FP224">
        <v>1.8360095</v>
      </c>
      <c r="FQ224">
        <v>0.05351121951219356</v>
      </c>
      <c r="FR224">
        <v>0.03379149988902534</v>
      </c>
      <c r="FS224">
        <v>1</v>
      </c>
      <c r="FT224">
        <v>131.2323529411765</v>
      </c>
      <c r="FU224">
        <v>-3.414820312720166</v>
      </c>
      <c r="FV224">
        <v>5.827304925860833</v>
      </c>
      <c r="FW224">
        <v>0</v>
      </c>
      <c r="FX224">
        <v>0.05966401</v>
      </c>
      <c r="FY224">
        <v>0.0005643647279547229</v>
      </c>
      <c r="FZ224">
        <v>0.001355448076246376</v>
      </c>
      <c r="GA224">
        <v>1</v>
      </c>
      <c r="GB224">
        <v>2</v>
      </c>
      <c r="GC224">
        <v>3</v>
      </c>
      <c r="GD224" t="s">
        <v>425</v>
      </c>
      <c r="GE224">
        <v>3.10317</v>
      </c>
      <c r="GF224">
        <v>2.72611</v>
      </c>
      <c r="GG224">
        <v>0.0880416</v>
      </c>
      <c r="GH224">
        <v>0.0876922</v>
      </c>
      <c r="GI224">
        <v>0.105592</v>
      </c>
      <c r="GJ224">
        <v>0.106824</v>
      </c>
      <c r="GK224">
        <v>23835.7</v>
      </c>
      <c r="GL224">
        <v>21643.2</v>
      </c>
      <c r="GM224">
        <v>26701.5</v>
      </c>
      <c r="GN224">
        <v>23945.9</v>
      </c>
      <c r="GO224">
        <v>38215.5</v>
      </c>
      <c r="GP224">
        <v>31615.8</v>
      </c>
      <c r="GQ224">
        <v>46630.3</v>
      </c>
      <c r="GR224">
        <v>37884.6</v>
      </c>
      <c r="GS224">
        <v>1.86607</v>
      </c>
      <c r="GT224">
        <v>1.86012</v>
      </c>
      <c r="GU224">
        <v>0.0856146</v>
      </c>
      <c r="GV224">
        <v>0</v>
      </c>
      <c r="GW224">
        <v>28.5922</v>
      </c>
      <c r="GX224">
        <v>999.9</v>
      </c>
      <c r="GY224">
        <v>53.8</v>
      </c>
      <c r="GZ224">
        <v>31.5</v>
      </c>
      <c r="HA224">
        <v>27.6966</v>
      </c>
      <c r="HB224">
        <v>60.7637</v>
      </c>
      <c r="HC224">
        <v>26.25</v>
      </c>
      <c r="HD224">
        <v>1</v>
      </c>
      <c r="HE224">
        <v>0.143211</v>
      </c>
      <c r="HF224">
        <v>-1.14743</v>
      </c>
      <c r="HG224">
        <v>20.2969</v>
      </c>
      <c r="HH224">
        <v>5.22253</v>
      </c>
      <c r="HI224">
        <v>11.98</v>
      </c>
      <c r="HJ224">
        <v>4.96585</v>
      </c>
      <c r="HK224">
        <v>3.27588</v>
      </c>
      <c r="HL224">
        <v>9999</v>
      </c>
      <c r="HM224">
        <v>9999</v>
      </c>
      <c r="HN224">
        <v>9999</v>
      </c>
      <c r="HO224">
        <v>999.9</v>
      </c>
      <c r="HP224">
        <v>1.86386</v>
      </c>
      <c r="HQ224">
        <v>1.86005</v>
      </c>
      <c r="HR224">
        <v>1.85837</v>
      </c>
      <c r="HS224">
        <v>1.85974</v>
      </c>
      <c r="HT224">
        <v>1.85982</v>
      </c>
      <c r="HU224">
        <v>1.85837</v>
      </c>
      <c r="HV224">
        <v>1.85745</v>
      </c>
      <c r="HW224">
        <v>1.8524</v>
      </c>
      <c r="HX224">
        <v>0</v>
      </c>
      <c r="HY224">
        <v>0</v>
      </c>
      <c r="HZ224">
        <v>0</v>
      </c>
      <c r="IA224">
        <v>0</v>
      </c>
      <c r="IB224" t="s">
        <v>426</v>
      </c>
      <c r="IC224" t="s">
        <v>427</v>
      </c>
      <c r="ID224" t="s">
        <v>428</v>
      </c>
      <c r="IE224" t="s">
        <v>428</v>
      </c>
      <c r="IF224" t="s">
        <v>428</v>
      </c>
      <c r="IG224" t="s">
        <v>428</v>
      </c>
      <c r="IH224">
        <v>0</v>
      </c>
      <c r="II224">
        <v>100</v>
      </c>
      <c r="IJ224">
        <v>100</v>
      </c>
      <c r="IK224">
        <v>-0.662</v>
      </c>
      <c r="IL224">
        <v>0.3057</v>
      </c>
      <c r="IM224">
        <v>-0.6605319167387009</v>
      </c>
      <c r="IN224">
        <v>-0.0004737513092168879</v>
      </c>
      <c r="IO224">
        <v>1.233974951706583E-06</v>
      </c>
      <c r="IP224">
        <v>-2.791035861235605E-10</v>
      </c>
      <c r="IQ224">
        <v>0.04306461537617447</v>
      </c>
      <c r="IR224">
        <v>-0.002560808816659483</v>
      </c>
      <c r="IS224">
        <v>0.0007441110143227328</v>
      </c>
      <c r="IT224">
        <v>-6.151772081818622E-06</v>
      </c>
      <c r="IU224">
        <v>2</v>
      </c>
      <c r="IV224">
        <v>1988</v>
      </c>
      <c r="IW224">
        <v>1</v>
      </c>
      <c r="IX224">
        <v>28</v>
      </c>
      <c r="IY224">
        <v>190412.3</v>
      </c>
      <c r="IZ224">
        <v>190412.5</v>
      </c>
      <c r="JA224">
        <v>1.14868</v>
      </c>
      <c r="JB224">
        <v>2.6123</v>
      </c>
      <c r="JC224">
        <v>1.49658</v>
      </c>
      <c r="JD224">
        <v>2.34985</v>
      </c>
      <c r="JE224">
        <v>1.54907</v>
      </c>
      <c r="JF224">
        <v>2.45728</v>
      </c>
      <c r="JG224">
        <v>36.3165</v>
      </c>
      <c r="JH224">
        <v>24.0963</v>
      </c>
      <c r="JI224">
        <v>18</v>
      </c>
      <c r="JJ224">
        <v>481.844</v>
      </c>
      <c r="JK224">
        <v>492.595</v>
      </c>
      <c r="JL224">
        <v>30.1683</v>
      </c>
      <c r="JM224">
        <v>29.0886</v>
      </c>
      <c r="JN224">
        <v>30</v>
      </c>
      <c r="JO224">
        <v>29.289</v>
      </c>
      <c r="JP224">
        <v>29.2784</v>
      </c>
      <c r="JQ224">
        <v>23.0969</v>
      </c>
      <c r="JR224">
        <v>19.694</v>
      </c>
      <c r="JS224">
        <v>100</v>
      </c>
      <c r="JT224">
        <v>30.1788</v>
      </c>
      <c r="JU224">
        <v>420</v>
      </c>
      <c r="JV224">
        <v>23.3934</v>
      </c>
      <c r="JW224">
        <v>101.951</v>
      </c>
      <c r="JX224">
        <v>91.3639</v>
      </c>
    </row>
    <row r="225" spans="1:284">
      <c r="A225">
        <v>207</v>
      </c>
      <c r="B225">
        <v>1758414343.6</v>
      </c>
      <c r="C225">
        <v>1640.599999904633</v>
      </c>
      <c r="D225" t="s">
        <v>845</v>
      </c>
      <c r="E225" t="s">
        <v>846</v>
      </c>
      <c r="F225">
        <v>5</v>
      </c>
      <c r="G225" t="s">
        <v>734</v>
      </c>
      <c r="H225" t="s">
        <v>421</v>
      </c>
      <c r="I225">
        <v>1758414335.6</v>
      </c>
      <c r="J225">
        <f>(K225)/1000</f>
        <v>0</v>
      </c>
      <c r="K225">
        <f>1000*DK225*AI225*(DG225-DH225)/(100*CZ225*(1000-AI225*DG225))</f>
        <v>0</v>
      </c>
      <c r="L225">
        <f>DK225*AI225*(DF225-DE225*(1000-AI225*DH225)/(1000-AI225*DG225))/(100*CZ225)</f>
        <v>0</v>
      </c>
      <c r="M225">
        <f>DE225 - IF(AI225&gt;1, L225*CZ225*100.0/(AK225), 0)</f>
        <v>0</v>
      </c>
      <c r="N225">
        <f>((T225-J225/2)*M225-L225)/(T225+J225/2)</f>
        <v>0</v>
      </c>
      <c r="O225">
        <f>N225*(DL225+DM225)/1000.0</f>
        <v>0</v>
      </c>
      <c r="P225">
        <f>(DE225 - IF(AI225&gt;1, L225*CZ225*100.0/(AK225), 0))*(DL225+DM225)/1000.0</f>
        <v>0</v>
      </c>
      <c r="Q225">
        <f>2.0/((1/S225-1/R225)+SIGN(S225)*SQRT((1/S225-1/R225)*(1/S225-1/R225) + 4*DA225/((DA225+1)*(DA225+1))*(2*1/S225*1/R225-1/R225*1/R225)))</f>
        <v>0</v>
      </c>
      <c r="R225">
        <f>IF(LEFT(DB225,1)&lt;&gt;"0",IF(LEFT(DB225,1)="1",3.0,DC225),$D$5+$E$5*(DS225*DL225/($K$5*1000))+$F$5*(DS225*DL225/($K$5*1000))*MAX(MIN(CZ225,$J$5),$I$5)*MAX(MIN(CZ225,$J$5),$I$5)+$G$5*MAX(MIN(CZ225,$J$5),$I$5)*(DS225*DL225/($K$5*1000))+$H$5*(DS225*DL225/($K$5*1000))*(DS225*DL225/($K$5*1000)))</f>
        <v>0</v>
      </c>
      <c r="S225">
        <f>J225*(1000-(1000*0.61365*exp(17.502*W225/(240.97+W225))/(DL225+DM225)+DG225)/2)/(1000*0.61365*exp(17.502*W225/(240.97+W225))/(DL225+DM225)-DG225)</f>
        <v>0</v>
      </c>
      <c r="T225">
        <f>1/((DA225+1)/(Q225/1.6)+1/(R225/1.37)) + DA225/((DA225+1)/(Q225/1.6) + DA225/(R225/1.37))</f>
        <v>0</v>
      </c>
      <c r="U225">
        <f>(CV225*CY225)</f>
        <v>0</v>
      </c>
      <c r="V225">
        <f>(DN225+(U225+2*0.95*5.67E-8*(((DN225+$B$9)+273)^4-(DN225+273)^4)-44100*J225)/(1.84*29.3*R225+8*0.95*5.67E-8*(DN225+273)^3))</f>
        <v>0</v>
      </c>
      <c r="W225">
        <f>($C$9*DO225+$D$9*DP225+$E$9*V225)</f>
        <v>0</v>
      </c>
      <c r="X225">
        <f>0.61365*exp(17.502*W225/(240.97+W225))</f>
        <v>0</v>
      </c>
      <c r="Y225">
        <f>(Z225/AA225*100)</f>
        <v>0</v>
      </c>
      <c r="Z225">
        <f>DG225*(DL225+DM225)/1000</f>
        <v>0</v>
      </c>
      <c r="AA225">
        <f>0.61365*exp(17.502*DN225/(240.97+DN225))</f>
        <v>0</v>
      </c>
      <c r="AB225">
        <f>(X225-DG225*(DL225+DM225)/1000)</f>
        <v>0</v>
      </c>
      <c r="AC225">
        <f>(-J225*44100)</f>
        <v>0</v>
      </c>
      <c r="AD225">
        <f>2*29.3*R225*0.92*(DN225-W225)</f>
        <v>0</v>
      </c>
      <c r="AE225">
        <f>2*0.95*5.67E-8*(((DN225+$B$9)+273)^4-(W225+273)^4)</f>
        <v>0</v>
      </c>
      <c r="AF225">
        <f>U225+AE225+AC225+AD225</f>
        <v>0</v>
      </c>
      <c r="AG225">
        <v>0</v>
      </c>
      <c r="AH225">
        <v>0</v>
      </c>
      <c r="AI225">
        <f>IF(AG225*$H$15&gt;=AK225,1.0,(AK225/(AK225-AG225*$H$15)))</f>
        <v>0</v>
      </c>
      <c r="AJ225">
        <f>(AI225-1)*100</f>
        <v>0</v>
      </c>
      <c r="AK225">
        <f>MAX(0,($B$15+$C$15*DS225)/(1+$D$15*DS225)*DL225/(DN225+273)*$E$15)</f>
        <v>0</v>
      </c>
      <c r="AL225" t="s">
        <v>422</v>
      </c>
      <c r="AM225" t="s">
        <v>422</v>
      </c>
      <c r="AN225">
        <v>0</v>
      </c>
      <c r="AO225">
        <v>0</v>
      </c>
      <c r="AP225">
        <f>1-AN225/AO225</f>
        <v>0</v>
      </c>
      <c r="AQ225">
        <v>0</v>
      </c>
      <c r="AR225" t="s">
        <v>422</v>
      </c>
      <c r="AS225" t="s">
        <v>422</v>
      </c>
      <c r="AT225">
        <v>0</v>
      </c>
      <c r="AU225">
        <v>0</v>
      </c>
      <c r="AV225">
        <f>1-AT225/AU225</f>
        <v>0</v>
      </c>
      <c r="AW225">
        <v>0.5</v>
      </c>
      <c r="AX225">
        <f>CW225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422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CV225">
        <f>$B$13*DT225+$C$13*DU225+$F$13*EF225*(1-EI225)</f>
        <v>0</v>
      </c>
      <c r="CW225">
        <f>CV225*CX225</f>
        <v>0</v>
      </c>
      <c r="CX225">
        <f>($B$13*$D$11+$C$13*$D$11+$F$13*((ES225+EK225)/MAX(ES225+EK225+ET225, 0.1)*$I$11+ET225/MAX(ES225+EK225+ET225, 0.1)*$J$11))/($B$13+$C$13+$F$13)</f>
        <v>0</v>
      </c>
      <c r="CY225">
        <f>($B$13*$K$11+$C$13*$K$11+$F$13*((ES225+EK225)/MAX(ES225+EK225+ET225, 0.1)*$P$11+ET225/MAX(ES225+EK225+ET225, 0.1)*$Q$11))/($B$13+$C$13+$F$13)</f>
        <v>0</v>
      </c>
      <c r="CZ225">
        <v>1.1</v>
      </c>
      <c r="DA225">
        <v>0.5</v>
      </c>
      <c r="DB225" t="s">
        <v>423</v>
      </c>
      <c r="DC225">
        <v>2</v>
      </c>
      <c r="DD225">
        <v>1758414335.6</v>
      </c>
      <c r="DE225">
        <v>421.8309583333333</v>
      </c>
      <c r="DF225">
        <v>419.984875</v>
      </c>
      <c r="DG225">
        <v>23.42967083333334</v>
      </c>
      <c r="DH225">
        <v>23.36992500000001</v>
      </c>
      <c r="DI225">
        <v>422.49225</v>
      </c>
      <c r="DJ225">
        <v>23.12399583333333</v>
      </c>
      <c r="DK225">
        <v>500.0277083333334</v>
      </c>
      <c r="DL225">
        <v>90.16575416666666</v>
      </c>
      <c r="DM225">
        <v>0.0681823</v>
      </c>
      <c r="DN225">
        <v>29.82320416666667</v>
      </c>
      <c r="DO225">
        <v>29.99104583333333</v>
      </c>
      <c r="DP225">
        <v>999.9</v>
      </c>
      <c r="DQ225">
        <v>0</v>
      </c>
      <c r="DR225">
        <v>0</v>
      </c>
      <c r="DS225">
        <v>10004.48125</v>
      </c>
      <c r="DT225">
        <v>0</v>
      </c>
      <c r="DU225">
        <v>3.33927</v>
      </c>
      <c r="DV225">
        <v>1.845997916666667</v>
      </c>
      <c r="DW225">
        <v>431.9512916666667</v>
      </c>
      <c r="DX225">
        <v>430.0347916666666</v>
      </c>
      <c r="DY225">
        <v>0.0597315625</v>
      </c>
      <c r="DZ225">
        <v>419.984875</v>
      </c>
      <c r="EA225">
        <v>23.36992500000001</v>
      </c>
      <c r="EB225">
        <v>2.112554166666667</v>
      </c>
      <c r="EC225">
        <v>2.1071675</v>
      </c>
      <c r="ED225">
        <v>18.31415833333334</v>
      </c>
      <c r="EE225">
        <v>18.27347083333333</v>
      </c>
      <c r="EF225">
        <v>0.00500078</v>
      </c>
      <c r="EG225">
        <v>0</v>
      </c>
      <c r="EH225">
        <v>0</v>
      </c>
      <c r="EI225">
        <v>0</v>
      </c>
      <c r="EJ225">
        <v>130.5333333333333</v>
      </c>
      <c r="EK225">
        <v>0.00500078</v>
      </c>
      <c r="EL225">
        <v>-17.56666666666667</v>
      </c>
      <c r="EM225">
        <v>-0.1166666666666666</v>
      </c>
      <c r="EN225">
        <v>35.11966666666667</v>
      </c>
      <c r="EO225">
        <v>39.53095833333334</v>
      </c>
      <c r="EP225">
        <v>37.934625</v>
      </c>
      <c r="EQ225">
        <v>39.63516666666666</v>
      </c>
      <c r="ER225">
        <v>38.29395833333333</v>
      </c>
      <c r="ES225">
        <v>0</v>
      </c>
      <c r="ET225">
        <v>0</v>
      </c>
      <c r="EU225">
        <v>0</v>
      </c>
      <c r="EV225">
        <v>1758414343.2</v>
      </c>
      <c r="EW225">
        <v>0</v>
      </c>
      <c r="EX225">
        <v>130.8807692307692</v>
      </c>
      <c r="EY225">
        <v>-18.64273490330525</v>
      </c>
      <c r="EZ225">
        <v>9.969230900525529</v>
      </c>
      <c r="FA225">
        <v>-18.56923076923077</v>
      </c>
      <c r="FB225">
        <v>15</v>
      </c>
      <c r="FC225">
        <v>0</v>
      </c>
      <c r="FD225" t="s">
        <v>424</v>
      </c>
      <c r="FE225">
        <v>1746989605.5</v>
      </c>
      <c r="FF225">
        <v>1746989593.5</v>
      </c>
      <c r="FG225">
        <v>0</v>
      </c>
      <c r="FH225">
        <v>-0.274</v>
      </c>
      <c r="FI225">
        <v>-0.002</v>
      </c>
      <c r="FJ225">
        <v>2.549</v>
      </c>
      <c r="FK225">
        <v>0.129</v>
      </c>
      <c r="FL225">
        <v>420</v>
      </c>
      <c r="FM225">
        <v>17</v>
      </c>
      <c r="FN225">
        <v>0.02</v>
      </c>
      <c r="FO225">
        <v>0.04</v>
      </c>
      <c r="FP225">
        <v>1.838230243902439</v>
      </c>
      <c r="FQ225">
        <v>0.06966773519163443</v>
      </c>
      <c r="FR225">
        <v>0.03387053230283069</v>
      </c>
      <c r="FS225">
        <v>1</v>
      </c>
      <c r="FT225">
        <v>131.8588235294118</v>
      </c>
      <c r="FU225">
        <v>-11.43162705242542</v>
      </c>
      <c r="FV225">
        <v>5.996328172898264</v>
      </c>
      <c r="FW225">
        <v>0</v>
      </c>
      <c r="FX225">
        <v>0.05961236585365854</v>
      </c>
      <c r="FY225">
        <v>-0.003573087804877894</v>
      </c>
      <c r="FZ225">
        <v>0.00137340458654623</v>
      </c>
      <c r="GA225">
        <v>1</v>
      </c>
      <c r="GB225">
        <v>2</v>
      </c>
      <c r="GC225">
        <v>3</v>
      </c>
      <c r="GD225" t="s">
        <v>425</v>
      </c>
      <c r="GE225">
        <v>3.10305</v>
      </c>
      <c r="GF225">
        <v>2.72608</v>
      </c>
      <c r="GG225">
        <v>0.0880387</v>
      </c>
      <c r="GH225">
        <v>0.0876856</v>
      </c>
      <c r="GI225">
        <v>0.105593</v>
      </c>
      <c r="GJ225">
        <v>0.106821</v>
      </c>
      <c r="GK225">
        <v>23835.8</v>
      </c>
      <c r="GL225">
        <v>21643.1</v>
      </c>
      <c r="GM225">
        <v>26701.6</v>
      </c>
      <c r="GN225">
        <v>23945.7</v>
      </c>
      <c r="GO225">
        <v>38215.6</v>
      </c>
      <c r="GP225">
        <v>31615.6</v>
      </c>
      <c r="GQ225">
        <v>46630.5</v>
      </c>
      <c r="GR225">
        <v>37884.2</v>
      </c>
      <c r="GS225">
        <v>1.8662</v>
      </c>
      <c r="GT225">
        <v>1.8603</v>
      </c>
      <c r="GU225">
        <v>0.0860356</v>
      </c>
      <c r="GV225">
        <v>0</v>
      </c>
      <c r="GW225">
        <v>28.5922</v>
      </c>
      <c r="GX225">
        <v>999.9</v>
      </c>
      <c r="GY225">
        <v>53.8</v>
      </c>
      <c r="GZ225">
        <v>31.5</v>
      </c>
      <c r="HA225">
        <v>27.6964</v>
      </c>
      <c r="HB225">
        <v>61.2237</v>
      </c>
      <c r="HC225">
        <v>26.246</v>
      </c>
      <c r="HD225">
        <v>1</v>
      </c>
      <c r="HE225">
        <v>0.14331</v>
      </c>
      <c r="HF225">
        <v>-1.16044</v>
      </c>
      <c r="HG225">
        <v>20.2969</v>
      </c>
      <c r="HH225">
        <v>5.22253</v>
      </c>
      <c r="HI225">
        <v>11.98</v>
      </c>
      <c r="HJ225">
        <v>4.9658</v>
      </c>
      <c r="HK225">
        <v>3.27593</v>
      </c>
      <c r="HL225">
        <v>9999</v>
      </c>
      <c r="HM225">
        <v>9999</v>
      </c>
      <c r="HN225">
        <v>9999</v>
      </c>
      <c r="HO225">
        <v>999.9</v>
      </c>
      <c r="HP225">
        <v>1.86387</v>
      </c>
      <c r="HQ225">
        <v>1.86006</v>
      </c>
      <c r="HR225">
        <v>1.85837</v>
      </c>
      <c r="HS225">
        <v>1.85974</v>
      </c>
      <c r="HT225">
        <v>1.85983</v>
      </c>
      <c r="HU225">
        <v>1.85837</v>
      </c>
      <c r="HV225">
        <v>1.85745</v>
      </c>
      <c r="HW225">
        <v>1.8524</v>
      </c>
      <c r="HX225">
        <v>0</v>
      </c>
      <c r="HY225">
        <v>0</v>
      </c>
      <c r="HZ225">
        <v>0</v>
      </c>
      <c r="IA225">
        <v>0</v>
      </c>
      <c r="IB225" t="s">
        <v>426</v>
      </c>
      <c r="IC225" t="s">
        <v>427</v>
      </c>
      <c r="ID225" t="s">
        <v>428</v>
      </c>
      <c r="IE225" t="s">
        <v>428</v>
      </c>
      <c r="IF225" t="s">
        <v>428</v>
      </c>
      <c r="IG225" t="s">
        <v>428</v>
      </c>
      <c r="IH225">
        <v>0</v>
      </c>
      <c r="II225">
        <v>100</v>
      </c>
      <c r="IJ225">
        <v>100</v>
      </c>
      <c r="IK225">
        <v>-0.662</v>
      </c>
      <c r="IL225">
        <v>0.3057</v>
      </c>
      <c r="IM225">
        <v>-0.6605319167387009</v>
      </c>
      <c r="IN225">
        <v>-0.0004737513092168879</v>
      </c>
      <c r="IO225">
        <v>1.233974951706583E-06</v>
      </c>
      <c r="IP225">
        <v>-2.791035861235605E-10</v>
      </c>
      <c r="IQ225">
        <v>0.04306461537617447</v>
      </c>
      <c r="IR225">
        <v>-0.002560808816659483</v>
      </c>
      <c r="IS225">
        <v>0.0007441110143227328</v>
      </c>
      <c r="IT225">
        <v>-6.151772081818622E-06</v>
      </c>
      <c r="IU225">
        <v>2</v>
      </c>
      <c r="IV225">
        <v>1988</v>
      </c>
      <c r="IW225">
        <v>1</v>
      </c>
      <c r="IX225">
        <v>28</v>
      </c>
      <c r="IY225">
        <v>190412.3</v>
      </c>
      <c r="IZ225">
        <v>190412.5</v>
      </c>
      <c r="JA225">
        <v>1.14868</v>
      </c>
      <c r="JB225">
        <v>2.60132</v>
      </c>
      <c r="JC225">
        <v>1.49658</v>
      </c>
      <c r="JD225">
        <v>2.34619</v>
      </c>
      <c r="JE225">
        <v>1.54907</v>
      </c>
      <c r="JF225">
        <v>2.44507</v>
      </c>
      <c r="JG225">
        <v>36.3165</v>
      </c>
      <c r="JH225">
        <v>24.0963</v>
      </c>
      <c r="JI225">
        <v>18</v>
      </c>
      <c r="JJ225">
        <v>481.917</v>
      </c>
      <c r="JK225">
        <v>492.71</v>
      </c>
      <c r="JL225">
        <v>30.171</v>
      </c>
      <c r="JM225">
        <v>29.0886</v>
      </c>
      <c r="JN225">
        <v>30.0002</v>
      </c>
      <c r="JO225">
        <v>29.289</v>
      </c>
      <c r="JP225">
        <v>29.2784</v>
      </c>
      <c r="JQ225">
        <v>23.099</v>
      </c>
      <c r="JR225">
        <v>19.694</v>
      </c>
      <c r="JS225">
        <v>100</v>
      </c>
      <c r="JT225">
        <v>30.1788</v>
      </c>
      <c r="JU225">
        <v>420</v>
      </c>
      <c r="JV225">
        <v>23.3934</v>
      </c>
      <c r="JW225">
        <v>101.951</v>
      </c>
      <c r="JX225">
        <v>91.363</v>
      </c>
    </row>
    <row r="226" spans="1:284">
      <c r="A226">
        <v>208</v>
      </c>
      <c r="B226">
        <v>1758414345.6</v>
      </c>
      <c r="C226">
        <v>1642.599999904633</v>
      </c>
      <c r="D226" t="s">
        <v>847</v>
      </c>
      <c r="E226" t="s">
        <v>848</v>
      </c>
      <c r="F226">
        <v>5</v>
      </c>
      <c r="G226" t="s">
        <v>734</v>
      </c>
      <c r="H226" t="s">
        <v>421</v>
      </c>
      <c r="I226">
        <v>1758414337.6</v>
      </c>
      <c r="J226">
        <f>(K226)/1000</f>
        <v>0</v>
      </c>
      <c r="K226">
        <f>1000*DK226*AI226*(DG226-DH226)/(100*CZ226*(1000-AI226*DG226))</f>
        <v>0</v>
      </c>
      <c r="L226">
        <f>DK226*AI226*(DF226-DE226*(1000-AI226*DH226)/(1000-AI226*DG226))/(100*CZ226)</f>
        <v>0</v>
      </c>
      <c r="M226">
        <f>DE226 - IF(AI226&gt;1, L226*CZ226*100.0/(AK226), 0)</f>
        <v>0</v>
      </c>
      <c r="N226">
        <f>((T226-J226/2)*M226-L226)/(T226+J226/2)</f>
        <v>0</v>
      </c>
      <c r="O226">
        <f>N226*(DL226+DM226)/1000.0</f>
        <v>0</v>
      </c>
      <c r="P226">
        <f>(DE226 - IF(AI226&gt;1, L226*CZ226*100.0/(AK226), 0))*(DL226+DM226)/1000.0</f>
        <v>0</v>
      </c>
      <c r="Q226">
        <f>2.0/((1/S226-1/R226)+SIGN(S226)*SQRT((1/S226-1/R226)*(1/S226-1/R226) + 4*DA226/((DA226+1)*(DA226+1))*(2*1/S226*1/R226-1/R226*1/R226)))</f>
        <v>0</v>
      </c>
      <c r="R226">
        <f>IF(LEFT(DB226,1)&lt;&gt;"0",IF(LEFT(DB226,1)="1",3.0,DC226),$D$5+$E$5*(DS226*DL226/($K$5*1000))+$F$5*(DS226*DL226/($K$5*1000))*MAX(MIN(CZ226,$J$5),$I$5)*MAX(MIN(CZ226,$J$5),$I$5)+$G$5*MAX(MIN(CZ226,$J$5),$I$5)*(DS226*DL226/($K$5*1000))+$H$5*(DS226*DL226/($K$5*1000))*(DS226*DL226/($K$5*1000)))</f>
        <v>0</v>
      </c>
      <c r="S226">
        <f>J226*(1000-(1000*0.61365*exp(17.502*W226/(240.97+W226))/(DL226+DM226)+DG226)/2)/(1000*0.61365*exp(17.502*W226/(240.97+W226))/(DL226+DM226)-DG226)</f>
        <v>0</v>
      </c>
      <c r="T226">
        <f>1/((DA226+1)/(Q226/1.6)+1/(R226/1.37)) + DA226/((DA226+1)/(Q226/1.6) + DA226/(R226/1.37))</f>
        <v>0</v>
      </c>
      <c r="U226">
        <f>(CV226*CY226)</f>
        <v>0</v>
      </c>
      <c r="V226">
        <f>(DN226+(U226+2*0.95*5.67E-8*(((DN226+$B$9)+273)^4-(DN226+273)^4)-44100*J226)/(1.84*29.3*R226+8*0.95*5.67E-8*(DN226+273)^3))</f>
        <v>0</v>
      </c>
      <c r="W226">
        <f>($C$9*DO226+$D$9*DP226+$E$9*V226)</f>
        <v>0</v>
      </c>
      <c r="X226">
        <f>0.61365*exp(17.502*W226/(240.97+W226))</f>
        <v>0</v>
      </c>
      <c r="Y226">
        <f>(Z226/AA226*100)</f>
        <v>0</v>
      </c>
      <c r="Z226">
        <f>DG226*(DL226+DM226)/1000</f>
        <v>0</v>
      </c>
      <c r="AA226">
        <f>0.61365*exp(17.502*DN226/(240.97+DN226))</f>
        <v>0</v>
      </c>
      <c r="AB226">
        <f>(X226-DG226*(DL226+DM226)/1000)</f>
        <v>0</v>
      </c>
      <c r="AC226">
        <f>(-J226*44100)</f>
        <v>0</v>
      </c>
      <c r="AD226">
        <f>2*29.3*R226*0.92*(DN226-W226)</f>
        <v>0</v>
      </c>
      <c r="AE226">
        <f>2*0.95*5.67E-8*(((DN226+$B$9)+273)^4-(W226+273)^4)</f>
        <v>0</v>
      </c>
      <c r="AF226">
        <f>U226+AE226+AC226+AD226</f>
        <v>0</v>
      </c>
      <c r="AG226">
        <v>0</v>
      </c>
      <c r="AH226">
        <v>0</v>
      </c>
      <c r="AI226">
        <f>IF(AG226*$H$15&gt;=AK226,1.0,(AK226/(AK226-AG226*$H$15)))</f>
        <v>0</v>
      </c>
      <c r="AJ226">
        <f>(AI226-1)*100</f>
        <v>0</v>
      </c>
      <c r="AK226">
        <f>MAX(0,($B$15+$C$15*DS226)/(1+$D$15*DS226)*DL226/(DN226+273)*$E$15)</f>
        <v>0</v>
      </c>
      <c r="AL226" t="s">
        <v>422</v>
      </c>
      <c r="AM226" t="s">
        <v>422</v>
      </c>
      <c r="AN226">
        <v>0</v>
      </c>
      <c r="AO226">
        <v>0</v>
      </c>
      <c r="AP226">
        <f>1-AN226/AO226</f>
        <v>0</v>
      </c>
      <c r="AQ226">
        <v>0</v>
      </c>
      <c r="AR226" t="s">
        <v>422</v>
      </c>
      <c r="AS226" t="s">
        <v>422</v>
      </c>
      <c r="AT226">
        <v>0</v>
      </c>
      <c r="AU226">
        <v>0</v>
      </c>
      <c r="AV226">
        <f>1-AT226/AU226</f>
        <v>0</v>
      </c>
      <c r="AW226">
        <v>0.5</v>
      </c>
      <c r="AX226">
        <f>CW226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422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CV226">
        <f>$B$13*DT226+$C$13*DU226+$F$13*EF226*(1-EI226)</f>
        <v>0</v>
      </c>
      <c r="CW226">
        <f>CV226*CX226</f>
        <v>0</v>
      </c>
      <c r="CX226">
        <f>($B$13*$D$11+$C$13*$D$11+$F$13*((ES226+EK226)/MAX(ES226+EK226+ET226, 0.1)*$I$11+ET226/MAX(ES226+EK226+ET226, 0.1)*$J$11))/($B$13+$C$13+$F$13)</f>
        <v>0</v>
      </c>
      <c r="CY226">
        <f>($B$13*$K$11+$C$13*$K$11+$F$13*((ES226+EK226)/MAX(ES226+EK226+ET226, 0.1)*$P$11+ET226/MAX(ES226+EK226+ET226, 0.1)*$Q$11))/($B$13+$C$13+$F$13)</f>
        <v>0</v>
      </c>
      <c r="CZ226">
        <v>1.1</v>
      </c>
      <c r="DA226">
        <v>0.5</v>
      </c>
      <c r="DB226" t="s">
        <v>423</v>
      </c>
      <c r="DC226">
        <v>2</v>
      </c>
      <c r="DD226">
        <v>1758414337.6</v>
      </c>
      <c r="DE226">
        <v>421.8315833333334</v>
      </c>
      <c r="DF226">
        <v>419.98425</v>
      </c>
      <c r="DG226">
        <v>23.42923333333333</v>
      </c>
      <c r="DH226">
        <v>23.36962083333334</v>
      </c>
      <c r="DI226">
        <v>422.4929166666666</v>
      </c>
      <c r="DJ226">
        <v>23.123575</v>
      </c>
      <c r="DK226">
        <v>500.03275</v>
      </c>
      <c r="DL226">
        <v>90.16604166666666</v>
      </c>
      <c r="DM226">
        <v>0.06817091666666666</v>
      </c>
      <c r="DN226">
        <v>29.82269166666667</v>
      </c>
      <c r="DO226">
        <v>29.99199583333333</v>
      </c>
      <c r="DP226">
        <v>999.9</v>
      </c>
      <c r="DQ226">
        <v>0</v>
      </c>
      <c r="DR226">
        <v>0</v>
      </c>
      <c r="DS226">
        <v>10005.34041666667</v>
      </c>
      <c r="DT226">
        <v>0</v>
      </c>
      <c r="DU226">
        <v>3.33927</v>
      </c>
      <c r="DV226">
        <v>1.84730375</v>
      </c>
      <c r="DW226">
        <v>431.9517916666667</v>
      </c>
      <c r="DX226">
        <v>430.0339999999999</v>
      </c>
      <c r="DY226">
        <v>0.05960679999999999</v>
      </c>
      <c r="DZ226">
        <v>419.98425</v>
      </c>
      <c r="EA226">
        <v>23.36962083333334</v>
      </c>
      <c r="EB226">
        <v>2.1125225</v>
      </c>
      <c r="EC226">
        <v>2.107146666666667</v>
      </c>
      <c r="ED226">
        <v>18.3139125</v>
      </c>
      <c r="EE226">
        <v>18.2733125</v>
      </c>
      <c r="EF226">
        <v>0.00500078</v>
      </c>
      <c r="EG226">
        <v>0</v>
      </c>
      <c r="EH226">
        <v>0</v>
      </c>
      <c r="EI226">
        <v>0</v>
      </c>
      <c r="EJ226">
        <v>129.9208333333333</v>
      </c>
      <c r="EK226">
        <v>0.00500078</v>
      </c>
      <c r="EL226">
        <v>-16.90416666666667</v>
      </c>
      <c r="EM226">
        <v>-0.008333333333333304</v>
      </c>
      <c r="EN226">
        <v>35.124875</v>
      </c>
      <c r="EO226">
        <v>39.57258333333333</v>
      </c>
      <c r="EP226">
        <v>37.96066666666666</v>
      </c>
      <c r="EQ226">
        <v>39.68991666666667</v>
      </c>
      <c r="ER226">
        <v>38.31225</v>
      </c>
      <c r="ES226">
        <v>0</v>
      </c>
      <c r="ET226">
        <v>0</v>
      </c>
      <c r="EU226">
        <v>0</v>
      </c>
      <c r="EV226">
        <v>1758414345.6</v>
      </c>
      <c r="EW226">
        <v>0</v>
      </c>
      <c r="EX226">
        <v>130.7884615384615</v>
      </c>
      <c r="EY226">
        <v>5.58974358200989</v>
      </c>
      <c r="EZ226">
        <v>-0.355555343335324</v>
      </c>
      <c r="FA226">
        <v>-18.12307692307693</v>
      </c>
      <c r="FB226">
        <v>15</v>
      </c>
      <c r="FC226">
        <v>0</v>
      </c>
      <c r="FD226" t="s">
        <v>424</v>
      </c>
      <c r="FE226">
        <v>1746989605.5</v>
      </c>
      <c r="FF226">
        <v>1746989593.5</v>
      </c>
      <c r="FG226">
        <v>0</v>
      </c>
      <c r="FH226">
        <v>-0.274</v>
      </c>
      <c r="FI226">
        <v>-0.002</v>
      </c>
      <c r="FJ226">
        <v>2.549</v>
      </c>
      <c r="FK226">
        <v>0.129</v>
      </c>
      <c r="FL226">
        <v>420</v>
      </c>
      <c r="FM226">
        <v>17</v>
      </c>
      <c r="FN226">
        <v>0.02</v>
      </c>
      <c r="FO226">
        <v>0.04</v>
      </c>
      <c r="FP226">
        <v>1.84425375</v>
      </c>
      <c r="FQ226">
        <v>0.07948153846153733</v>
      </c>
      <c r="FR226">
        <v>0.03459354005356346</v>
      </c>
      <c r="FS226">
        <v>1</v>
      </c>
      <c r="FT226">
        <v>131.1382352941176</v>
      </c>
      <c r="FU226">
        <v>-5.877769194764806</v>
      </c>
      <c r="FV226">
        <v>5.690395143205185</v>
      </c>
      <c r="FW226">
        <v>0</v>
      </c>
      <c r="FX226">
        <v>0.0596779375</v>
      </c>
      <c r="FY226">
        <v>-0.007915964352720616</v>
      </c>
      <c r="FZ226">
        <v>0.001360709946073648</v>
      </c>
      <c r="GA226">
        <v>1</v>
      </c>
      <c r="GB226">
        <v>2</v>
      </c>
      <c r="GC226">
        <v>3</v>
      </c>
      <c r="GD226" t="s">
        <v>425</v>
      </c>
      <c r="GE226">
        <v>3.10308</v>
      </c>
      <c r="GF226">
        <v>2.72631</v>
      </c>
      <c r="GG226">
        <v>0.08803610000000001</v>
      </c>
      <c r="GH226">
        <v>0.0876912</v>
      </c>
      <c r="GI226">
        <v>0.105593</v>
      </c>
      <c r="GJ226">
        <v>0.106816</v>
      </c>
      <c r="GK226">
        <v>23835.9</v>
      </c>
      <c r="GL226">
        <v>21642.8</v>
      </c>
      <c r="GM226">
        <v>26701.6</v>
      </c>
      <c r="GN226">
        <v>23945.5</v>
      </c>
      <c r="GO226">
        <v>38215.5</v>
      </c>
      <c r="GP226">
        <v>31615.5</v>
      </c>
      <c r="GQ226">
        <v>46630.4</v>
      </c>
      <c r="GR226">
        <v>37883.8</v>
      </c>
      <c r="GS226">
        <v>1.86607</v>
      </c>
      <c r="GT226">
        <v>1.8602</v>
      </c>
      <c r="GU226">
        <v>0.0864603</v>
      </c>
      <c r="GV226">
        <v>0</v>
      </c>
      <c r="GW226">
        <v>28.5928</v>
      </c>
      <c r="GX226">
        <v>999.9</v>
      </c>
      <c r="GY226">
        <v>53.8</v>
      </c>
      <c r="GZ226">
        <v>31.5</v>
      </c>
      <c r="HA226">
        <v>27.6961</v>
      </c>
      <c r="HB226">
        <v>61.0237</v>
      </c>
      <c r="HC226">
        <v>26.1819</v>
      </c>
      <c r="HD226">
        <v>1</v>
      </c>
      <c r="HE226">
        <v>0.143554</v>
      </c>
      <c r="HF226">
        <v>-1.16347</v>
      </c>
      <c r="HG226">
        <v>20.2968</v>
      </c>
      <c r="HH226">
        <v>5.22223</v>
      </c>
      <c r="HI226">
        <v>11.98</v>
      </c>
      <c r="HJ226">
        <v>4.96565</v>
      </c>
      <c r="HK226">
        <v>3.27595</v>
      </c>
      <c r="HL226">
        <v>9999</v>
      </c>
      <c r="HM226">
        <v>9999</v>
      </c>
      <c r="HN226">
        <v>9999</v>
      </c>
      <c r="HO226">
        <v>999.9</v>
      </c>
      <c r="HP226">
        <v>1.86387</v>
      </c>
      <c r="HQ226">
        <v>1.86006</v>
      </c>
      <c r="HR226">
        <v>1.85837</v>
      </c>
      <c r="HS226">
        <v>1.85974</v>
      </c>
      <c r="HT226">
        <v>1.85982</v>
      </c>
      <c r="HU226">
        <v>1.85837</v>
      </c>
      <c r="HV226">
        <v>1.85745</v>
      </c>
      <c r="HW226">
        <v>1.85239</v>
      </c>
      <c r="HX226">
        <v>0</v>
      </c>
      <c r="HY226">
        <v>0</v>
      </c>
      <c r="HZ226">
        <v>0</v>
      </c>
      <c r="IA226">
        <v>0</v>
      </c>
      <c r="IB226" t="s">
        <v>426</v>
      </c>
      <c r="IC226" t="s">
        <v>427</v>
      </c>
      <c r="ID226" t="s">
        <v>428</v>
      </c>
      <c r="IE226" t="s">
        <v>428</v>
      </c>
      <c r="IF226" t="s">
        <v>428</v>
      </c>
      <c r="IG226" t="s">
        <v>428</v>
      </c>
      <c r="IH226">
        <v>0</v>
      </c>
      <c r="II226">
        <v>100</v>
      </c>
      <c r="IJ226">
        <v>100</v>
      </c>
      <c r="IK226">
        <v>-0.661</v>
      </c>
      <c r="IL226">
        <v>0.3057</v>
      </c>
      <c r="IM226">
        <v>-0.6605319167387009</v>
      </c>
      <c r="IN226">
        <v>-0.0004737513092168879</v>
      </c>
      <c r="IO226">
        <v>1.233974951706583E-06</v>
      </c>
      <c r="IP226">
        <v>-2.791035861235605E-10</v>
      </c>
      <c r="IQ226">
        <v>0.04306461537617447</v>
      </c>
      <c r="IR226">
        <v>-0.002560808816659483</v>
      </c>
      <c r="IS226">
        <v>0.0007441110143227328</v>
      </c>
      <c r="IT226">
        <v>-6.151772081818622E-06</v>
      </c>
      <c r="IU226">
        <v>2</v>
      </c>
      <c r="IV226">
        <v>1988</v>
      </c>
      <c r="IW226">
        <v>1</v>
      </c>
      <c r="IX226">
        <v>28</v>
      </c>
      <c r="IY226">
        <v>190412.3</v>
      </c>
      <c r="IZ226">
        <v>190412.5</v>
      </c>
      <c r="JA226">
        <v>1.14868</v>
      </c>
      <c r="JB226">
        <v>2.60498</v>
      </c>
      <c r="JC226">
        <v>1.49658</v>
      </c>
      <c r="JD226">
        <v>2.34863</v>
      </c>
      <c r="JE226">
        <v>1.54907</v>
      </c>
      <c r="JF226">
        <v>2.41089</v>
      </c>
      <c r="JG226">
        <v>36.3165</v>
      </c>
      <c r="JH226">
        <v>24.0875</v>
      </c>
      <c r="JI226">
        <v>18</v>
      </c>
      <c r="JJ226">
        <v>481.844</v>
      </c>
      <c r="JK226">
        <v>492.644</v>
      </c>
      <c r="JL226">
        <v>30.1751</v>
      </c>
      <c r="JM226">
        <v>29.0886</v>
      </c>
      <c r="JN226">
        <v>30.0002</v>
      </c>
      <c r="JO226">
        <v>29.289</v>
      </c>
      <c r="JP226">
        <v>29.2784</v>
      </c>
      <c r="JQ226">
        <v>23.0961</v>
      </c>
      <c r="JR226">
        <v>19.694</v>
      </c>
      <c r="JS226">
        <v>100</v>
      </c>
      <c r="JT226">
        <v>30.1788</v>
      </c>
      <c r="JU226">
        <v>420</v>
      </c>
      <c r="JV226">
        <v>23.3934</v>
      </c>
      <c r="JW226">
        <v>101.951</v>
      </c>
      <c r="JX226">
        <v>91.3621</v>
      </c>
    </row>
    <row r="227" spans="1:284">
      <c r="A227">
        <v>209</v>
      </c>
      <c r="B227">
        <v>1758414347.6</v>
      </c>
      <c r="C227">
        <v>1644.599999904633</v>
      </c>
      <c r="D227" t="s">
        <v>849</v>
      </c>
      <c r="E227" t="s">
        <v>850</v>
      </c>
      <c r="F227">
        <v>5</v>
      </c>
      <c r="G227" t="s">
        <v>734</v>
      </c>
      <c r="H227" t="s">
        <v>421</v>
      </c>
      <c r="I227">
        <v>1758414339.6</v>
      </c>
      <c r="J227">
        <f>(K227)/1000</f>
        <v>0</v>
      </c>
      <c r="K227">
        <f>1000*DK227*AI227*(DG227-DH227)/(100*CZ227*(1000-AI227*DG227))</f>
        <v>0</v>
      </c>
      <c r="L227">
        <f>DK227*AI227*(DF227-DE227*(1000-AI227*DH227)/(1000-AI227*DG227))/(100*CZ227)</f>
        <v>0</v>
      </c>
      <c r="M227">
        <f>DE227 - IF(AI227&gt;1, L227*CZ227*100.0/(AK227), 0)</f>
        <v>0</v>
      </c>
      <c r="N227">
        <f>((T227-J227/2)*M227-L227)/(T227+J227/2)</f>
        <v>0</v>
      </c>
      <c r="O227">
        <f>N227*(DL227+DM227)/1000.0</f>
        <v>0</v>
      </c>
      <c r="P227">
        <f>(DE227 - IF(AI227&gt;1, L227*CZ227*100.0/(AK227), 0))*(DL227+DM227)/1000.0</f>
        <v>0</v>
      </c>
      <c r="Q227">
        <f>2.0/((1/S227-1/R227)+SIGN(S227)*SQRT((1/S227-1/R227)*(1/S227-1/R227) + 4*DA227/((DA227+1)*(DA227+1))*(2*1/S227*1/R227-1/R227*1/R227)))</f>
        <v>0</v>
      </c>
      <c r="R227">
        <f>IF(LEFT(DB227,1)&lt;&gt;"0",IF(LEFT(DB227,1)="1",3.0,DC227),$D$5+$E$5*(DS227*DL227/($K$5*1000))+$F$5*(DS227*DL227/($K$5*1000))*MAX(MIN(CZ227,$J$5),$I$5)*MAX(MIN(CZ227,$J$5),$I$5)+$G$5*MAX(MIN(CZ227,$J$5),$I$5)*(DS227*DL227/($K$5*1000))+$H$5*(DS227*DL227/($K$5*1000))*(DS227*DL227/($K$5*1000)))</f>
        <v>0</v>
      </c>
      <c r="S227">
        <f>J227*(1000-(1000*0.61365*exp(17.502*W227/(240.97+W227))/(DL227+DM227)+DG227)/2)/(1000*0.61365*exp(17.502*W227/(240.97+W227))/(DL227+DM227)-DG227)</f>
        <v>0</v>
      </c>
      <c r="T227">
        <f>1/((DA227+1)/(Q227/1.6)+1/(R227/1.37)) + DA227/((DA227+1)/(Q227/1.6) + DA227/(R227/1.37))</f>
        <v>0</v>
      </c>
      <c r="U227">
        <f>(CV227*CY227)</f>
        <v>0</v>
      </c>
      <c r="V227">
        <f>(DN227+(U227+2*0.95*5.67E-8*(((DN227+$B$9)+273)^4-(DN227+273)^4)-44100*J227)/(1.84*29.3*R227+8*0.95*5.67E-8*(DN227+273)^3))</f>
        <v>0</v>
      </c>
      <c r="W227">
        <f>($C$9*DO227+$D$9*DP227+$E$9*V227)</f>
        <v>0</v>
      </c>
      <c r="X227">
        <f>0.61365*exp(17.502*W227/(240.97+W227))</f>
        <v>0</v>
      </c>
      <c r="Y227">
        <f>(Z227/AA227*100)</f>
        <v>0</v>
      </c>
      <c r="Z227">
        <f>DG227*(DL227+DM227)/1000</f>
        <v>0</v>
      </c>
      <c r="AA227">
        <f>0.61365*exp(17.502*DN227/(240.97+DN227))</f>
        <v>0</v>
      </c>
      <c r="AB227">
        <f>(X227-DG227*(DL227+DM227)/1000)</f>
        <v>0</v>
      </c>
      <c r="AC227">
        <f>(-J227*44100)</f>
        <v>0</v>
      </c>
      <c r="AD227">
        <f>2*29.3*R227*0.92*(DN227-W227)</f>
        <v>0</v>
      </c>
      <c r="AE227">
        <f>2*0.95*5.67E-8*(((DN227+$B$9)+273)^4-(W227+273)^4)</f>
        <v>0</v>
      </c>
      <c r="AF227">
        <f>U227+AE227+AC227+AD227</f>
        <v>0</v>
      </c>
      <c r="AG227">
        <v>0</v>
      </c>
      <c r="AH227">
        <v>0</v>
      </c>
      <c r="AI227">
        <f>IF(AG227*$H$15&gt;=AK227,1.0,(AK227/(AK227-AG227*$H$15)))</f>
        <v>0</v>
      </c>
      <c r="AJ227">
        <f>(AI227-1)*100</f>
        <v>0</v>
      </c>
      <c r="AK227">
        <f>MAX(0,($B$15+$C$15*DS227)/(1+$D$15*DS227)*DL227/(DN227+273)*$E$15)</f>
        <v>0</v>
      </c>
      <c r="AL227" t="s">
        <v>422</v>
      </c>
      <c r="AM227" t="s">
        <v>422</v>
      </c>
      <c r="AN227">
        <v>0</v>
      </c>
      <c r="AO227">
        <v>0</v>
      </c>
      <c r="AP227">
        <f>1-AN227/AO227</f>
        <v>0</v>
      </c>
      <c r="AQ227">
        <v>0</v>
      </c>
      <c r="AR227" t="s">
        <v>422</v>
      </c>
      <c r="AS227" t="s">
        <v>422</v>
      </c>
      <c r="AT227">
        <v>0</v>
      </c>
      <c r="AU227">
        <v>0</v>
      </c>
      <c r="AV227">
        <f>1-AT227/AU227</f>
        <v>0</v>
      </c>
      <c r="AW227">
        <v>0.5</v>
      </c>
      <c r="AX227">
        <f>CW227</f>
        <v>0</v>
      </c>
      <c r="AY227">
        <f>L227</f>
        <v>0</v>
      </c>
      <c r="AZ227">
        <f>AV227*AW227*AX227</f>
        <v>0</v>
      </c>
      <c r="BA227">
        <f>(AY227-AQ227)/AX227</f>
        <v>0</v>
      </c>
      <c r="BB227">
        <f>(AO227-AU227)/AU227</f>
        <v>0</v>
      </c>
      <c r="BC227">
        <f>AN227/(AP227+AN227/AU227)</f>
        <v>0</v>
      </c>
      <c r="BD227" t="s">
        <v>422</v>
      </c>
      <c r="BE227">
        <v>0</v>
      </c>
      <c r="BF227">
        <f>IF(BE227&lt;&gt;0, BE227, BC227)</f>
        <v>0</v>
      </c>
      <c r="BG227">
        <f>1-BF227/AU227</f>
        <v>0</v>
      </c>
      <c r="BH227">
        <f>(AU227-AT227)/(AU227-BF227)</f>
        <v>0</v>
      </c>
      <c r="BI227">
        <f>(AO227-AU227)/(AO227-BF227)</f>
        <v>0</v>
      </c>
      <c r="BJ227">
        <f>(AU227-AT227)/(AU227-AN227)</f>
        <v>0</v>
      </c>
      <c r="BK227">
        <f>(AO227-AU227)/(AO227-AN227)</f>
        <v>0</v>
      </c>
      <c r="BL227">
        <f>(BH227*BF227/AT227)</f>
        <v>0</v>
      </c>
      <c r="BM227">
        <f>(1-BL227)</f>
        <v>0</v>
      </c>
      <c r="CV227">
        <f>$B$13*DT227+$C$13*DU227+$F$13*EF227*(1-EI227)</f>
        <v>0</v>
      </c>
      <c r="CW227">
        <f>CV227*CX227</f>
        <v>0</v>
      </c>
      <c r="CX227">
        <f>($B$13*$D$11+$C$13*$D$11+$F$13*((ES227+EK227)/MAX(ES227+EK227+ET227, 0.1)*$I$11+ET227/MAX(ES227+EK227+ET227, 0.1)*$J$11))/($B$13+$C$13+$F$13)</f>
        <v>0</v>
      </c>
      <c r="CY227">
        <f>($B$13*$K$11+$C$13*$K$11+$F$13*((ES227+EK227)/MAX(ES227+EK227+ET227, 0.1)*$P$11+ET227/MAX(ES227+EK227+ET227, 0.1)*$Q$11))/($B$13+$C$13+$F$13)</f>
        <v>0</v>
      </c>
      <c r="CZ227">
        <v>1.1</v>
      </c>
      <c r="DA227">
        <v>0.5</v>
      </c>
      <c r="DB227" t="s">
        <v>423</v>
      </c>
      <c r="DC227">
        <v>2</v>
      </c>
      <c r="DD227">
        <v>1758414339.6</v>
      </c>
      <c r="DE227">
        <v>421.8322083333333</v>
      </c>
      <c r="DF227">
        <v>419.9915416666666</v>
      </c>
      <c r="DG227">
        <v>23.42881666666667</v>
      </c>
      <c r="DH227">
        <v>23.3691875</v>
      </c>
      <c r="DI227">
        <v>422.4935833333333</v>
      </c>
      <c r="DJ227">
        <v>23.1231625</v>
      </c>
      <c r="DK227">
        <v>500.0315</v>
      </c>
      <c r="DL227">
        <v>90.16635416666668</v>
      </c>
      <c r="DM227">
        <v>0.06815137916666666</v>
      </c>
      <c r="DN227">
        <v>29.8223875</v>
      </c>
      <c r="DO227">
        <v>29.99283333333333</v>
      </c>
      <c r="DP227">
        <v>999.9</v>
      </c>
      <c r="DQ227">
        <v>0</v>
      </c>
      <c r="DR227">
        <v>0</v>
      </c>
      <c r="DS227">
        <v>10005.18416666667</v>
      </c>
      <c r="DT227">
        <v>0</v>
      </c>
      <c r="DU227">
        <v>3.33927</v>
      </c>
      <c r="DV227">
        <v>1.84067875</v>
      </c>
      <c r="DW227">
        <v>431.9523333333333</v>
      </c>
      <c r="DX227">
        <v>430.04125</v>
      </c>
      <c r="DY227">
        <v>0.0596234875</v>
      </c>
      <c r="DZ227">
        <v>419.9915416666666</v>
      </c>
      <c r="EA227">
        <v>23.3691875</v>
      </c>
      <c r="EB227">
        <v>2.112491666666667</v>
      </c>
      <c r="EC227">
        <v>2.107114583333333</v>
      </c>
      <c r="ED227">
        <v>18.31368333333333</v>
      </c>
      <c r="EE227">
        <v>18.27307083333333</v>
      </c>
      <c r="EF227">
        <v>0.00500078</v>
      </c>
      <c r="EG227">
        <v>0</v>
      </c>
      <c r="EH227">
        <v>0</v>
      </c>
      <c r="EI227">
        <v>0</v>
      </c>
      <c r="EJ227">
        <v>130.1833333333333</v>
      </c>
      <c r="EK227">
        <v>0.00500078</v>
      </c>
      <c r="EL227">
        <v>-16.57083333333333</v>
      </c>
      <c r="EM227">
        <v>0.1708333333333334</v>
      </c>
      <c r="EN227">
        <v>35.13525</v>
      </c>
      <c r="EO227">
        <v>39.61429166666667</v>
      </c>
      <c r="EP227">
        <v>38.01795833333333</v>
      </c>
      <c r="EQ227">
        <v>39.73679166666667</v>
      </c>
      <c r="ER227">
        <v>38.33575</v>
      </c>
      <c r="ES227">
        <v>0</v>
      </c>
      <c r="ET227">
        <v>0</v>
      </c>
      <c r="EU227">
        <v>0</v>
      </c>
      <c r="EV227">
        <v>1758414347.4</v>
      </c>
      <c r="EW227">
        <v>0</v>
      </c>
      <c r="EX227">
        <v>130.716</v>
      </c>
      <c r="EY227">
        <v>8.738461613842944</v>
      </c>
      <c r="EZ227">
        <v>-16.34615375767563</v>
      </c>
      <c r="FA227">
        <v>-18.008</v>
      </c>
      <c r="FB227">
        <v>15</v>
      </c>
      <c r="FC227">
        <v>0</v>
      </c>
      <c r="FD227" t="s">
        <v>424</v>
      </c>
      <c r="FE227">
        <v>1746989605.5</v>
      </c>
      <c r="FF227">
        <v>1746989593.5</v>
      </c>
      <c r="FG227">
        <v>0</v>
      </c>
      <c r="FH227">
        <v>-0.274</v>
      </c>
      <c r="FI227">
        <v>-0.002</v>
      </c>
      <c r="FJ227">
        <v>2.549</v>
      </c>
      <c r="FK227">
        <v>0.129</v>
      </c>
      <c r="FL227">
        <v>420</v>
      </c>
      <c r="FM227">
        <v>17</v>
      </c>
      <c r="FN227">
        <v>0.02</v>
      </c>
      <c r="FO227">
        <v>0.04</v>
      </c>
      <c r="FP227">
        <v>1.84484425</v>
      </c>
      <c r="FQ227">
        <v>0.0339051782363935</v>
      </c>
      <c r="FR227">
        <v>0.03412579060531052</v>
      </c>
      <c r="FS227">
        <v>1</v>
      </c>
      <c r="FT227">
        <v>131.5823529411765</v>
      </c>
      <c r="FU227">
        <v>-7.706646254033592</v>
      </c>
      <c r="FV227">
        <v>5.474726455064717</v>
      </c>
      <c r="FW227">
        <v>0</v>
      </c>
      <c r="FX227">
        <v>0.05970497499999999</v>
      </c>
      <c r="FY227">
        <v>-0.007163450656660591</v>
      </c>
      <c r="FZ227">
        <v>0.001364481878360794</v>
      </c>
      <c r="GA227">
        <v>1</v>
      </c>
      <c r="GB227">
        <v>2</v>
      </c>
      <c r="GC227">
        <v>3</v>
      </c>
      <c r="GD227" t="s">
        <v>425</v>
      </c>
      <c r="GE227">
        <v>3.10313</v>
      </c>
      <c r="GF227">
        <v>2.72662</v>
      </c>
      <c r="GG227">
        <v>0.0880348</v>
      </c>
      <c r="GH227">
        <v>0.08770310000000001</v>
      </c>
      <c r="GI227">
        <v>0.105591</v>
      </c>
      <c r="GJ227">
        <v>0.106815</v>
      </c>
      <c r="GK227">
        <v>23836</v>
      </c>
      <c r="GL227">
        <v>21642.5</v>
      </c>
      <c r="GM227">
        <v>26701.6</v>
      </c>
      <c r="GN227">
        <v>23945.5</v>
      </c>
      <c r="GO227">
        <v>38215.6</v>
      </c>
      <c r="GP227">
        <v>31615.5</v>
      </c>
      <c r="GQ227">
        <v>46630.4</v>
      </c>
      <c r="GR227">
        <v>37883.9</v>
      </c>
      <c r="GS227">
        <v>1.86598</v>
      </c>
      <c r="GT227">
        <v>1.8602</v>
      </c>
      <c r="GU227">
        <v>0.08633730000000001</v>
      </c>
      <c r="GV227">
        <v>0</v>
      </c>
      <c r="GW227">
        <v>28.594</v>
      </c>
      <c r="GX227">
        <v>999.9</v>
      </c>
      <c r="GY227">
        <v>53.8</v>
      </c>
      <c r="GZ227">
        <v>31.5</v>
      </c>
      <c r="HA227">
        <v>27.6917</v>
      </c>
      <c r="HB227">
        <v>60.9137</v>
      </c>
      <c r="HC227">
        <v>26.0657</v>
      </c>
      <c r="HD227">
        <v>1</v>
      </c>
      <c r="HE227">
        <v>0.14345</v>
      </c>
      <c r="HF227">
        <v>-1.15925</v>
      </c>
      <c r="HG227">
        <v>20.2968</v>
      </c>
      <c r="HH227">
        <v>5.22178</v>
      </c>
      <c r="HI227">
        <v>11.98</v>
      </c>
      <c r="HJ227">
        <v>4.9656</v>
      </c>
      <c r="HK227">
        <v>3.27593</v>
      </c>
      <c r="HL227">
        <v>9999</v>
      </c>
      <c r="HM227">
        <v>9999</v>
      </c>
      <c r="HN227">
        <v>9999</v>
      </c>
      <c r="HO227">
        <v>999.9</v>
      </c>
      <c r="HP227">
        <v>1.86387</v>
      </c>
      <c r="HQ227">
        <v>1.86005</v>
      </c>
      <c r="HR227">
        <v>1.85837</v>
      </c>
      <c r="HS227">
        <v>1.85974</v>
      </c>
      <c r="HT227">
        <v>1.85984</v>
      </c>
      <c r="HU227">
        <v>1.85837</v>
      </c>
      <c r="HV227">
        <v>1.85745</v>
      </c>
      <c r="HW227">
        <v>1.85239</v>
      </c>
      <c r="HX227">
        <v>0</v>
      </c>
      <c r="HY227">
        <v>0</v>
      </c>
      <c r="HZ227">
        <v>0</v>
      </c>
      <c r="IA227">
        <v>0</v>
      </c>
      <c r="IB227" t="s">
        <v>426</v>
      </c>
      <c r="IC227" t="s">
        <v>427</v>
      </c>
      <c r="ID227" t="s">
        <v>428</v>
      </c>
      <c r="IE227" t="s">
        <v>428</v>
      </c>
      <c r="IF227" t="s">
        <v>428</v>
      </c>
      <c r="IG227" t="s">
        <v>428</v>
      </c>
      <c r="IH227">
        <v>0</v>
      </c>
      <c r="II227">
        <v>100</v>
      </c>
      <c r="IJ227">
        <v>100</v>
      </c>
      <c r="IK227">
        <v>-0.662</v>
      </c>
      <c r="IL227">
        <v>0.3056</v>
      </c>
      <c r="IM227">
        <v>-0.6605319167387009</v>
      </c>
      <c r="IN227">
        <v>-0.0004737513092168879</v>
      </c>
      <c r="IO227">
        <v>1.233974951706583E-06</v>
      </c>
      <c r="IP227">
        <v>-2.791035861235605E-10</v>
      </c>
      <c r="IQ227">
        <v>0.04306461537617447</v>
      </c>
      <c r="IR227">
        <v>-0.002560808816659483</v>
      </c>
      <c r="IS227">
        <v>0.0007441110143227328</v>
      </c>
      <c r="IT227">
        <v>-6.151772081818622E-06</v>
      </c>
      <c r="IU227">
        <v>2</v>
      </c>
      <c r="IV227">
        <v>1988</v>
      </c>
      <c r="IW227">
        <v>1</v>
      </c>
      <c r="IX227">
        <v>28</v>
      </c>
      <c r="IY227">
        <v>190412.4</v>
      </c>
      <c r="IZ227">
        <v>190412.6</v>
      </c>
      <c r="JA227">
        <v>1.14868</v>
      </c>
      <c r="JB227">
        <v>2.6123</v>
      </c>
      <c r="JC227">
        <v>1.49658</v>
      </c>
      <c r="JD227">
        <v>2.34863</v>
      </c>
      <c r="JE227">
        <v>1.54907</v>
      </c>
      <c r="JF227">
        <v>2.40356</v>
      </c>
      <c r="JG227">
        <v>36.3165</v>
      </c>
      <c r="JH227">
        <v>24.0963</v>
      </c>
      <c r="JI227">
        <v>18</v>
      </c>
      <c r="JJ227">
        <v>481.786</v>
      </c>
      <c r="JK227">
        <v>492.644</v>
      </c>
      <c r="JL227">
        <v>30.1784</v>
      </c>
      <c r="JM227">
        <v>29.0886</v>
      </c>
      <c r="JN227">
        <v>30.0001</v>
      </c>
      <c r="JO227">
        <v>29.289</v>
      </c>
      <c r="JP227">
        <v>29.2784</v>
      </c>
      <c r="JQ227">
        <v>23.0971</v>
      </c>
      <c r="JR227">
        <v>19.694</v>
      </c>
      <c r="JS227">
        <v>100</v>
      </c>
      <c r="JT227">
        <v>30.1827</v>
      </c>
      <c r="JU227">
        <v>420</v>
      </c>
      <c r="JV227">
        <v>23.3934</v>
      </c>
      <c r="JW227">
        <v>101.951</v>
      </c>
      <c r="JX227">
        <v>91.3622</v>
      </c>
    </row>
    <row r="228" spans="1:284">
      <c r="A228">
        <v>210</v>
      </c>
      <c r="B228">
        <v>1758414349.6</v>
      </c>
      <c r="C228">
        <v>1646.599999904633</v>
      </c>
      <c r="D228" t="s">
        <v>851</v>
      </c>
      <c r="E228" t="s">
        <v>852</v>
      </c>
      <c r="F228">
        <v>5</v>
      </c>
      <c r="G228" t="s">
        <v>734</v>
      </c>
      <c r="H228" t="s">
        <v>421</v>
      </c>
      <c r="I228">
        <v>1758414341.6</v>
      </c>
      <c r="J228">
        <f>(K228)/1000</f>
        <v>0</v>
      </c>
      <c r="K228">
        <f>1000*DK228*AI228*(DG228-DH228)/(100*CZ228*(1000-AI228*DG228))</f>
        <v>0</v>
      </c>
      <c r="L228">
        <f>DK228*AI228*(DF228-DE228*(1000-AI228*DH228)/(1000-AI228*DG228))/(100*CZ228)</f>
        <v>0</v>
      </c>
      <c r="M228">
        <f>DE228 - IF(AI228&gt;1, L228*CZ228*100.0/(AK228), 0)</f>
        <v>0</v>
      </c>
      <c r="N228">
        <f>((T228-J228/2)*M228-L228)/(T228+J228/2)</f>
        <v>0</v>
      </c>
      <c r="O228">
        <f>N228*(DL228+DM228)/1000.0</f>
        <v>0</v>
      </c>
      <c r="P228">
        <f>(DE228 - IF(AI228&gt;1, L228*CZ228*100.0/(AK228), 0))*(DL228+DM228)/1000.0</f>
        <v>0</v>
      </c>
      <c r="Q228">
        <f>2.0/((1/S228-1/R228)+SIGN(S228)*SQRT((1/S228-1/R228)*(1/S228-1/R228) + 4*DA228/((DA228+1)*(DA228+1))*(2*1/S228*1/R228-1/R228*1/R228)))</f>
        <v>0</v>
      </c>
      <c r="R228">
        <f>IF(LEFT(DB228,1)&lt;&gt;"0",IF(LEFT(DB228,1)="1",3.0,DC228),$D$5+$E$5*(DS228*DL228/($K$5*1000))+$F$5*(DS228*DL228/($K$5*1000))*MAX(MIN(CZ228,$J$5),$I$5)*MAX(MIN(CZ228,$J$5),$I$5)+$G$5*MAX(MIN(CZ228,$J$5),$I$5)*(DS228*DL228/($K$5*1000))+$H$5*(DS228*DL228/($K$5*1000))*(DS228*DL228/($K$5*1000)))</f>
        <v>0</v>
      </c>
      <c r="S228">
        <f>J228*(1000-(1000*0.61365*exp(17.502*W228/(240.97+W228))/(DL228+DM228)+DG228)/2)/(1000*0.61365*exp(17.502*W228/(240.97+W228))/(DL228+DM228)-DG228)</f>
        <v>0</v>
      </c>
      <c r="T228">
        <f>1/((DA228+1)/(Q228/1.6)+1/(R228/1.37)) + DA228/((DA228+1)/(Q228/1.6) + DA228/(R228/1.37))</f>
        <v>0</v>
      </c>
      <c r="U228">
        <f>(CV228*CY228)</f>
        <v>0</v>
      </c>
      <c r="V228">
        <f>(DN228+(U228+2*0.95*5.67E-8*(((DN228+$B$9)+273)^4-(DN228+273)^4)-44100*J228)/(1.84*29.3*R228+8*0.95*5.67E-8*(DN228+273)^3))</f>
        <v>0</v>
      </c>
      <c r="W228">
        <f>($C$9*DO228+$D$9*DP228+$E$9*V228)</f>
        <v>0</v>
      </c>
      <c r="X228">
        <f>0.61365*exp(17.502*W228/(240.97+W228))</f>
        <v>0</v>
      </c>
      <c r="Y228">
        <f>(Z228/AA228*100)</f>
        <v>0</v>
      </c>
      <c r="Z228">
        <f>DG228*(DL228+DM228)/1000</f>
        <v>0</v>
      </c>
      <c r="AA228">
        <f>0.61365*exp(17.502*DN228/(240.97+DN228))</f>
        <v>0</v>
      </c>
      <c r="AB228">
        <f>(X228-DG228*(DL228+DM228)/1000)</f>
        <v>0</v>
      </c>
      <c r="AC228">
        <f>(-J228*44100)</f>
        <v>0</v>
      </c>
      <c r="AD228">
        <f>2*29.3*R228*0.92*(DN228-W228)</f>
        <v>0</v>
      </c>
      <c r="AE228">
        <f>2*0.95*5.67E-8*(((DN228+$B$9)+273)^4-(W228+273)^4)</f>
        <v>0</v>
      </c>
      <c r="AF228">
        <f>U228+AE228+AC228+AD228</f>
        <v>0</v>
      </c>
      <c r="AG228">
        <v>0</v>
      </c>
      <c r="AH228">
        <v>0</v>
      </c>
      <c r="AI228">
        <f>IF(AG228*$H$15&gt;=AK228,1.0,(AK228/(AK228-AG228*$H$15)))</f>
        <v>0</v>
      </c>
      <c r="AJ228">
        <f>(AI228-1)*100</f>
        <v>0</v>
      </c>
      <c r="AK228">
        <f>MAX(0,($B$15+$C$15*DS228)/(1+$D$15*DS228)*DL228/(DN228+273)*$E$15)</f>
        <v>0</v>
      </c>
      <c r="AL228" t="s">
        <v>422</v>
      </c>
      <c r="AM228" t="s">
        <v>422</v>
      </c>
      <c r="AN228">
        <v>0</v>
      </c>
      <c r="AO228">
        <v>0</v>
      </c>
      <c r="AP228">
        <f>1-AN228/AO228</f>
        <v>0</v>
      </c>
      <c r="AQ228">
        <v>0</v>
      </c>
      <c r="AR228" t="s">
        <v>422</v>
      </c>
      <c r="AS228" t="s">
        <v>422</v>
      </c>
      <c r="AT228">
        <v>0</v>
      </c>
      <c r="AU228">
        <v>0</v>
      </c>
      <c r="AV228">
        <f>1-AT228/AU228</f>
        <v>0</v>
      </c>
      <c r="AW228">
        <v>0.5</v>
      </c>
      <c r="AX228">
        <f>CW228</f>
        <v>0</v>
      </c>
      <c r="AY228">
        <f>L228</f>
        <v>0</v>
      </c>
      <c r="AZ228">
        <f>AV228*AW228*AX228</f>
        <v>0</v>
      </c>
      <c r="BA228">
        <f>(AY228-AQ228)/AX228</f>
        <v>0</v>
      </c>
      <c r="BB228">
        <f>(AO228-AU228)/AU228</f>
        <v>0</v>
      </c>
      <c r="BC228">
        <f>AN228/(AP228+AN228/AU228)</f>
        <v>0</v>
      </c>
      <c r="BD228" t="s">
        <v>422</v>
      </c>
      <c r="BE228">
        <v>0</v>
      </c>
      <c r="BF228">
        <f>IF(BE228&lt;&gt;0, BE228, BC228)</f>
        <v>0</v>
      </c>
      <c r="BG228">
        <f>1-BF228/AU228</f>
        <v>0</v>
      </c>
      <c r="BH228">
        <f>(AU228-AT228)/(AU228-BF228)</f>
        <v>0</v>
      </c>
      <c r="BI228">
        <f>(AO228-AU228)/(AO228-BF228)</f>
        <v>0</v>
      </c>
      <c r="BJ228">
        <f>(AU228-AT228)/(AU228-AN228)</f>
        <v>0</v>
      </c>
      <c r="BK228">
        <f>(AO228-AU228)/(AO228-AN228)</f>
        <v>0</v>
      </c>
      <c r="BL228">
        <f>(BH228*BF228/AT228)</f>
        <v>0</v>
      </c>
      <c r="BM228">
        <f>(1-BL228)</f>
        <v>0</v>
      </c>
      <c r="CV228">
        <f>$B$13*DT228+$C$13*DU228+$F$13*EF228*(1-EI228)</f>
        <v>0</v>
      </c>
      <c r="CW228">
        <f>CV228*CX228</f>
        <v>0</v>
      </c>
      <c r="CX228">
        <f>($B$13*$D$11+$C$13*$D$11+$F$13*((ES228+EK228)/MAX(ES228+EK228+ET228, 0.1)*$I$11+ET228/MAX(ES228+EK228+ET228, 0.1)*$J$11))/($B$13+$C$13+$F$13)</f>
        <v>0</v>
      </c>
      <c r="CY228">
        <f>($B$13*$K$11+$C$13*$K$11+$F$13*((ES228+EK228)/MAX(ES228+EK228+ET228, 0.1)*$P$11+ET228/MAX(ES228+EK228+ET228, 0.1)*$Q$11))/($B$13+$C$13+$F$13)</f>
        <v>0</v>
      </c>
      <c r="CZ228">
        <v>1.1</v>
      </c>
      <c r="DA228">
        <v>0.5</v>
      </c>
      <c r="DB228" t="s">
        <v>423</v>
      </c>
      <c r="DC228">
        <v>2</v>
      </c>
      <c r="DD228">
        <v>1758414341.6</v>
      </c>
      <c r="DE228">
        <v>421.8347916666667</v>
      </c>
      <c r="DF228">
        <v>420.008625</v>
      </c>
      <c r="DG228">
        <v>23.42829583333333</v>
      </c>
      <c r="DH228">
        <v>23.36897083333334</v>
      </c>
      <c r="DI228">
        <v>422.4961666666666</v>
      </c>
      <c r="DJ228">
        <v>23.12265</v>
      </c>
      <c r="DK228">
        <v>500.0311666666666</v>
      </c>
      <c r="DL228">
        <v>90.16659583333335</v>
      </c>
      <c r="DM228">
        <v>0.06815345416666667</v>
      </c>
      <c r="DN228">
        <v>29.82221666666666</v>
      </c>
      <c r="DO228">
        <v>29.99310416666667</v>
      </c>
      <c r="DP228">
        <v>999.9</v>
      </c>
      <c r="DQ228">
        <v>0</v>
      </c>
      <c r="DR228">
        <v>0</v>
      </c>
      <c r="DS228">
        <v>10003.67166666667</v>
      </c>
      <c r="DT228">
        <v>0</v>
      </c>
      <c r="DU228">
        <v>3.33927</v>
      </c>
      <c r="DV228">
        <v>1.8261425</v>
      </c>
      <c r="DW228">
        <v>431.9547916666667</v>
      </c>
      <c r="DX228">
        <v>430.05875</v>
      </c>
      <c r="DY228">
        <v>0.05931385833333334</v>
      </c>
      <c r="DZ228">
        <v>420.008625</v>
      </c>
      <c r="EA228">
        <v>23.36897083333334</v>
      </c>
      <c r="EB228">
        <v>2.11245</v>
      </c>
      <c r="EC228">
        <v>2.107100833333333</v>
      </c>
      <c r="ED228">
        <v>18.313375</v>
      </c>
      <c r="EE228">
        <v>18.27296666666667</v>
      </c>
      <c r="EF228">
        <v>0.00500078</v>
      </c>
      <c r="EG228">
        <v>0</v>
      </c>
      <c r="EH228">
        <v>0</v>
      </c>
      <c r="EI228">
        <v>0</v>
      </c>
      <c r="EJ228">
        <v>130.1166666666667</v>
      </c>
      <c r="EK228">
        <v>0.00500078</v>
      </c>
      <c r="EL228">
        <v>-17.18333333333333</v>
      </c>
      <c r="EM228">
        <v>-0.1166666666666666</v>
      </c>
      <c r="EN228">
        <v>35.145625</v>
      </c>
      <c r="EO228">
        <v>39.65854166666667</v>
      </c>
      <c r="EP228">
        <v>38.015375</v>
      </c>
      <c r="EQ228">
        <v>39.78891666666667</v>
      </c>
      <c r="ER228">
        <v>38.35654166666666</v>
      </c>
      <c r="ES228">
        <v>0</v>
      </c>
      <c r="ET228">
        <v>0</v>
      </c>
      <c r="EU228">
        <v>0</v>
      </c>
      <c r="EV228">
        <v>1758414349.2</v>
      </c>
      <c r="EW228">
        <v>0</v>
      </c>
      <c r="EX228">
        <v>130.8846153846154</v>
      </c>
      <c r="EY228">
        <v>-7.124786418609723</v>
      </c>
      <c r="EZ228">
        <v>-13.81880330042947</v>
      </c>
      <c r="FA228">
        <v>-18.63846153846154</v>
      </c>
      <c r="FB228">
        <v>15</v>
      </c>
      <c r="FC228">
        <v>0</v>
      </c>
      <c r="FD228" t="s">
        <v>424</v>
      </c>
      <c r="FE228">
        <v>1746989605.5</v>
      </c>
      <c r="FF228">
        <v>1746989593.5</v>
      </c>
      <c r="FG228">
        <v>0</v>
      </c>
      <c r="FH228">
        <v>-0.274</v>
      </c>
      <c r="FI228">
        <v>-0.002</v>
      </c>
      <c r="FJ228">
        <v>2.549</v>
      </c>
      <c r="FK228">
        <v>0.129</v>
      </c>
      <c r="FL228">
        <v>420</v>
      </c>
      <c r="FM228">
        <v>17</v>
      </c>
      <c r="FN228">
        <v>0.02</v>
      </c>
      <c r="FO228">
        <v>0.04</v>
      </c>
      <c r="FP228">
        <v>1.83380425</v>
      </c>
      <c r="FQ228">
        <v>-0.1687505065666065</v>
      </c>
      <c r="FR228">
        <v>0.04413905005137174</v>
      </c>
      <c r="FS228">
        <v>1</v>
      </c>
      <c r="FT228">
        <v>130.6470588235294</v>
      </c>
      <c r="FU228">
        <v>-1.766233787277433</v>
      </c>
      <c r="FV228">
        <v>5.597070415121998</v>
      </c>
      <c r="FW228">
        <v>0</v>
      </c>
      <c r="FX228">
        <v>0.059640655</v>
      </c>
      <c r="FY228">
        <v>-0.005605548968105002</v>
      </c>
      <c r="FZ228">
        <v>0.001340183782536932</v>
      </c>
      <c r="GA228">
        <v>1</v>
      </c>
      <c r="GB228">
        <v>2</v>
      </c>
      <c r="GC228">
        <v>3</v>
      </c>
      <c r="GD228" t="s">
        <v>425</v>
      </c>
      <c r="GE228">
        <v>3.10331</v>
      </c>
      <c r="GF228">
        <v>2.72646</v>
      </c>
      <c r="GG228">
        <v>0.0880379</v>
      </c>
      <c r="GH228">
        <v>0.08769689999999999</v>
      </c>
      <c r="GI228">
        <v>0.105588</v>
      </c>
      <c r="GJ228">
        <v>0.106816</v>
      </c>
      <c r="GK228">
        <v>23835.8</v>
      </c>
      <c r="GL228">
        <v>21642.6</v>
      </c>
      <c r="GM228">
        <v>26701.6</v>
      </c>
      <c r="GN228">
        <v>23945.4</v>
      </c>
      <c r="GO228">
        <v>38215.6</v>
      </c>
      <c r="GP228">
        <v>31615.5</v>
      </c>
      <c r="GQ228">
        <v>46630.3</v>
      </c>
      <c r="GR228">
        <v>37883.9</v>
      </c>
      <c r="GS228">
        <v>1.86637</v>
      </c>
      <c r="GT228">
        <v>1.85972</v>
      </c>
      <c r="GU228">
        <v>0.0858717</v>
      </c>
      <c r="GV228">
        <v>0</v>
      </c>
      <c r="GW228">
        <v>28.5946</v>
      </c>
      <c r="GX228">
        <v>999.9</v>
      </c>
      <c r="GY228">
        <v>53.8</v>
      </c>
      <c r="GZ228">
        <v>31.5</v>
      </c>
      <c r="HA228">
        <v>27.6952</v>
      </c>
      <c r="HB228">
        <v>61.1037</v>
      </c>
      <c r="HC228">
        <v>26.0296</v>
      </c>
      <c r="HD228">
        <v>1</v>
      </c>
      <c r="HE228">
        <v>0.143399</v>
      </c>
      <c r="HF228">
        <v>-1.16016</v>
      </c>
      <c r="HG228">
        <v>20.2967</v>
      </c>
      <c r="HH228">
        <v>5.22208</v>
      </c>
      <c r="HI228">
        <v>11.98</v>
      </c>
      <c r="HJ228">
        <v>4.9656</v>
      </c>
      <c r="HK228">
        <v>3.27595</v>
      </c>
      <c r="HL228">
        <v>9999</v>
      </c>
      <c r="HM228">
        <v>9999</v>
      </c>
      <c r="HN228">
        <v>9999</v>
      </c>
      <c r="HO228">
        <v>999.9</v>
      </c>
      <c r="HP228">
        <v>1.86387</v>
      </c>
      <c r="HQ228">
        <v>1.86006</v>
      </c>
      <c r="HR228">
        <v>1.85837</v>
      </c>
      <c r="HS228">
        <v>1.85975</v>
      </c>
      <c r="HT228">
        <v>1.85986</v>
      </c>
      <c r="HU228">
        <v>1.85837</v>
      </c>
      <c r="HV228">
        <v>1.85745</v>
      </c>
      <c r="HW228">
        <v>1.8524</v>
      </c>
      <c r="HX228">
        <v>0</v>
      </c>
      <c r="HY228">
        <v>0</v>
      </c>
      <c r="HZ228">
        <v>0</v>
      </c>
      <c r="IA228">
        <v>0</v>
      </c>
      <c r="IB228" t="s">
        <v>426</v>
      </c>
      <c r="IC228" t="s">
        <v>427</v>
      </c>
      <c r="ID228" t="s">
        <v>428</v>
      </c>
      <c r="IE228" t="s">
        <v>428</v>
      </c>
      <c r="IF228" t="s">
        <v>428</v>
      </c>
      <c r="IG228" t="s">
        <v>428</v>
      </c>
      <c r="IH228">
        <v>0</v>
      </c>
      <c r="II228">
        <v>100</v>
      </c>
      <c r="IJ228">
        <v>100</v>
      </c>
      <c r="IK228">
        <v>-0.662</v>
      </c>
      <c r="IL228">
        <v>0.3056</v>
      </c>
      <c r="IM228">
        <v>-0.6605319167387009</v>
      </c>
      <c r="IN228">
        <v>-0.0004737513092168879</v>
      </c>
      <c r="IO228">
        <v>1.233974951706583E-06</v>
      </c>
      <c r="IP228">
        <v>-2.791035861235605E-10</v>
      </c>
      <c r="IQ228">
        <v>0.04306461537617447</v>
      </c>
      <c r="IR228">
        <v>-0.002560808816659483</v>
      </c>
      <c r="IS228">
        <v>0.0007441110143227328</v>
      </c>
      <c r="IT228">
        <v>-6.151772081818622E-06</v>
      </c>
      <c r="IU228">
        <v>2</v>
      </c>
      <c r="IV228">
        <v>1988</v>
      </c>
      <c r="IW228">
        <v>1</v>
      </c>
      <c r="IX228">
        <v>28</v>
      </c>
      <c r="IY228">
        <v>190412.4</v>
      </c>
      <c r="IZ228">
        <v>190412.6</v>
      </c>
      <c r="JA228">
        <v>1.14868</v>
      </c>
      <c r="JB228">
        <v>2.61353</v>
      </c>
      <c r="JC228">
        <v>1.49658</v>
      </c>
      <c r="JD228">
        <v>2.34741</v>
      </c>
      <c r="JE228">
        <v>1.54907</v>
      </c>
      <c r="JF228">
        <v>2.37305</v>
      </c>
      <c r="JG228">
        <v>36.3165</v>
      </c>
      <c r="JH228">
        <v>24.0875</v>
      </c>
      <c r="JI228">
        <v>18</v>
      </c>
      <c r="JJ228">
        <v>482.019</v>
      </c>
      <c r="JK228">
        <v>492.331</v>
      </c>
      <c r="JL228">
        <v>30.1808</v>
      </c>
      <c r="JM228">
        <v>29.0886</v>
      </c>
      <c r="JN228">
        <v>30</v>
      </c>
      <c r="JO228">
        <v>29.289</v>
      </c>
      <c r="JP228">
        <v>29.2784</v>
      </c>
      <c r="JQ228">
        <v>23.0976</v>
      </c>
      <c r="JR228">
        <v>19.694</v>
      </c>
      <c r="JS228">
        <v>100</v>
      </c>
      <c r="JT228">
        <v>30.1827</v>
      </c>
      <c r="JU228">
        <v>420</v>
      </c>
      <c r="JV228">
        <v>23.3934</v>
      </c>
      <c r="JW228">
        <v>101.951</v>
      </c>
      <c r="JX228">
        <v>91.3621</v>
      </c>
    </row>
    <row r="229" spans="1:284">
      <c r="A229">
        <v>211</v>
      </c>
      <c r="B229">
        <v>1758414497.1</v>
      </c>
      <c r="C229">
        <v>1794.099999904633</v>
      </c>
      <c r="D229" t="s">
        <v>853</v>
      </c>
      <c r="E229" t="s">
        <v>854</v>
      </c>
      <c r="F229">
        <v>5</v>
      </c>
      <c r="G229" t="s">
        <v>734</v>
      </c>
      <c r="H229" t="s">
        <v>421</v>
      </c>
      <c r="I229">
        <v>1758414489.349999</v>
      </c>
      <c r="J229">
        <f>(K229)/1000</f>
        <v>0</v>
      </c>
      <c r="K229">
        <f>1000*DK229*AI229*(DG229-DH229)/(100*CZ229*(1000-AI229*DG229))</f>
        <v>0</v>
      </c>
      <c r="L229">
        <f>DK229*AI229*(DF229-DE229*(1000-AI229*DH229)/(1000-AI229*DG229))/(100*CZ229)</f>
        <v>0</v>
      </c>
      <c r="M229">
        <f>DE229 - IF(AI229&gt;1, L229*CZ229*100.0/(AK229), 0)</f>
        <v>0</v>
      </c>
      <c r="N229">
        <f>((T229-J229/2)*M229-L229)/(T229+J229/2)</f>
        <v>0</v>
      </c>
      <c r="O229">
        <f>N229*(DL229+DM229)/1000.0</f>
        <v>0</v>
      </c>
      <c r="P229">
        <f>(DE229 - IF(AI229&gt;1, L229*CZ229*100.0/(AK229), 0))*(DL229+DM229)/1000.0</f>
        <v>0</v>
      </c>
      <c r="Q229">
        <f>2.0/((1/S229-1/R229)+SIGN(S229)*SQRT((1/S229-1/R229)*(1/S229-1/R229) + 4*DA229/((DA229+1)*(DA229+1))*(2*1/S229*1/R229-1/R229*1/R229)))</f>
        <v>0</v>
      </c>
      <c r="R229">
        <f>IF(LEFT(DB229,1)&lt;&gt;"0",IF(LEFT(DB229,1)="1",3.0,DC229),$D$5+$E$5*(DS229*DL229/($K$5*1000))+$F$5*(DS229*DL229/($K$5*1000))*MAX(MIN(CZ229,$J$5),$I$5)*MAX(MIN(CZ229,$J$5),$I$5)+$G$5*MAX(MIN(CZ229,$J$5),$I$5)*(DS229*DL229/($K$5*1000))+$H$5*(DS229*DL229/($K$5*1000))*(DS229*DL229/($K$5*1000)))</f>
        <v>0</v>
      </c>
      <c r="S229">
        <f>J229*(1000-(1000*0.61365*exp(17.502*W229/(240.97+W229))/(DL229+DM229)+DG229)/2)/(1000*0.61365*exp(17.502*W229/(240.97+W229))/(DL229+DM229)-DG229)</f>
        <v>0</v>
      </c>
      <c r="T229">
        <f>1/((DA229+1)/(Q229/1.6)+1/(R229/1.37)) + DA229/((DA229+1)/(Q229/1.6) + DA229/(R229/1.37))</f>
        <v>0</v>
      </c>
      <c r="U229">
        <f>(CV229*CY229)</f>
        <v>0</v>
      </c>
      <c r="V229">
        <f>(DN229+(U229+2*0.95*5.67E-8*(((DN229+$B$9)+273)^4-(DN229+273)^4)-44100*J229)/(1.84*29.3*R229+8*0.95*5.67E-8*(DN229+273)^3))</f>
        <v>0</v>
      </c>
      <c r="W229">
        <f>($C$9*DO229+$D$9*DP229+$E$9*V229)</f>
        <v>0</v>
      </c>
      <c r="X229">
        <f>0.61365*exp(17.502*W229/(240.97+W229))</f>
        <v>0</v>
      </c>
      <c r="Y229">
        <f>(Z229/AA229*100)</f>
        <v>0</v>
      </c>
      <c r="Z229">
        <f>DG229*(DL229+DM229)/1000</f>
        <v>0</v>
      </c>
      <c r="AA229">
        <f>0.61365*exp(17.502*DN229/(240.97+DN229))</f>
        <v>0</v>
      </c>
      <c r="AB229">
        <f>(X229-DG229*(DL229+DM229)/1000)</f>
        <v>0</v>
      </c>
      <c r="AC229">
        <f>(-J229*44100)</f>
        <v>0</v>
      </c>
      <c r="AD229">
        <f>2*29.3*R229*0.92*(DN229-W229)</f>
        <v>0</v>
      </c>
      <c r="AE229">
        <f>2*0.95*5.67E-8*(((DN229+$B$9)+273)^4-(W229+273)^4)</f>
        <v>0</v>
      </c>
      <c r="AF229">
        <f>U229+AE229+AC229+AD229</f>
        <v>0</v>
      </c>
      <c r="AG229">
        <v>0</v>
      </c>
      <c r="AH229">
        <v>0</v>
      </c>
      <c r="AI229">
        <f>IF(AG229*$H$15&gt;=AK229,1.0,(AK229/(AK229-AG229*$H$15)))</f>
        <v>0</v>
      </c>
      <c r="AJ229">
        <f>(AI229-1)*100</f>
        <v>0</v>
      </c>
      <c r="AK229">
        <f>MAX(0,($B$15+$C$15*DS229)/(1+$D$15*DS229)*DL229/(DN229+273)*$E$15)</f>
        <v>0</v>
      </c>
      <c r="AL229" t="s">
        <v>422</v>
      </c>
      <c r="AM229" t="s">
        <v>422</v>
      </c>
      <c r="AN229">
        <v>0</v>
      </c>
      <c r="AO229">
        <v>0</v>
      </c>
      <c r="AP229">
        <f>1-AN229/AO229</f>
        <v>0</v>
      </c>
      <c r="AQ229">
        <v>0</v>
      </c>
      <c r="AR229" t="s">
        <v>422</v>
      </c>
      <c r="AS229" t="s">
        <v>422</v>
      </c>
      <c r="AT229">
        <v>0</v>
      </c>
      <c r="AU229">
        <v>0</v>
      </c>
      <c r="AV229">
        <f>1-AT229/AU229</f>
        <v>0</v>
      </c>
      <c r="AW229">
        <v>0.5</v>
      </c>
      <c r="AX229">
        <f>CW229</f>
        <v>0</v>
      </c>
      <c r="AY229">
        <f>L229</f>
        <v>0</v>
      </c>
      <c r="AZ229">
        <f>AV229*AW229*AX229</f>
        <v>0</v>
      </c>
      <c r="BA229">
        <f>(AY229-AQ229)/AX229</f>
        <v>0</v>
      </c>
      <c r="BB229">
        <f>(AO229-AU229)/AU229</f>
        <v>0</v>
      </c>
      <c r="BC229">
        <f>AN229/(AP229+AN229/AU229)</f>
        <v>0</v>
      </c>
      <c r="BD229" t="s">
        <v>422</v>
      </c>
      <c r="BE229">
        <v>0</v>
      </c>
      <c r="BF229">
        <f>IF(BE229&lt;&gt;0, BE229, BC229)</f>
        <v>0</v>
      </c>
      <c r="BG229">
        <f>1-BF229/AU229</f>
        <v>0</v>
      </c>
      <c r="BH229">
        <f>(AU229-AT229)/(AU229-BF229)</f>
        <v>0</v>
      </c>
      <c r="BI229">
        <f>(AO229-AU229)/(AO229-BF229)</f>
        <v>0</v>
      </c>
      <c r="BJ229">
        <f>(AU229-AT229)/(AU229-AN229)</f>
        <v>0</v>
      </c>
      <c r="BK229">
        <f>(AO229-AU229)/(AO229-AN229)</f>
        <v>0</v>
      </c>
      <c r="BL229">
        <f>(BH229*BF229/AT229)</f>
        <v>0</v>
      </c>
      <c r="BM229">
        <f>(1-BL229)</f>
        <v>0</v>
      </c>
      <c r="CV229">
        <f>$B$13*DT229+$C$13*DU229+$F$13*EF229*(1-EI229)</f>
        <v>0</v>
      </c>
      <c r="CW229">
        <f>CV229*CX229</f>
        <v>0</v>
      </c>
      <c r="CX229">
        <f>($B$13*$D$11+$C$13*$D$11+$F$13*((ES229+EK229)/MAX(ES229+EK229+ET229, 0.1)*$I$11+ET229/MAX(ES229+EK229+ET229, 0.1)*$J$11))/($B$13+$C$13+$F$13)</f>
        <v>0</v>
      </c>
      <c r="CY229">
        <f>($B$13*$K$11+$C$13*$K$11+$F$13*((ES229+EK229)/MAX(ES229+EK229+ET229, 0.1)*$P$11+ET229/MAX(ES229+EK229+ET229, 0.1)*$Q$11))/($B$13+$C$13+$F$13)</f>
        <v>0</v>
      </c>
      <c r="CZ229">
        <v>1.1</v>
      </c>
      <c r="DA229">
        <v>0.5</v>
      </c>
      <c r="DB229" t="s">
        <v>423</v>
      </c>
      <c r="DC229">
        <v>2</v>
      </c>
      <c r="DD229">
        <v>1758414489.349999</v>
      </c>
      <c r="DE229">
        <v>421.8280666666666</v>
      </c>
      <c r="DF229">
        <v>419.9840333333333</v>
      </c>
      <c r="DG229">
        <v>23.39483666666667</v>
      </c>
      <c r="DH229">
        <v>23.33720333333333</v>
      </c>
      <c r="DI229">
        <v>422.4896333333333</v>
      </c>
      <c r="DJ229">
        <v>23.08991666666667</v>
      </c>
      <c r="DK229">
        <v>499.9902666666667</v>
      </c>
      <c r="DL229">
        <v>90.17229999999999</v>
      </c>
      <c r="DM229">
        <v>0.06802588999999999</v>
      </c>
      <c r="DN229">
        <v>29.83496</v>
      </c>
      <c r="DO229">
        <v>30.00464666666666</v>
      </c>
      <c r="DP229">
        <v>999.9000000000002</v>
      </c>
      <c r="DQ229">
        <v>0</v>
      </c>
      <c r="DR229">
        <v>0</v>
      </c>
      <c r="DS229">
        <v>9996.122999999998</v>
      </c>
      <c r="DT229">
        <v>0</v>
      </c>
      <c r="DU229">
        <v>3.33927</v>
      </c>
      <c r="DV229">
        <v>1.844032333333333</v>
      </c>
      <c r="DW229">
        <v>431.9331666666667</v>
      </c>
      <c r="DX229">
        <v>430.0194999999999</v>
      </c>
      <c r="DY229">
        <v>0.05763575666666666</v>
      </c>
      <c r="DZ229">
        <v>419.9840333333333</v>
      </c>
      <c r="EA229">
        <v>23.33720333333333</v>
      </c>
      <c r="EB229">
        <v>2.109568</v>
      </c>
      <c r="EC229">
        <v>2.104369333333333</v>
      </c>
      <c r="ED229">
        <v>18.29159666666667</v>
      </c>
      <c r="EE229">
        <v>18.25229666666667</v>
      </c>
      <c r="EF229">
        <v>0.005000780000000002</v>
      </c>
      <c r="EG229">
        <v>0</v>
      </c>
      <c r="EH229">
        <v>0</v>
      </c>
      <c r="EI229">
        <v>0</v>
      </c>
      <c r="EJ229">
        <v>128.61</v>
      </c>
      <c r="EK229">
        <v>0.005000780000000002</v>
      </c>
      <c r="EL229">
        <v>-11.15666666666667</v>
      </c>
      <c r="EM229">
        <v>-0.03666666666666664</v>
      </c>
      <c r="EN229">
        <v>35.733</v>
      </c>
      <c r="EO229">
        <v>39.99553333333333</v>
      </c>
      <c r="EP229">
        <v>38.32059999999999</v>
      </c>
      <c r="EQ229">
        <v>40.50386666666667</v>
      </c>
      <c r="ER229">
        <v>38.46646666666666</v>
      </c>
      <c r="ES229">
        <v>0</v>
      </c>
      <c r="ET229">
        <v>0</v>
      </c>
      <c r="EU229">
        <v>0</v>
      </c>
      <c r="EV229">
        <v>1758414496.8</v>
      </c>
      <c r="EW229">
        <v>0</v>
      </c>
      <c r="EX229">
        <v>128.7346153846154</v>
      </c>
      <c r="EY229">
        <v>-1.056409985955527</v>
      </c>
      <c r="EZ229">
        <v>-15.91452999916393</v>
      </c>
      <c r="FA229">
        <v>-11.39615384615384</v>
      </c>
      <c r="FB229">
        <v>15</v>
      </c>
      <c r="FC229">
        <v>0</v>
      </c>
      <c r="FD229" t="s">
        <v>424</v>
      </c>
      <c r="FE229">
        <v>1746989605.5</v>
      </c>
      <c r="FF229">
        <v>1746989593.5</v>
      </c>
      <c r="FG229">
        <v>0</v>
      </c>
      <c r="FH229">
        <v>-0.274</v>
      </c>
      <c r="FI229">
        <v>-0.002</v>
      </c>
      <c r="FJ229">
        <v>2.549</v>
      </c>
      <c r="FK229">
        <v>0.129</v>
      </c>
      <c r="FL229">
        <v>420</v>
      </c>
      <c r="FM229">
        <v>17</v>
      </c>
      <c r="FN229">
        <v>0.02</v>
      </c>
      <c r="FO229">
        <v>0.04</v>
      </c>
      <c r="FP229">
        <v>1.840633170731708</v>
      </c>
      <c r="FQ229">
        <v>0.09674048780487679</v>
      </c>
      <c r="FR229">
        <v>0.02880144630845222</v>
      </c>
      <c r="FS229">
        <v>1</v>
      </c>
      <c r="FT229">
        <v>129.1882352941177</v>
      </c>
      <c r="FU229">
        <v>-5.506493269566051</v>
      </c>
      <c r="FV229">
        <v>6.179604247079181</v>
      </c>
      <c r="FW229">
        <v>0</v>
      </c>
      <c r="FX229">
        <v>0.06067458048780488</v>
      </c>
      <c r="FY229">
        <v>-0.02503170104529618</v>
      </c>
      <c r="FZ229">
        <v>0.004844655952305039</v>
      </c>
      <c r="GA229">
        <v>1</v>
      </c>
      <c r="GB229">
        <v>2</v>
      </c>
      <c r="GC229">
        <v>3</v>
      </c>
      <c r="GD229" t="s">
        <v>425</v>
      </c>
      <c r="GE229">
        <v>3.10339</v>
      </c>
      <c r="GF229">
        <v>2.72597</v>
      </c>
      <c r="GG229">
        <v>0.0880416</v>
      </c>
      <c r="GH229">
        <v>0.0876985</v>
      </c>
      <c r="GI229">
        <v>0.105499</v>
      </c>
      <c r="GJ229">
        <v>0.106863</v>
      </c>
      <c r="GK229">
        <v>23835.4</v>
      </c>
      <c r="GL229">
        <v>21642.5</v>
      </c>
      <c r="GM229">
        <v>26701.2</v>
      </c>
      <c r="GN229">
        <v>23945.3</v>
      </c>
      <c r="GO229">
        <v>38219.1</v>
      </c>
      <c r="GP229">
        <v>31613.8</v>
      </c>
      <c r="GQ229">
        <v>46629.9</v>
      </c>
      <c r="GR229">
        <v>37883.8</v>
      </c>
      <c r="GS229">
        <v>1.86628</v>
      </c>
      <c r="GT229">
        <v>1.85957</v>
      </c>
      <c r="GU229">
        <v>0.0861809</v>
      </c>
      <c r="GV229">
        <v>0</v>
      </c>
      <c r="GW229">
        <v>28.59</v>
      </c>
      <c r="GX229">
        <v>999.9</v>
      </c>
      <c r="GY229">
        <v>53.7</v>
      </c>
      <c r="GZ229">
        <v>31.5</v>
      </c>
      <c r="HA229">
        <v>27.6428</v>
      </c>
      <c r="HB229">
        <v>60.9437</v>
      </c>
      <c r="HC229">
        <v>26.1418</v>
      </c>
      <c r="HD229">
        <v>1</v>
      </c>
      <c r="HE229">
        <v>0.143575</v>
      </c>
      <c r="HF229">
        <v>-1.02861</v>
      </c>
      <c r="HG229">
        <v>20.2959</v>
      </c>
      <c r="HH229">
        <v>5.22103</v>
      </c>
      <c r="HI229">
        <v>11.98</v>
      </c>
      <c r="HJ229">
        <v>4.96555</v>
      </c>
      <c r="HK229">
        <v>3.27598</v>
      </c>
      <c r="HL229">
        <v>9999</v>
      </c>
      <c r="HM229">
        <v>9999</v>
      </c>
      <c r="HN229">
        <v>9999</v>
      </c>
      <c r="HO229">
        <v>999.9</v>
      </c>
      <c r="HP229">
        <v>1.86387</v>
      </c>
      <c r="HQ229">
        <v>1.86005</v>
      </c>
      <c r="HR229">
        <v>1.85837</v>
      </c>
      <c r="HS229">
        <v>1.85974</v>
      </c>
      <c r="HT229">
        <v>1.85985</v>
      </c>
      <c r="HU229">
        <v>1.85837</v>
      </c>
      <c r="HV229">
        <v>1.85745</v>
      </c>
      <c r="HW229">
        <v>1.85239</v>
      </c>
      <c r="HX229">
        <v>0</v>
      </c>
      <c r="HY229">
        <v>0</v>
      </c>
      <c r="HZ229">
        <v>0</v>
      </c>
      <c r="IA229">
        <v>0</v>
      </c>
      <c r="IB229" t="s">
        <v>426</v>
      </c>
      <c r="IC229" t="s">
        <v>427</v>
      </c>
      <c r="ID229" t="s">
        <v>428</v>
      </c>
      <c r="IE229" t="s">
        <v>428</v>
      </c>
      <c r="IF229" t="s">
        <v>428</v>
      </c>
      <c r="IG229" t="s">
        <v>428</v>
      </c>
      <c r="IH229">
        <v>0</v>
      </c>
      <c r="II229">
        <v>100</v>
      </c>
      <c r="IJ229">
        <v>100</v>
      </c>
      <c r="IK229">
        <v>-0.662</v>
      </c>
      <c r="IL229">
        <v>0.305</v>
      </c>
      <c r="IM229">
        <v>-0.6605319167387009</v>
      </c>
      <c r="IN229">
        <v>-0.0004737513092168879</v>
      </c>
      <c r="IO229">
        <v>1.233974951706583E-06</v>
      </c>
      <c r="IP229">
        <v>-2.791035861235605E-10</v>
      </c>
      <c r="IQ229">
        <v>0.04306461537617447</v>
      </c>
      <c r="IR229">
        <v>-0.002560808816659483</v>
      </c>
      <c r="IS229">
        <v>0.0007441110143227328</v>
      </c>
      <c r="IT229">
        <v>-6.151772081818622E-06</v>
      </c>
      <c r="IU229">
        <v>2</v>
      </c>
      <c r="IV229">
        <v>1988</v>
      </c>
      <c r="IW229">
        <v>1</v>
      </c>
      <c r="IX229">
        <v>28</v>
      </c>
      <c r="IY229">
        <v>190414.9</v>
      </c>
      <c r="IZ229">
        <v>190415.1</v>
      </c>
      <c r="JA229">
        <v>1.1499</v>
      </c>
      <c r="JB229">
        <v>2.61353</v>
      </c>
      <c r="JC229">
        <v>1.49658</v>
      </c>
      <c r="JD229">
        <v>2.34741</v>
      </c>
      <c r="JE229">
        <v>1.54907</v>
      </c>
      <c r="JF229">
        <v>2.43164</v>
      </c>
      <c r="JG229">
        <v>36.34</v>
      </c>
      <c r="JH229">
        <v>24.0875</v>
      </c>
      <c r="JI229">
        <v>18</v>
      </c>
      <c r="JJ229">
        <v>481.998</v>
      </c>
      <c r="JK229">
        <v>492.273</v>
      </c>
      <c r="JL229">
        <v>30.0491</v>
      </c>
      <c r="JM229">
        <v>29.0936</v>
      </c>
      <c r="JN229">
        <v>30.0001</v>
      </c>
      <c r="JO229">
        <v>29.2941</v>
      </c>
      <c r="JP229">
        <v>29.2834</v>
      </c>
      <c r="JQ229">
        <v>23.1011</v>
      </c>
      <c r="JR229">
        <v>19.4172</v>
      </c>
      <c r="JS229">
        <v>100</v>
      </c>
      <c r="JT229">
        <v>30.0489</v>
      </c>
      <c r="JU229">
        <v>420</v>
      </c>
      <c r="JV229">
        <v>23.3935</v>
      </c>
      <c r="JW229">
        <v>101.95</v>
      </c>
      <c r="JX229">
        <v>91.3618</v>
      </c>
    </row>
    <row r="230" spans="1:284">
      <c r="A230">
        <v>212</v>
      </c>
      <c r="B230">
        <v>1758414499.1</v>
      </c>
      <c r="C230">
        <v>1796.099999904633</v>
      </c>
      <c r="D230" t="s">
        <v>855</v>
      </c>
      <c r="E230" t="s">
        <v>856</v>
      </c>
      <c r="F230">
        <v>5</v>
      </c>
      <c r="G230" t="s">
        <v>734</v>
      </c>
      <c r="H230" t="s">
        <v>421</v>
      </c>
      <c r="I230">
        <v>1758414491.151724</v>
      </c>
      <c r="J230">
        <f>(K230)/1000</f>
        <v>0</v>
      </c>
      <c r="K230">
        <f>1000*DK230*AI230*(DG230-DH230)/(100*CZ230*(1000-AI230*DG230))</f>
        <v>0</v>
      </c>
      <c r="L230">
        <f>DK230*AI230*(DF230-DE230*(1000-AI230*DH230)/(1000-AI230*DG230))/(100*CZ230)</f>
        <v>0</v>
      </c>
      <c r="M230">
        <f>DE230 - IF(AI230&gt;1, L230*CZ230*100.0/(AK230), 0)</f>
        <v>0</v>
      </c>
      <c r="N230">
        <f>((T230-J230/2)*M230-L230)/(T230+J230/2)</f>
        <v>0</v>
      </c>
      <c r="O230">
        <f>N230*(DL230+DM230)/1000.0</f>
        <v>0</v>
      </c>
      <c r="P230">
        <f>(DE230 - IF(AI230&gt;1, L230*CZ230*100.0/(AK230), 0))*(DL230+DM230)/1000.0</f>
        <v>0</v>
      </c>
      <c r="Q230">
        <f>2.0/((1/S230-1/R230)+SIGN(S230)*SQRT((1/S230-1/R230)*(1/S230-1/R230) + 4*DA230/((DA230+1)*(DA230+1))*(2*1/S230*1/R230-1/R230*1/R230)))</f>
        <v>0</v>
      </c>
      <c r="R230">
        <f>IF(LEFT(DB230,1)&lt;&gt;"0",IF(LEFT(DB230,1)="1",3.0,DC230),$D$5+$E$5*(DS230*DL230/($K$5*1000))+$F$5*(DS230*DL230/($K$5*1000))*MAX(MIN(CZ230,$J$5),$I$5)*MAX(MIN(CZ230,$J$5),$I$5)+$G$5*MAX(MIN(CZ230,$J$5),$I$5)*(DS230*DL230/($K$5*1000))+$H$5*(DS230*DL230/($K$5*1000))*(DS230*DL230/($K$5*1000)))</f>
        <v>0</v>
      </c>
      <c r="S230">
        <f>J230*(1000-(1000*0.61365*exp(17.502*W230/(240.97+W230))/(DL230+DM230)+DG230)/2)/(1000*0.61365*exp(17.502*W230/(240.97+W230))/(DL230+DM230)-DG230)</f>
        <v>0</v>
      </c>
      <c r="T230">
        <f>1/((DA230+1)/(Q230/1.6)+1/(R230/1.37)) + DA230/((DA230+1)/(Q230/1.6) + DA230/(R230/1.37))</f>
        <v>0</v>
      </c>
      <c r="U230">
        <f>(CV230*CY230)</f>
        <v>0</v>
      </c>
      <c r="V230">
        <f>(DN230+(U230+2*0.95*5.67E-8*(((DN230+$B$9)+273)^4-(DN230+273)^4)-44100*J230)/(1.84*29.3*R230+8*0.95*5.67E-8*(DN230+273)^3))</f>
        <v>0</v>
      </c>
      <c r="W230">
        <f>($C$9*DO230+$D$9*DP230+$E$9*V230)</f>
        <v>0</v>
      </c>
      <c r="X230">
        <f>0.61365*exp(17.502*W230/(240.97+W230))</f>
        <v>0</v>
      </c>
      <c r="Y230">
        <f>(Z230/AA230*100)</f>
        <v>0</v>
      </c>
      <c r="Z230">
        <f>DG230*(DL230+DM230)/1000</f>
        <v>0</v>
      </c>
      <c r="AA230">
        <f>0.61365*exp(17.502*DN230/(240.97+DN230))</f>
        <v>0</v>
      </c>
      <c r="AB230">
        <f>(X230-DG230*(DL230+DM230)/1000)</f>
        <v>0</v>
      </c>
      <c r="AC230">
        <f>(-J230*44100)</f>
        <v>0</v>
      </c>
      <c r="AD230">
        <f>2*29.3*R230*0.92*(DN230-W230)</f>
        <v>0</v>
      </c>
      <c r="AE230">
        <f>2*0.95*5.67E-8*(((DN230+$B$9)+273)^4-(W230+273)^4)</f>
        <v>0</v>
      </c>
      <c r="AF230">
        <f>U230+AE230+AC230+AD230</f>
        <v>0</v>
      </c>
      <c r="AG230">
        <v>0</v>
      </c>
      <c r="AH230">
        <v>0</v>
      </c>
      <c r="AI230">
        <f>IF(AG230*$H$15&gt;=AK230,1.0,(AK230/(AK230-AG230*$H$15)))</f>
        <v>0</v>
      </c>
      <c r="AJ230">
        <f>(AI230-1)*100</f>
        <v>0</v>
      </c>
      <c r="AK230">
        <f>MAX(0,($B$15+$C$15*DS230)/(1+$D$15*DS230)*DL230/(DN230+273)*$E$15)</f>
        <v>0</v>
      </c>
      <c r="AL230" t="s">
        <v>422</v>
      </c>
      <c r="AM230" t="s">
        <v>422</v>
      </c>
      <c r="AN230">
        <v>0</v>
      </c>
      <c r="AO230">
        <v>0</v>
      </c>
      <c r="AP230">
        <f>1-AN230/AO230</f>
        <v>0</v>
      </c>
      <c r="AQ230">
        <v>0</v>
      </c>
      <c r="AR230" t="s">
        <v>422</v>
      </c>
      <c r="AS230" t="s">
        <v>422</v>
      </c>
      <c r="AT230">
        <v>0</v>
      </c>
      <c r="AU230">
        <v>0</v>
      </c>
      <c r="AV230">
        <f>1-AT230/AU230</f>
        <v>0</v>
      </c>
      <c r="AW230">
        <v>0.5</v>
      </c>
      <c r="AX230">
        <f>CW230</f>
        <v>0</v>
      </c>
      <c r="AY230">
        <f>L230</f>
        <v>0</v>
      </c>
      <c r="AZ230">
        <f>AV230*AW230*AX230</f>
        <v>0</v>
      </c>
      <c r="BA230">
        <f>(AY230-AQ230)/AX230</f>
        <v>0</v>
      </c>
      <c r="BB230">
        <f>(AO230-AU230)/AU230</f>
        <v>0</v>
      </c>
      <c r="BC230">
        <f>AN230/(AP230+AN230/AU230)</f>
        <v>0</v>
      </c>
      <c r="BD230" t="s">
        <v>422</v>
      </c>
      <c r="BE230">
        <v>0</v>
      </c>
      <c r="BF230">
        <f>IF(BE230&lt;&gt;0, BE230, BC230)</f>
        <v>0</v>
      </c>
      <c r="BG230">
        <f>1-BF230/AU230</f>
        <v>0</v>
      </c>
      <c r="BH230">
        <f>(AU230-AT230)/(AU230-BF230)</f>
        <v>0</v>
      </c>
      <c r="BI230">
        <f>(AO230-AU230)/(AO230-BF230)</f>
        <v>0</v>
      </c>
      <c r="BJ230">
        <f>(AU230-AT230)/(AU230-AN230)</f>
        <v>0</v>
      </c>
      <c r="BK230">
        <f>(AO230-AU230)/(AO230-AN230)</f>
        <v>0</v>
      </c>
      <c r="BL230">
        <f>(BH230*BF230/AT230)</f>
        <v>0</v>
      </c>
      <c r="BM230">
        <f>(1-BL230)</f>
        <v>0</v>
      </c>
      <c r="CV230">
        <f>$B$13*DT230+$C$13*DU230+$F$13*EF230*(1-EI230)</f>
        <v>0</v>
      </c>
      <c r="CW230">
        <f>CV230*CX230</f>
        <v>0</v>
      </c>
      <c r="CX230">
        <f>($B$13*$D$11+$C$13*$D$11+$F$13*((ES230+EK230)/MAX(ES230+EK230+ET230, 0.1)*$I$11+ET230/MAX(ES230+EK230+ET230, 0.1)*$J$11))/($B$13+$C$13+$F$13)</f>
        <v>0</v>
      </c>
      <c r="CY230">
        <f>($B$13*$K$11+$C$13*$K$11+$F$13*((ES230+EK230)/MAX(ES230+EK230+ET230, 0.1)*$P$11+ET230/MAX(ES230+EK230+ET230, 0.1)*$Q$11))/($B$13+$C$13+$F$13)</f>
        <v>0</v>
      </c>
      <c r="CZ230">
        <v>1.1</v>
      </c>
      <c r="DA230">
        <v>0.5</v>
      </c>
      <c r="DB230" t="s">
        <v>423</v>
      </c>
      <c r="DC230">
        <v>2</v>
      </c>
      <c r="DD230">
        <v>1758414491.151724</v>
      </c>
      <c r="DE230">
        <v>421.8292068965518</v>
      </c>
      <c r="DF230">
        <v>419.9843448275862</v>
      </c>
      <c r="DG230">
        <v>23.39538965517241</v>
      </c>
      <c r="DH230">
        <v>23.34369655172414</v>
      </c>
      <c r="DI230">
        <v>422.4908620689656</v>
      </c>
      <c r="DJ230">
        <v>23.09045862068966</v>
      </c>
      <c r="DK230">
        <v>499.9878275862068</v>
      </c>
      <c r="DL230">
        <v>90.17234827586205</v>
      </c>
      <c r="DM230">
        <v>0.0679974</v>
      </c>
      <c r="DN230">
        <v>29.8345</v>
      </c>
      <c r="DO230">
        <v>30.00319655172414</v>
      </c>
      <c r="DP230">
        <v>999.9000000000002</v>
      </c>
      <c r="DQ230">
        <v>0</v>
      </c>
      <c r="DR230">
        <v>0</v>
      </c>
      <c r="DS230">
        <v>9995.989310344828</v>
      </c>
      <c r="DT230">
        <v>0</v>
      </c>
      <c r="DU230">
        <v>3.33927</v>
      </c>
      <c r="DV230">
        <v>1.844838965517241</v>
      </c>
      <c r="DW230">
        <v>431.9345862068965</v>
      </c>
      <c r="DX230">
        <v>430.0227241379311</v>
      </c>
      <c r="DY230">
        <v>0.0516978324137931</v>
      </c>
      <c r="DZ230">
        <v>419.9843448275862</v>
      </c>
      <c r="EA230">
        <v>23.34369655172414</v>
      </c>
      <c r="EB230">
        <v>2.109619310344828</v>
      </c>
      <c r="EC230">
        <v>2.104955517241379</v>
      </c>
      <c r="ED230">
        <v>18.29198275862069</v>
      </c>
      <c r="EE230">
        <v>18.25673448275862</v>
      </c>
      <c r="EF230">
        <v>0.005000780000000002</v>
      </c>
      <c r="EG230">
        <v>0</v>
      </c>
      <c r="EH230">
        <v>0</v>
      </c>
      <c r="EI230">
        <v>0</v>
      </c>
      <c r="EJ230">
        <v>128.8275862068965</v>
      </c>
      <c r="EK230">
        <v>0.005000780000000002</v>
      </c>
      <c r="EL230">
        <v>-12.03793103448276</v>
      </c>
      <c r="EM230">
        <v>-0.2310344827586206</v>
      </c>
      <c r="EN230">
        <v>35.72813793103448</v>
      </c>
      <c r="EO230">
        <v>39.95013793103447</v>
      </c>
      <c r="EP230">
        <v>38.28424137931034</v>
      </c>
      <c r="EQ230">
        <v>40.44586206896551</v>
      </c>
      <c r="ER230">
        <v>38.44806896551724</v>
      </c>
      <c r="ES230">
        <v>0</v>
      </c>
      <c r="ET230">
        <v>0</v>
      </c>
      <c r="EU230">
        <v>0</v>
      </c>
      <c r="EV230">
        <v>1758414499.2</v>
      </c>
      <c r="EW230">
        <v>0</v>
      </c>
      <c r="EX230">
        <v>129.0461538461538</v>
      </c>
      <c r="EY230">
        <v>4.697436111690441</v>
      </c>
      <c r="EZ230">
        <v>-11.22735053071796</v>
      </c>
      <c r="FA230">
        <v>-12.28461538461538</v>
      </c>
      <c r="FB230">
        <v>15</v>
      </c>
      <c r="FC230">
        <v>0</v>
      </c>
      <c r="FD230" t="s">
        <v>424</v>
      </c>
      <c r="FE230">
        <v>1746989605.5</v>
      </c>
      <c r="FF230">
        <v>1746989593.5</v>
      </c>
      <c r="FG230">
        <v>0</v>
      </c>
      <c r="FH230">
        <v>-0.274</v>
      </c>
      <c r="FI230">
        <v>-0.002</v>
      </c>
      <c r="FJ230">
        <v>2.549</v>
      </c>
      <c r="FK230">
        <v>0.129</v>
      </c>
      <c r="FL230">
        <v>420</v>
      </c>
      <c r="FM230">
        <v>17</v>
      </c>
      <c r="FN230">
        <v>0.02</v>
      </c>
      <c r="FO230">
        <v>0.04</v>
      </c>
      <c r="FP230">
        <v>1.845275121951219</v>
      </c>
      <c r="FQ230">
        <v>-0.04081588850173781</v>
      </c>
      <c r="FR230">
        <v>0.02424415485219734</v>
      </c>
      <c r="FS230">
        <v>1</v>
      </c>
      <c r="FT230">
        <v>129.1</v>
      </c>
      <c r="FU230">
        <v>-1.894575880265738</v>
      </c>
      <c r="FV230">
        <v>5.625415017369568</v>
      </c>
      <c r="FW230">
        <v>0</v>
      </c>
      <c r="FX230">
        <v>0.05326792536585365</v>
      </c>
      <c r="FY230">
        <v>-0.1189949740766551</v>
      </c>
      <c r="FZ230">
        <v>0.01742338619595935</v>
      </c>
      <c r="GA230">
        <v>0</v>
      </c>
      <c r="GB230">
        <v>1</v>
      </c>
      <c r="GC230">
        <v>3</v>
      </c>
      <c r="GD230" t="s">
        <v>435</v>
      </c>
      <c r="GE230">
        <v>3.1033</v>
      </c>
      <c r="GF230">
        <v>2.72561</v>
      </c>
      <c r="GG230">
        <v>0.0880459</v>
      </c>
      <c r="GH230">
        <v>0.0876928</v>
      </c>
      <c r="GI230">
        <v>0.10553</v>
      </c>
      <c r="GJ230">
        <v>0.106942</v>
      </c>
      <c r="GK230">
        <v>23835.3</v>
      </c>
      <c r="GL230">
        <v>21642.5</v>
      </c>
      <c r="GM230">
        <v>26701.3</v>
      </c>
      <c r="GN230">
        <v>23945.1</v>
      </c>
      <c r="GO230">
        <v>38217.9</v>
      </c>
      <c r="GP230">
        <v>31610.7</v>
      </c>
      <c r="GQ230">
        <v>46630</v>
      </c>
      <c r="GR230">
        <v>37883.5</v>
      </c>
      <c r="GS230">
        <v>1.8662</v>
      </c>
      <c r="GT230">
        <v>1.8595</v>
      </c>
      <c r="GU230">
        <v>0.0858903</v>
      </c>
      <c r="GV230">
        <v>0</v>
      </c>
      <c r="GW230">
        <v>28.5912</v>
      </c>
      <c r="GX230">
        <v>999.9</v>
      </c>
      <c r="GY230">
        <v>53.7</v>
      </c>
      <c r="GZ230">
        <v>31.5</v>
      </c>
      <c r="HA230">
        <v>27.6414</v>
      </c>
      <c r="HB230">
        <v>60.9537</v>
      </c>
      <c r="HC230">
        <v>26.2059</v>
      </c>
      <c r="HD230">
        <v>1</v>
      </c>
      <c r="HE230">
        <v>0.143643</v>
      </c>
      <c r="HF230">
        <v>-1.03365</v>
      </c>
      <c r="HG230">
        <v>20.2959</v>
      </c>
      <c r="HH230">
        <v>5.22058</v>
      </c>
      <c r="HI230">
        <v>11.98</v>
      </c>
      <c r="HJ230">
        <v>4.96555</v>
      </c>
      <c r="HK230">
        <v>3.27598</v>
      </c>
      <c r="HL230">
        <v>9999</v>
      </c>
      <c r="HM230">
        <v>9999</v>
      </c>
      <c r="HN230">
        <v>9999</v>
      </c>
      <c r="HO230">
        <v>999.9</v>
      </c>
      <c r="HP230">
        <v>1.86386</v>
      </c>
      <c r="HQ230">
        <v>1.86005</v>
      </c>
      <c r="HR230">
        <v>1.85837</v>
      </c>
      <c r="HS230">
        <v>1.85974</v>
      </c>
      <c r="HT230">
        <v>1.85986</v>
      </c>
      <c r="HU230">
        <v>1.85837</v>
      </c>
      <c r="HV230">
        <v>1.85745</v>
      </c>
      <c r="HW230">
        <v>1.85239</v>
      </c>
      <c r="HX230">
        <v>0</v>
      </c>
      <c r="HY230">
        <v>0</v>
      </c>
      <c r="HZ230">
        <v>0</v>
      </c>
      <c r="IA230">
        <v>0</v>
      </c>
      <c r="IB230" t="s">
        <v>426</v>
      </c>
      <c r="IC230" t="s">
        <v>427</v>
      </c>
      <c r="ID230" t="s">
        <v>428</v>
      </c>
      <c r="IE230" t="s">
        <v>428</v>
      </c>
      <c r="IF230" t="s">
        <v>428</v>
      </c>
      <c r="IG230" t="s">
        <v>428</v>
      </c>
      <c r="IH230">
        <v>0</v>
      </c>
      <c r="II230">
        <v>100</v>
      </c>
      <c r="IJ230">
        <v>100</v>
      </c>
      <c r="IK230">
        <v>-0.662</v>
      </c>
      <c r="IL230">
        <v>0.3051</v>
      </c>
      <c r="IM230">
        <v>-0.6605319167387009</v>
      </c>
      <c r="IN230">
        <v>-0.0004737513092168879</v>
      </c>
      <c r="IO230">
        <v>1.233974951706583E-06</v>
      </c>
      <c r="IP230">
        <v>-2.791035861235605E-10</v>
      </c>
      <c r="IQ230">
        <v>0.04306461537617447</v>
      </c>
      <c r="IR230">
        <v>-0.002560808816659483</v>
      </c>
      <c r="IS230">
        <v>0.0007441110143227328</v>
      </c>
      <c r="IT230">
        <v>-6.151772081818622E-06</v>
      </c>
      <c r="IU230">
        <v>2</v>
      </c>
      <c r="IV230">
        <v>1988</v>
      </c>
      <c r="IW230">
        <v>1</v>
      </c>
      <c r="IX230">
        <v>28</v>
      </c>
      <c r="IY230">
        <v>190414.9</v>
      </c>
      <c r="IZ230">
        <v>190415.1</v>
      </c>
      <c r="JA230">
        <v>1.1499</v>
      </c>
      <c r="JB230">
        <v>2.60986</v>
      </c>
      <c r="JC230">
        <v>1.49658</v>
      </c>
      <c r="JD230">
        <v>2.34863</v>
      </c>
      <c r="JE230">
        <v>1.54907</v>
      </c>
      <c r="JF230">
        <v>2.47437</v>
      </c>
      <c r="JG230">
        <v>36.34</v>
      </c>
      <c r="JH230">
        <v>24.0963</v>
      </c>
      <c r="JI230">
        <v>18</v>
      </c>
      <c r="JJ230">
        <v>481.954</v>
      </c>
      <c r="JK230">
        <v>492.224</v>
      </c>
      <c r="JL230">
        <v>30.0478</v>
      </c>
      <c r="JM230">
        <v>29.0936</v>
      </c>
      <c r="JN230">
        <v>30.0002</v>
      </c>
      <c r="JO230">
        <v>29.2941</v>
      </c>
      <c r="JP230">
        <v>29.2834</v>
      </c>
      <c r="JQ230">
        <v>23.1013</v>
      </c>
      <c r="JR230">
        <v>19.4172</v>
      </c>
      <c r="JS230">
        <v>100</v>
      </c>
      <c r="JT230">
        <v>30.0489</v>
      </c>
      <c r="JU230">
        <v>420</v>
      </c>
      <c r="JV230">
        <v>23.3935</v>
      </c>
      <c r="JW230">
        <v>101.95</v>
      </c>
      <c r="JX230">
        <v>91.36109999999999</v>
      </c>
    </row>
    <row r="231" spans="1:284">
      <c r="A231">
        <v>213</v>
      </c>
      <c r="B231">
        <v>1758414501.1</v>
      </c>
      <c r="C231">
        <v>1798.099999904633</v>
      </c>
      <c r="D231" t="s">
        <v>857</v>
      </c>
      <c r="E231" t="s">
        <v>858</v>
      </c>
      <c r="F231">
        <v>5</v>
      </c>
      <c r="G231" t="s">
        <v>734</v>
      </c>
      <c r="H231" t="s">
        <v>421</v>
      </c>
      <c r="I231">
        <v>1758414493.010714</v>
      </c>
      <c r="J231">
        <f>(K231)/1000</f>
        <v>0</v>
      </c>
      <c r="K231">
        <f>1000*DK231*AI231*(DG231-DH231)/(100*CZ231*(1000-AI231*DG231))</f>
        <v>0</v>
      </c>
      <c r="L231">
        <f>DK231*AI231*(DF231-DE231*(1000-AI231*DH231)/(1000-AI231*DG231))/(100*CZ231)</f>
        <v>0</v>
      </c>
      <c r="M231">
        <f>DE231 - IF(AI231&gt;1, L231*CZ231*100.0/(AK231), 0)</f>
        <v>0</v>
      </c>
      <c r="N231">
        <f>((T231-J231/2)*M231-L231)/(T231+J231/2)</f>
        <v>0</v>
      </c>
      <c r="O231">
        <f>N231*(DL231+DM231)/1000.0</f>
        <v>0</v>
      </c>
      <c r="P231">
        <f>(DE231 - IF(AI231&gt;1, L231*CZ231*100.0/(AK231), 0))*(DL231+DM231)/1000.0</f>
        <v>0</v>
      </c>
      <c r="Q231">
        <f>2.0/((1/S231-1/R231)+SIGN(S231)*SQRT((1/S231-1/R231)*(1/S231-1/R231) + 4*DA231/((DA231+1)*(DA231+1))*(2*1/S231*1/R231-1/R231*1/R231)))</f>
        <v>0</v>
      </c>
      <c r="R231">
        <f>IF(LEFT(DB231,1)&lt;&gt;"0",IF(LEFT(DB231,1)="1",3.0,DC231),$D$5+$E$5*(DS231*DL231/($K$5*1000))+$F$5*(DS231*DL231/($K$5*1000))*MAX(MIN(CZ231,$J$5),$I$5)*MAX(MIN(CZ231,$J$5),$I$5)+$G$5*MAX(MIN(CZ231,$J$5),$I$5)*(DS231*DL231/($K$5*1000))+$H$5*(DS231*DL231/($K$5*1000))*(DS231*DL231/($K$5*1000)))</f>
        <v>0</v>
      </c>
      <c r="S231">
        <f>J231*(1000-(1000*0.61365*exp(17.502*W231/(240.97+W231))/(DL231+DM231)+DG231)/2)/(1000*0.61365*exp(17.502*W231/(240.97+W231))/(DL231+DM231)-DG231)</f>
        <v>0</v>
      </c>
      <c r="T231">
        <f>1/((DA231+1)/(Q231/1.6)+1/(R231/1.37)) + DA231/((DA231+1)/(Q231/1.6) + DA231/(R231/1.37))</f>
        <v>0</v>
      </c>
      <c r="U231">
        <f>(CV231*CY231)</f>
        <v>0</v>
      </c>
      <c r="V231">
        <f>(DN231+(U231+2*0.95*5.67E-8*(((DN231+$B$9)+273)^4-(DN231+273)^4)-44100*J231)/(1.84*29.3*R231+8*0.95*5.67E-8*(DN231+273)^3))</f>
        <v>0</v>
      </c>
      <c r="W231">
        <f>($C$9*DO231+$D$9*DP231+$E$9*V231)</f>
        <v>0</v>
      </c>
      <c r="X231">
        <f>0.61365*exp(17.502*W231/(240.97+W231))</f>
        <v>0</v>
      </c>
      <c r="Y231">
        <f>(Z231/AA231*100)</f>
        <v>0</v>
      </c>
      <c r="Z231">
        <f>DG231*(DL231+DM231)/1000</f>
        <v>0</v>
      </c>
      <c r="AA231">
        <f>0.61365*exp(17.502*DN231/(240.97+DN231))</f>
        <v>0</v>
      </c>
      <c r="AB231">
        <f>(X231-DG231*(DL231+DM231)/1000)</f>
        <v>0</v>
      </c>
      <c r="AC231">
        <f>(-J231*44100)</f>
        <v>0</v>
      </c>
      <c r="AD231">
        <f>2*29.3*R231*0.92*(DN231-W231)</f>
        <v>0</v>
      </c>
      <c r="AE231">
        <f>2*0.95*5.67E-8*(((DN231+$B$9)+273)^4-(W231+273)^4)</f>
        <v>0</v>
      </c>
      <c r="AF231">
        <f>U231+AE231+AC231+AD231</f>
        <v>0</v>
      </c>
      <c r="AG231">
        <v>0</v>
      </c>
      <c r="AH231">
        <v>0</v>
      </c>
      <c r="AI231">
        <f>IF(AG231*$H$15&gt;=AK231,1.0,(AK231/(AK231-AG231*$H$15)))</f>
        <v>0</v>
      </c>
      <c r="AJ231">
        <f>(AI231-1)*100</f>
        <v>0</v>
      </c>
      <c r="AK231">
        <f>MAX(0,($B$15+$C$15*DS231)/(1+$D$15*DS231)*DL231/(DN231+273)*$E$15)</f>
        <v>0</v>
      </c>
      <c r="AL231" t="s">
        <v>422</v>
      </c>
      <c r="AM231" t="s">
        <v>422</v>
      </c>
      <c r="AN231">
        <v>0</v>
      </c>
      <c r="AO231">
        <v>0</v>
      </c>
      <c r="AP231">
        <f>1-AN231/AO231</f>
        <v>0</v>
      </c>
      <c r="AQ231">
        <v>0</v>
      </c>
      <c r="AR231" t="s">
        <v>422</v>
      </c>
      <c r="AS231" t="s">
        <v>422</v>
      </c>
      <c r="AT231">
        <v>0</v>
      </c>
      <c r="AU231">
        <v>0</v>
      </c>
      <c r="AV231">
        <f>1-AT231/AU231</f>
        <v>0</v>
      </c>
      <c r="AW231">
        <v>0.5</v>
      </c>
      <c r="AX231">
        <f>CW231</f>
        <v>0</v>
      </c>
      <c r="AY231">
        <f>L231</f>
        <v>0</v>
      </c>
      <c r="AZ231">
        <f>AV231*AW231*AX231</f>
        <v>0</v>
      </c>
      <c r="BA231">
        <f>(AY231-AQ231)/AX231</f>
        <v>0</v>
      </c>
      <c r="BB231">
        <f>(AO231-AU231)/AU231</f>
        <v>0</v>
      </c>
      <c r="BC231">
        <f>AN231/(AP231+AN231/AU231)</f>
        <v>0</v>
      </c>
      <c r="BD231" t="s">
        <v>422</v>
      </c>
      <c r="BE231">
        <v>0</v>
      </c>
      <c r="BF231">
        <f>IF(BE231&lt;&gt;0, BE231, BC231)</f>
        <v>0</v>
      </c>
      <c r="BG231">
        <f>1-BF231/AU231</f>
        <v>0</v>
      </c>
      <c r="BH231">
        <f>(AU231-AT231)/(AU231-BF231)</f>
        <v>0</v>
      </c>
      <c r="BI231">
        <f>(AO231-AU231)/(AO231-BF231)</f>
        <v>0</v>
      </c>
      <c r="BJ231">
        <f>(AU231-AT231)/(AU231-AN231)</f>
        <v>0</v>
      </c>
      <c r="BK231">
        <f>(AO231-AU231)/(AO231-AN231)</f>
        <v>0</v>
      </c>
      <c r="BL231">
        <f>(BH231*BF231/AT231)</f>
        <v>0</v>
      </c>
      <c r="BM231">
        <f>(1-BL231)</f>
        <v>0</v>
      </c>
      <c r="CV231">
        <f>$B$13*DT231+$C$13*DU231+$F$13*EF231*(1-EI231)</f>
        <v>0</v>
      </c>
      <c r="CW231">
        <f>CV231*CX231</f>
        <v>0</v>
      </c>
      <c r="CX231">
        <f>($B$13*$D$11+$C$13*$D$11+$F$13*((ES231+EK231)/MAX(ES231+EK231+ET231, 0.1)*$I$11+ET231/MAX(ES231+EK231+ET231, 0.1)*$J$11))/($B$13+$C$13+$F$13)</f>
        <v>0</v>
      </c>
      <c r="CY231">
        <f>($B$13*$K$11+$C$13*$K$11+$F$13*((ES231+EK231)/MAX(ES231+EK231+ET231, 0.1)*$P$11+ET231/MAX(ES231+EK231+ET231, 0.1)*$Q$11))/($B$13+$C$13+$F$13)</f>
        <v>0</v>
      </c>
      <c r="CZ231">
        <v>1.1</v>
      </c>
      <c r="DA231">
        <v>0.5</v>
      </c>
      <c r="DB231" t="s">
        <v>423</v>
      </c>
      <c r="DC231">
        <v>2</v>
      </c>
      <c r="DD231">
        <v>1758414493.010714</v>
      </c>
      <c r="DE231">
        <v>421.8346071428572</v>
      </c>
      <c r="DF231">
        <v>419.9778214285715</v>
      </c>
      <c r="DG231">
        <v>23.39725714285715</v>
      </c>
      <c r="DH231">
        <v>23.35232857142856</v>
      </c>
      <c r="DI231">
        <v>422.4961785714285</v>
      </c>
      <c r="DJ231">
        <v>23.09228571428572</v>
      </c>
      <c r="DK231">
        <v>499.9873571428571</v>
      </c>
      <c r="DL231">
        <v>90.17249285714287</v>
      </c>
      <c r="DM231">
        <v>0.06797389285714285</v>
      </c>
      <c r="DN231">
        <v>29.83386428571429</v>
      </c>
      <c r="DO231">
        <v>30.00175714285714</v>
      </c>
      <c r="DP231">
        <v>999.9000000000002</v>
      </c>
      <c r="DQ231">
        <v>0</v>
      </c>
      <c r="DR231">
        <v>0</v>
      </c>
      <c r="DS231">
        <v>9996.939285714285</v>
      </c>
      <c r="DT231">
        <v>0</v>
      </c>
      <c r="DU231">
        <v>3.33927</v>
      </c>
      <c r="DV231">
        <v>1.856756428571428</v>
      </c>
      <c r="DW231">
        <v>431.9408928571428</v>
      </c>
      <c r="DX231">
        <v>430.0198214285715</v>
      </c>
      <c r="DY231">
        <v>0.04492773739285714</v>
      </c>
      <c r="DZ231">
        <v>419.9778214285715</v>
      </c>
      <c r="EA231">
        <v>23.35232857142856</v>
      </c>
      <c r="EB231">
        <v>2.109790714285714</v>
      </c>
      <c r="EC231">
        <v>2.105737857142857</v>
      </c>
      <c r="ED231">
        <v>18.29327857142857</v>
      </c>
      <c r="EE231">
        <v>18.26265</v>
      </c>
      <c r="EF231">
        <v>0.005000780000000002</v>
      </c>
      <c r="EG231">
        <v>0</v>
      </c>
      <c r="EH231">
        <v>0</v>
      </c>
      <c r="EI231">
        <v>0</v>
      </c>
      <c r="EJ231">
        <v>128.9571428571429</v>
      </c>
      <c r="EK231">
        <v>0.005000780000000002</v>
      </c>
      <c r="EL231">
        <v>-11.2</v>
      </c>
      <c r="EM231">
        <v>-0.003571428571428543</v>
      </c>
      <c r="EN231">
        <v>35.7185</v>
      </c>
      <c r="EO231">
        <v>39.91042857142857</v>
      </c>
      <c r="EP231">
        <v>38.24746428571428</v>
      </c>
      <c r="EQ231">
        <v>40.39707142857142</v>
      </c>
      <c r="ER231">
        <v>38.42167857142856</v>
      </c>
      <c r="ES231">
        <v>0</v>
      </c>
      <c r="ET231">
        <v>0</v>
      </c>
      <c r="EU231">
        <v>0</v>
      </c>
      <c r="EV231">
        <v>1758414501</v>
      </c>
      <c r="EW231">
        <v>0</v>
      </c>
      <c r="EX231">
        <v>129.508</v>
      </c>
      <c r="EY231">
        <v>21.49999991166216</v>
      </c>
      <c r="EZ231">
        <v>-8.730769201025659</v>
      </c>
      <c r="FA231">
        <v>-12.32</v>
      </c>
      <c r="FB231">
        <v>15</v>
      </c>
      <c r="FC231">
        <v>0</v>
      </c>
      <c r="FD231" t="s">
        <v>424</v>
      </c>
      <c r="FE231">
        <v>1746989605.5</v>
      </c>
      <c r="FF231">
        <v>1746989593.5</v>
      </c>
      <c r="FG231">
        <v>0</v>
      </c>
      <c r="FH231">
        <v>-0.274</v>
      </c>
      <c r="FI231">
        <v>-0.002</v>
      </c>
      <c r="FJ231">
        <v>2.549</v>
      </c>
      <c r="FK231">
        <v>0.129</v>
      </c>
      <c r="FL231">
        <v>420</v>
      </c>
      <c r="FM231">
        <v>17</v>
      </c>
      <c r="FN231">
        <v>0.02</v>
      </c>
      <c r="FO231">
        <v>0.04</v>
      </c>
      <c r="FP231">
        <v>1.8501555</v>
      </c>
      <c r="FQ231">
        <v>0.02961028142588606</v>
      </c>
      <c r="FR231">
        <v>0.02867054559561086</v>
      </c>
      <c r="FS231">
        <v>1</v>
      </c>
      <c r="FT231">
        <v>129.0705882352941</v>
      </c>
      <c r="FU231">
        <v>10.0870895262885</v>
      </c>
      <c r="FV231">
        <v>5.475589112101773</v>
      </c>
      <c r="FW231">
        <v>0</v>
      </c>
      <c r="FX231">
        <v>0.0485103176</v>
      </c>
      <c r="FY231">
        <v>-0.1764073243452159</v>
      </c>
      <c r="FZ231">
        <v>0.02202680105889584</v>
      </c>
      <c r="GA231">
        <v>0</v>
      </c>
      <c r="GB231">
        <v>1</v>
      </c>
      <c r="GC231">
        <v>3</v>
      </c>
      <c r="GD231" t="s">
        <v>435</v>
      </c>
      <c r="GE231">
        <v>3.10312</v>
      </c>
      <c r="GF231">
        <v>2.7256</v>
      </c>
      <c r="GG231">
        <v>0.0880485</v>
      </c>
      <c r="GH231">
        <v>0.0876865</v>
      </c>
      <c r="GI231">
        <v>0.105571</v>
      </c>
      <c r="GJ231">
        <v>0.106969</v>
      </c>
      <c r="GK231">
        <v>23835.3</v>
      </c>
      <c r="GL231">
        <v>21642.5</v>
      </c>
      <c r="GM231">
        <v>26701.4</v>
      </c>
      <c r="GN231">
        <v>23945</v>
      </c>
      <c r="GO231">
        <v>38216.3</v>
      </c>
      <c r="GP231">
        <v>31609.7</v>
      </c>
      <c r="GQ231">
        <v>46630.1</v>
      </c>
      <c r="GR231">
        <v>37883.4</v>
      </c>
      <c r="GS231">
        <v>1.86602</v>
      </c>
      <c r="GT231">
        <v>1.8598</v>
      </c>
      <c r="GU231">
        <v>0.08597970000000001</v>
      </c>
      <c r="GV231">
        <v>0</v>
      </c>
      <c r="GW231">
        <v>28.5922</v>
      </c>
      <c r="GX231">
        <v>999.9</v>
      </c>
      <c r="GY231">
        <v>53.7</v>
      </c>
      <c r="GZ231">
        <v>31.5</v>
      </c>
      <c r="HA231">
        <v>27.6411</v>
      </c>
      <c r="HB231">
        <v>60.8137</v>
      </c>
      <c r="HC231">
        <v>26.1538</v>
      </c>
      <c r="HD231">
        <v>1</v>
      </c>
      <c r="HE231">
        <v>0.143666</v>
      </c>
      <c r="HF231">
        <v>-1.03837</v>
      </c>
      <c r="HG231">
        <v>20.2958</v>
      </c>
      <c r="HH231">
        <v>5.21954</v>
      </c>
      <c r="HI231">
        <v>11.98</v>
      </c>
      <c r="HJ231">
        <v>4.96555</v>
      </c>
      <c r="HK231">
        <v>3.276</v>
      </c>
      <c r="HL231">
        <v>9999</v>
      </c>
      <c r="HM231">
        <v>9999</v>
      </c>
      <c r="HN231">
        <v>9999</v>
      </c>
      <c r="HO231">
        <v>999.9</v>
      </c>
      <c r="HP231">
        <v>1.86387</v>
      </c>
      <c r="HQ231">
        <v>1.86006</v>
      </c>
      <c r="HR231">
        <v>1.85837</v>
      </c>
      <c r="HS231">
        <v>1.85974</v>
      </c>
      <c r="HT231">
        <v>1.85987</v>
      </c>
      <c r="HU231">
        <v>1.85837</v>
      </c>
      <c r="HV231">
        <v>1.85745</v>
      </c>
      <c r="HW231">
        <v>1.8524</v>
      </c>
      <c r="HX231">
        <v>0</v>
      </c>
      <c r="HY231">
        <v>0</v>
      </c>
      <c r="HZ231">
        <v>0</v>
      </c>
      <c r="IA231">
        <v>0</v>
      </c>
      <c r="IB231" t="s">
        <v>426</v>
      </c>
      <c r="IC231" t="s">
        <v>427</v>
      </c>
      <c r="ID231" t="s">
        <v>428</v>
      </c>
      <c r="IE231" t="s">
        <v>428</v>
      </c>
      <c r="IF231" t="s">
        <v>428</v>
      </c>
      <c r="IG231" t="s">
        <v>428</v>
      </c>
      <c r="IH231">
        <v>0</v>
      </c>
      <c r="II231">
        <v>100</v>
      </c>
      <c r="IJ231">
        <v>100</v>
      </c>
      <c r="IK231">
        <v>-0.662</v>
      </c>
      <c r="IL231">
        <v>0.3054</v>
      </c>
      <c r="IM231">
        <v>-0.6605319167387009</v>
      </c>
      <c r="IN231">
        <v>-0.0004737513092168879</v>
      </c>
      <c r="IO231">
        <v>1.233974951706583E-06</v>
      </c>
      <c r="IP231">
        <v>-2.791035861235605E-10</v>
      </c>
      <c r="IQ231">
        <v>0.04306461537617447</v>
      </c>
      <c r="IR231">
        <v>-0.002560808816659483</v>
      </c>
      <c r="IS231">
        <v>0.0007441110143227328</v>
      </c>
      <c r="IT231">
        <v>-6.151772081818622E-06</v>
      </c>
      <c r="IU231">
        <v>2</v>
      </c>
      <c r="IV231">
        <v>1988</v>
      </c>
      <c r="IW231">
        <v>1</v>
      </c>
      <c r="IX231">
        <v>28</v>
      </c>
      <c r="IY231">
        <v>190414.9</v>
      </c>
      <c r="IZ231">
        <v>190415.1</v>
      </c>
      <c r="JA231">
        <v>1.14868</v>
      </c>
      <c r="JB231">
        <v>2.60376</v>
      </c>
      <c r="JC231">
        <v>1.49658</v>
      </c>
      <c r="JD231">
        <v>2.34741</v>
      </c>
      <c r="JE231">
        <v>1.54907</v>
      </c>
      <c r="JF231">
        <v>2.44873</v>
      </c>
      <c r="JG231">
        <v>36.34</v>
      </c>
      <c r="JH231">
        <v>24.0875</v>
      </c>
      <c r="JI231">
        <v>18</v>
      </c>
      <c r="JJ231">
        <v>481.852</v>
      </c>
      <c r="JK231">
        <v>492.422</v>
      </c>
      <c r="JL231">
        <v>30.0471</v>
      </c>
      <c r="JM231">
        <v>29.0936</v>
      </c>
      <c r="JN231">
        <v>30.0002</v>
      </c>
      <c r="JO231">
        <v>29.2941</v>
      </c>
      <c r="JP231">
        <v>29.2834</v>
      </c>
      <c r="JQ231">
        <v>23.1027</v>
      </c>
      <c r="JR231">
        <v>19.4172</v>
      </c>
      <c r="JS231">
        <v>100</v>
      </c>
      <c r="JT231">
        <v>30.0883</v>
      </c>
      <c r="JU231">
        <v>420</v>
      </c>
      <c r="JV231">
        <v>23.3935</v>
      </c>
      <c r="JW231">
        <v>101.95</v>
      </c>
      <c r="JX231">
        <v>91.3608</v>
      </c>
    </row>
    <row r="232" spans="1:284">
      <c r="A232">
        <v>214</v>
      </c>
      <c r="B232">
        <v>1758414503.1</v>
      </c>
      <c r="C232">
        <v>1800.099999904633</v>
      </c>
      <c r="D232" t="s">
        <v>859</v>
      </c>
      <c r="E232" t="s">
        <v>860</v>
      </c>
      <c r="F232">
        <v>5</v>
      </c>
      <c r="G232" t="s">
        <v>734</v>
      </c>
      <c r="H232" t="s">
        <v>421</v>
      </c>
      <c r="I232">
        <v>1758414494.933333</v>
      </c>
      <c r="J232">
        <f>(K232)/1000</f>
        <v>0</v>
      </c>
      <c r="K232">
        <f>1000*DK232*AI232*(DG232-DH232)/(100*CZ232*(1000-AI232*DG232))</f>
        <v>0</v>
      </c>
      <c r="L232">
        <f>DK232*AI232*(DF232-DE232*(1000-AI232*DH232)/(1000-AI232*DG232))/(100*CZ232)</f>
        <v>0</v>
      </c>
      <c r="M232">
        <f>DE232 - IF(AI232&gt;1, L232*CZ232*100.0/(AK232), 0)</f>
        <v>0</v>
      </c>
      <c r="N232">
        <f>((T232-J232/2)*M232-L232)/(T232+J232/2)</f>
        <v>0</v>
      </c>
      <c r="O232">
        <f>N232*(DL232+DM232)/1000.0</f>
        <v>0</v>
      </c>
      <c r="P232">
        <f>(DE232 - IF(AI232&gt;1, L232*CZ232*100.0/(AK232), 0))*(DL232+DM232)/1000.0</f>
        <v>0</v>
      </c>
      <c r="Q232">
        <f>2.0/((1/S232-1/R232)+SIGN(S232)*SQRT((1/S232-1/R232)*(1/S232-1/R232) + 4*DA232/((DA232+1)*(DA232+1))*(2*1/S232*1/R232-1/R232*1/R232)))</f>
        <v>0</v>
      </c>
      <c r="R232">
        <f>IF(LEFT(DB232,1)&lt;&gt;"0",IF(LEFT(DB232,1)="1",3.0,DC232),$D$5+$E$5*(DS232*DL232/($K$5*1000))+$F$5*(DS232*DL232/($K$5*1000))*MAX(MIN(CZ232,$J$5),$I$5)*MAX(MIN(CZ232,$J$5),$I$5)+$G$5*MAX(MIN(CZ232,$J$5),$I$5)*(DS232*DL232/($K$5*1000))+$H$5*(DS232*DL232/($K$5*1000))*(DS232*DL232/($K$5*1000)))</f>
        <v>0</v>
      </c>
      <c r="S232">
        <f>J232*(1000-(1000*0.61365*exp(17.502*W232/(240.97+W232))/(DL232+DM232)+DG232)/2)/(1000*0.61365*exp(17.502*W232/(240.97+W232))/(DL232+DM232)-DG232)</f>
        <v>0</v>
      </c>
      <c r="T232">
        <f>1/((DA232+1)/(Q232/1.6)+1/(R232/1.37)) + DA232/((DA232+1)/(Q232/1.6) + DA232/(R232/1.37))</f>
        <v>0</v>
      </c>
      <c r="U232">
        <f>(CV232*CY232)</f>
        <v>0</v>
      </c>
      <c r="V232">
        <f>(DN232+(U232+2*0.95*5.67E-8*(((DN232+$B$9)+273)^4-(DN232+273)^4)-44100*J232)/(1.84*29.3*R232+8*0.95*5.67E-8*(DN232+273)^3))</f>
        <v>0</v>
      </c>
      <c r="W232">
        <f>($C$9*DO232+$D$9*DP232+$E$9*V232)</f>
        <v>0</v>
      </c>
      <c r="X232">
        <f>0.61365*exp(17.502*W232/(240.97+W232))</f>
        <v>0</v>
      </c>
      <c r="Y232">
        <f>(Z232/AA232*100)</f>
        <v>0</v>
      </c>
      <c r="Z232">
        <f>DG232*(DL232+DM232)/1000</f>
        <v>0</v>
      </c>
      <c r="AA232">
        <f>0.61365*exp(17.502*DN232/(240.97+DN232))</f>
        <v>0</v>
      </c>
      <c r="AB232">
        <f>(X232-DG232*(DL232+DM232)/1000)</f>
        <v>0</v>
      </c>
      <c r="AC232">
        <f>(-J232*44100)</f>
        <v>0</v>
      </c>
      <c r="AD232">
        <f>2*29.3*R232*0.92*(DN232-W232)</f>
        <v>0</v>
      </c>
      <c r="AE232">
        <f>2*0.95*5.67E-8*(((DN232+$B$9)+273)^4-(W232+273)^4)</f>
        <v>0</v>
      </c>
      <c r="AF232">
        <f>U232+AE232+AC232+AD232</f>
        <v>0</v>
      </c>
      <c r="AG232">
        <v>0</v>
      </c>
      <c r="AH232">
        <v>0</v>
      </c>
      <c r="AI232">
        <f>IF(AG232*$H$15&gt;=AK232,1.0,(AK232/(AK232-AG232*$H$15)))</f>
        <v>0</v>
      </c>
      <c r="AJ232">
        <f>(AI232-1)*100</f>
        <v>0</v>
      </c>
      <c r="AK232">
        <f>MAX(0,($B$15+$C$15*DS232)/(1+$D$15*DS232)*DL232/(DN232+273)*$E$15)</f>
        <v>0</v>
      </c>
      <c r="AL232" t="s">
        <v>422</v>
      </c>
      <c r="AM232" t="s">
        <v>422</v>
      </c>
      <c r="AN232">
        <v>0</v>
      </c>
      <c r="AO232">
        <v>0</v>
      </c>
      <c r="AP232">
        <f>1-AN232/AO232</f>
        <v>0</v>
      </c>
      <c r="AQ232">
        <v>0</v>
      </c>
      <c r="AR232" t="s">
        <v>422</v>
      </c>
      <c r="AS232" t="s">
        <v>422</v>
      </c>
      <c r="AT232">
        <v>0</v>
      </c>
      <c r="AU232">
        <v>0</v>
      </c>
      <c r="AV232">
        <f>1-AT232/AU232</f>
        <v>0</v>
      </c>
      <c r="AW232">
        <v>0.5</v>
      </c>
      <c r="AX232">
        <f>CW232</f>
        <v>0</v>
      </c>
      <c r="AY232">
        <f>L232</f>
        <v>0</v>
      </c>
      <c r="AZ232">
        <f>AV232*AW232*AX232</f>
        <v>0</v>
      </c>
      <c r="BA232">
        <f>(AY232-AQ232)/AX232</f>
        <v>0</v>
      </c>
      <c r="BB232">
        <f>(AO232-AU232)/AU232</f>
        <v>0</v>
      </c>
      <c r="BC232">
        <f>AN232/(AP232+AN232/AU232)</f>
        <v>0</v>
      </c>
      <c r="BD232" t="s">
        <v>422</v>
      </c>
      <c r="BE232">
        <v>0</v>
      </c>
      <c r="BF232">
        <f>IF(BE232&lt;&gt;0, BE232, BC232)</f>
        <v>0</v>
      </c>
      <c r="BG232">
        <f>1-BF232/AU232</f>
        <v>0</v>
      </c>
      <c r="BH232">
        <f>(AU232-AT232)/(AU232-BF232)</f>
        <v>0</v>
      </c>
      <c r="BI232">
        <f>(AO232-AU232)/(AO232-BF232)</f>
        <v>0</v>
      </c>
      <c r="BJ232">
        <f>(AU232-AT232)/(AU232-AN232)</f>
        <v>0</v>
      </c>
      <c r="BK232">
        <f>(AO232-AU232)/(AO232-AN232)</f>
        <v>0</v>
      </c>
      <c r="BL232">
        <f>(BH232*BF232/AT232)</f>
        <v>0</v>
      </c>
      <c r="BM232">
        <f>(1-BL232)</f>
        <v>0</v>
      </c>
      <c r="CV232">
        <f>$B$13*DT232+$C$13*DU232+$F$13*EF232*(1-EI232)</f>
        <v>0</v>
      </c>
      <c r="CW232">
        <f>CV232*CX232</f>
        <v>0</v>
      </c>
      <c r="CX232">
        <f>($B$13*$D$11+$C$13*$D$11+$F$13*((ES232+EK232)/MAX(ES232+EK232+ET232, 0.1)*$I$11+ET232/MAX(ES232+EK232+ET232, 0.1)*$J$11))/($B$13+$C$13+$F$13)</f>
        <v>0</v>
      </c>
      <c r="CY232">
        <f>($B$13*$K$11+$C$13*$K$11+$F$13*((ES232+EK232)/MAX(ES232+EK232+ET232, 0.1)*$P$11+ET232/MAX(ES232+EK232+ET232, 0.1)*$Q$11))/($B$13+$C$13+$F$13)</f>
        <v>0</v>
      </c>
      <c r="CZ232">
        <v>1.1</v>
      </c>
      <c r="DA232">
        <v>0.5</v>
      </c>
      <c r="DB232" t="s">
        <v>423</v>
      </c>
      <c r="DC232">
        <v>2</v>
      </c>
      <c r="DD232">
        <v>1758414494.933333</v>
      </c>
      <c r="DE232">
        <v>421.8371851851851</v>
      </c>
      <c r="DF232">
        <v>419.9768518518518</v>
      </c>
      <c r="DG232">
        <v>23.4005962962963</v>
      </c>
      <c r="DH232">
        <v>23.36197777777778</v>
      </c>
      <c r="DI232">
        <v>422.4987407407407</v>
      </c>
      <c r="DJ232">
        <v>23.09555555555556</v>
      </c>
      <c r="DK232">
        <v>500.0043703703704</v>
      </c>
      <c r="DL232">
        <v>90.17272592592592</v>
      </c>
      <c r="DM232">
        <v>0.06791515925925927</v>
      </c>
      <c r="DN232">
        <v>29.83285925925926</v>
      </c>
      <c r="DO232">
        <v>29.99968888888889</v>
      </c>
      <c r="DP232">
        <v>999.9000000000001</v>
      </c>
      <c r="DQ232">
        <v>0</v>
      </c>
      <c r="DR232">
        <v>0</v>
      </c>
      <c r="DS232">
        <v>9999.929629629629</v>
      </c>
      <c r="DT232">
        <v>0</v>
      </c>
      <c r="DU232">
        <v>3.33927</v>
      </c>
      <c r="DV232">
        <v>1.860261851851852</v>
      </c>
      <c r="DW232">
        <v>431.944962962963</v>
      </c>
      <c r="DX232">
        <v>430.0231111111111</v>
      </c>
      <c r="DY232">
        <v>0.038619361</v>
      </c>
      <c r="DZ232">
        <v>419.9768518518518</v>
      </c>
      <c r="EA232">
        <v>23.36197777777778</v>
      </c>
      <c r="EB232">
        <v>2.110097037037037</v>
      </c>
      <c r="EC232">
        <v>2.106613703703704</v>
      </c>
      <c r="ED232">
        <v>18.2956</v>
      </c>
      <c r="EE232">
        <v>18.26927407407407</v>
      </c>
      <c r="EF232">
        <v>0.005000780000000001</v>
      </c>
      <c r="EG232">
        <v>0</v>
      </c>
      <c r="EH232">
        <v>0</v>
      </c>
      <c r="EI232">
        <v>0</v>
      </c>
      <c r="EJ232">
        <v>130.3</v>
      </c>
      <c r="EK232">
        <v>0.005000780000000001</v>
      </c>
      <c r="EL232">
        <v>-13.25925925925926</v>
      </c>
      <c r="EM232">
        <v>-0.2814814814814814</v>
      </c>
      <c r="EN232">
        <v>35.70581481481481</v>
      </c>
      <c r="EO232">
        <v>39.86548148148147</v>
      </c>
      <c r="EP232">
        <v>38.20337037037037</v>
      </c>
      <c r="EQ232">
        <v>40.33537037037036</v>
      </c>
      <c r="ER232">
        <v>38.38177777777778</v>
      </c>
      <c r="ES232">
        <v>0</v>
      </c>
      <c r="ET232">
        <v>0</v>
      </c>
      <c r="EU232">
        <v>0</v>
      </c>
      <c r="EV232">
        <v>1758414502.8</v>
      </c>
      <c r="EW232">
        <v>0</v>
      </c>
      <c r="EX232">
        <v>130.7192307692308</v>
      </c>
      <c r="EY232">
        <v>23.55897436337002</v>
      </c>
      <c r="EZ232">
        <v>-3.083760655303896</v>
      </c>
      <c r="FA232">
        <v>-13.49230769230769</v>
      </c>
      <c r="FB232">
        <v>15</v>
      </c>
      <c r="FC232">
        <v>0</v>
      </c>
      <c r="FD232" t="s">
        <v>424</v>
      </c>
      <c r="FE232">
        <v>1746989605.5</v>
      </c>
      <c r="FF232">
        <v>1746989593.5</v>
      </c>
      <c r="FG232">
        <v>0</v>
      </c>
      <c r="FH232">
        <v>-0.274</v>
      </c>
      <c r="FI232">
        <v>-0.002</v>
      </c>
      <c r="FJ232">
        <v>2.549</v>
      </c>
      <c r="FK232">
        <v>0.129</v>
      </c>
      <c r="FL232">
        <v>420</v>
      </c>
      <c r="FM232">
        <v>17</v>
      </c>
      <c r="FN232">
        <v>0.02</v>
      </c>
      <c r="FO232">
        <v>0.04</v>
      </c>
      <c r="FP232">
        <v>1.855474634146342</v>
      </c>
      <c r="FQ232">
        <v>0.1355109407665492</v>
      </c>
      <c r="FR232">
        <v>0.03545626389308942</v>
      </c>
      <c r="FS232">
        <v>1</v>
      </c>
      <c r="FT232">
        <v>129.5058823529412</v>
      </c>
      <c r="FU232">
        <v>12.72421713059375</v>
      </c>
      <c r="FV232">
        <v>5.533849908489441</v>
      </c>
      <c r="FW232">
        <v>0</v>
      </c>
      <c r="FX232">
        <v>0.04243018326829268</v>
      </c>
      <c r="FY232">
        <v>-0.2188014947247387</v>
      </c>
      <c r="FZ232">
        <v>0.02506552940964981</v>
      </c>
      <c r="GA232">
        <v>0</v>
      </c>
      <c r="GB232">
        <v>1</v>
      </c>
      <c r="GC232">
        <v>3</v>
      </c>
      <c r="GD232" t="s">
        <v>435</v>
      </c>
      <c r="GE232">
        <v>3.10309</v>
      </c>
      <c r="GF232">
        <v>2.72567</v>
      </c>
      <c r="GG232">
        <v>0.08804140000000001</v>
      </c>
      <c r="GH232">
        <v>0.08769449999999999</v>
      </c>
      <c r="GI232">
        <v>0.105604</v>
      </c>
      <c r="GJ232">
        <v>0.106969</v>
      </c>
      <c r="GK232">
        <v>23835.5</v>
      </c>
      <c r="GL232">
        <v>21642.3</v>
      </c>
      <c r="GM232">
        <v>26701.4</v>
      </c>
      <c r="GN232">
        <v>23945</v>
      </c>
      <c r="GO232">
        <v>38214.6</v>
      </c>
      <c r="GP232">
        <v>31609.5</v>
      </c>
      <c r="GQ232">
        <v>46629.9</v>
      </c>
      <c r="GR232">
        <v>37883.3</v>
      </c>
      <c r="GS232">
        <v>1.86598</v>
      </c>
      <c r="GT232">
        <v>1.85992</v>
      </c>
      <c r="GU232">
        <v>0.0861064</v>
      </c>
      <c r="GV232">
        <v>0</v>
      </c>
      <c r="GW232">
        <v>28.5922</v>
      </c>
      <c r="GX232">
        <v>999.9</v>
      </c>
      <c r="GY232">
        <v>53.7</v>
      </c>
      <c r="GZ232">
        <v>31.6</v>
      </c>
      <c r="HA232">
        <v>27.8003</v>
      </c>
      <c r="HB232">
        <v>60.8537</v>
      </c>
      <c r="HC232">
        <v>26.0056</v>
      </c>
      <c r="HD232">
        <v>1</v>
      </c>
      <c r="HE232">
        <v>0.143697</v>
      </c>
      <c r="HF232">
        <v>-1.13273</v>
      </c>
      <c r="HG232">
        <v>20.295</v>
      </c>
      <c r="HH232">
        <v>5.21864</v>
      </c>
      <c r="HI232">
        <v>11.98</v>
      </c>
      <c r="HJ232">
        <v>4.9656</v>
      </c>
      <c r="HK232">
        <v>3.27598</v>
      </c>
      <c r="HL232">
        <v>9999</v>
      </c>
      <c r="HM232">
        <v>9999</v>
      </c>
      <c r="HN232">
        <v>9999</v>
      </c>
      <c r="HO232">
        <v>999.9</v>
      </c>
      <c r="HP232">
        <v>1.86387</v>
      </c>
      <c r="HQ232">
        <v>1.86006</v>
      </c>
      <c r="HR232">
        <v>1.85837</v>
      </c>
      <c r="HS232">
        <v>1.85974</v>
      </c>
      <c r="HT232">
        <v>1.85986</v>
      </c>
      <c r="HU232">
        <v>1.85837</v>
      </c>
      <c r="HV232">
        <v>1.85745</v>
      </c>
      <c r="HW232">
        <v>1.8524</v>
      </c>
      <c r="HX232">
        <v>0</v>
      </c>
      <c r="HY232">
        <v>0</v>
      </c>
      <c r="HZ232">
        <v>0</v>
      </c>
      <c r="IA232">
        <v>0</v>
      </c>
      <c r="IB232" t="s">
        <v>426</v>
      </c>
      <c r="IC232" t="s">
        <v>427</v>
      </c>
      <c r="ID232" t="s">
        <v>428</v>
      </c>
      <c r="IE232" t="s">
        <v>428</v>
      </c>
      <c r="IF232" t="s">
        <v>428</v>
      </c>
      <c r="IG232" t="s">
        <v>428</v>
      </c>
      <c r="IH232">
        <v>0</v>
      </c>
      <c r="II232">
        <v>100</v>
      </c>
      <c r="IJ232">
        <v>100</v>
      </c>
      <c r="IK232">
        <v>-0.661</v>
      </c>
      <c r="IL232">
        <v>0.3057</v>
      </c>
      <c r="IM232">
        <v>-0.6605319167387009</v>
      </c>
      <c r="IN232">
        <v>-0.0004737513092168879</v>
      </c>
      <c r="IO232">
        <v>1.233974951706583E-06</v>
      </c>
      <c r="IP232">
        <v>-2.791035861235605E-10</v>
      </c>
      <c r="IQ232">
        <v>0.04306461537617447</v>
      </c>
      <c r="IR232">
        <v>-0.002560808816659483</v>
      </c>
      <c r="IS232">
        <v>0.0007441110143227328</v>
      </c>
      <c r="IT232">
        <v>-6.151772081818622E-06</v>
      </c>
      <c r="IU232">
        <v>2</v>
      </c>
      <c r="IV232">
        <v>1988</v>
      </c>
      <c r="IW232">
        <v>1</v>
      </c>
      <c r="IX232">
        <v>28</v>
      </c>
      <c r="IY232">
        <v>190415</v>
      </c>
      <c r="IZ232">
        <v>190415.2</v>
      </c>
      <c r="JA232">
        <v>1.14868</v>
      </c>
      <c r="JB232">
        <v>2.61108</v>
      </c>
      <c r="JC232">
        <v>1.49658</v>
      </c>
      <c r="JD232">
        <v>2.34863</v>
      </c>
      <c r="JE232">
        <v>1.54907</v>
      </c>
      <c r="JF232">
        <v>2.38037</v>
      </c>
      <c r="JG232">
        <v>36.34</v>
      </c>
      <c r="JH232">
        <v>24.0875</v>
      </c>
      <c r="JI232">
        <v>18</v>
      </c>
      <c r="JJ232">
        <v>481.823</v>
      </c>
      <c r="JK232">
        <v>492.504</v>
      </c>
      <c r="JL232">
        <v>30.05</v>
      </c>
      <c r="JM232">
        <v>29.0936</v>
      </c>
      <c r="JN232">
        <v>30.0002</v>
      </c>
      <c r="JO232">
        <v>29.2941</v>
      </c>
      <c r="JP232">
        <v>29.2834</v>
      </c>
      <c r="JQ232">
        <v>23.1013</v>
      </c>
      <c r="JR232">
        <v>19.4172</v>
      </c>
      <c r="JS232">
        <v>100</v>
      </c>
      <c r="JT232">
        <v>30.0883</v>
      </c>
      <c r="JU232">
        <v>420</v>
      </c>
      <c r="JV232">
        <v>23.3935</v>
      </c>
      <c r="JW232">
        <v>101.95</v>
      </c>
      <c r="JX232">
        <v>91.36060000000001</v>
      </c>
    </row>
    <row r="233" spans="1:284">
      <c r="A233">
        <v>215</v>
      </c>
      <c r="B233">
        <v>1758414505.1</v>
      </c>
      <c r="C233">
        <v>1802.099999904633</v>
      </c>
      <c r="D233" t="s">
        <v>861</v>
      </c>
      <c r="E233" t="s">
        <v>862</v>
      </c>
      <c r="F233">
        <v>5</v>
      </c>
      <c r="G233" t="s">
        <v>734</v>
      </c>
      <c r="H233" t="s">
        <v>421</v>
      </c>
      <c r="I233">
        <v>1758414496.926923</v>
      </c>
      <c r="J233">
        <f>(K233)/1000</f>
        <v>0</v>
      </c>
      <c r="K233">
        <f>1000*DK233*AI233*(DG233-DH233)/(100*CZ233*(1000-AI233*DG233))</f>
        <v>0</v>
      </c>
      <c r="L233">
        <f>DK233*AI233*(DF233-DE233*(1000-AI233*DH233)/(1000-AI233*DG233))/(100*CZ233)</f>
        <v>0</v>
      </c>
      <c r="M233">
        <f>DE233 - IF(AI233&gt;1, L233*CZ233*100.0/(AK233), 0)</f>
        <v>0</v>
      </c>
      <c r="N233">
        <f>((T233-J233/2)*M233-L233)/(T233+J233/2)</f>
        <v>0</v>
      </c>
      <c r="O233">
        <f>N233*(DL233+DM233)/1000.0</f>
        <v>0</v>
      </c>
      <c r="P233">
        <f>(DE233 - IF(AI233&gt;1, L233*CZ233*100.0/(AK233), 0))*(DL233+DM233)/1000.0</f>
        <v>0</v>
      </c>
      <c r="Q233">
        <f>2.0/((1/S233-1/R233)+SIGN(S233)*SQRT((1/S233-1/R233)*(1/S233-1/R233) + 4*DA233/((DA233+1)*(DA233+1))*(2*1/S233*1/R233-1/R233*1/R233)))</f>
        <v>0</v>
      </c>
      <c r="R233">
        <f>IF(LEFT(DB233,1)&lt;&gt;"0",IF(LEFT(DB233,1)="1",3.0,DC233),$D$5+$E$5*(DS233*DL233/($K$5*1000))+$F$5*(DS233*DL233/($K$5*1000))*MAX(MIN(CZ233,$J$5),$I$5)*MAX(MIN(CZ233,$J$5),$I$5)+$G$5*MAX(MIN(CZ233,$J$5),$I$5)*(DS233*DL233/($K$5*1000))+$H$5*(DS233*DL233/($K$5*1000))*(DS233*DL233/($K$5*1000)))</f>
        <v>0</v>
      </c>
      <c r="S233">
        <f>J233*(1000-(1000*0.61365*exp(17.502*W233/(240.97+W233))/(DL233+DM233)+DG233)/2)/(1000*0.61365*exp(17.502*W233/(240.97+W233))/(DL233+DM233)-DG233)</f>
        <v>0</v>
      </c>
      <c r="T233">
        <f>1/((DA233+1)/(Q233/1.6)+1/(R233/1.37)) + DA233/((DA233+1)/(Q233/1.6) + DA233/(R233/1.37))</f>
        <v>0</v>
      </c>
      <c r="U233">
        <f>(CV233*CY233)</f>
        <v>0</v>
      </c>
      <c r="V233">
        <f>(DN233+(U233+2*0.95*5.67E-8*(((DN233+$B$9)+273)^4-(DN233+273)^4)-44100*J233)/(1.84*29.3*R233+8*0.95*5.67E-8*(DN233+273)^3))</f>
        <v>0</v>
      </c>
      <c r="W233">
        <f>($C$9*DO233+$D$9*DP233+$E$9*V233)</f>
        <v>0</v>
      </c>
      <c r="X233">
        <f>0.61365*exp(17.502*W233/(240.97+W233))</f>
        <v>0</v>
      </c>
      <c r="Y233">
        <f>(Z233/AA233*100)</f>
        <v>0</v>
      </c>
      <c r="Z233">
        <f>DG233*(DL233+DM233)/1000</f>
        <v>0</v>
      </c>
      <c r="AA233">
        <f>0.61365*exp(17.502*DN233/(240.97+DN233))</f>
        <v>0</v>
      </c>
      <c r="AB233">
        <f>(X233-DG233*(DL233+DM233)/1000)</f>
        <v>0</v>
      </c>
      <c r="AC233">
        <f>(-J233*44100)</f>
        <v>0</v>
      </c>
      <c r="AD233">
        <f>2*29.3*R233*0.92*(DN233-W233)</f>
        <v>0</v>
      </c>
      <c r="AE233">
        <f>2*0.95*5.67E-8*(((DN233+$B$9)+273)^4-(W233+273)^4)</f>
        <v>0</v>
      </c>
      <c r="AF233">
        <f>U233+AE233+AC233+AD233</f>
        <v>0</v>
      </c>
      <c r="AG233">
        <v>0</v>
      </c>
      <c r="AH233">
        <v>0</v>
      </c>
      <c r="AI233">
        <f>IF(AG233*$H$15&gt;=AK233,1.0,(AK233/(AK233-AG233*$H$15)))</f>
        <v>0</v>
      </c>
      <c r="AJ233">
        <f>(AI233-1)*100</f>
        <v>0</v>
      </c>
      <c r="AK233">
        <f>MAX(0,($B$15+$C$15*DS233)/(1+$D$15*DS233)*DL233/(DN233+273)*$E$15)</f>
        <v>0</v>
      </c>
      <c r="AL233" t="s">
        <v>422</v>
      </c>
      <c r="AM233" t="s">
        <v>422</v>
      </c>
      <c r="AN233">
        <v>0</v>
      </c>
      <c r="AO233">
        <v>0</v>
      </c>
      <c r="AP233">
        <f>1-AN233/AO233</f>
        <v>0</v>
      </c>
      <c r="AQ233">
        <v>0</v>
      </c>
      <c r="AR233" t="s">
        <v>422</v>
      </c>
      <c r="AS233" t="s">
        <v>422</v>
      </c>
      <c r="AT233">
        <v>0</v>
      </c>
      <c r="AU233">
        <v>0</v>
      </c>
      <c r="AV233">
        <f>1-AT233/AU233</f>
        <v>0</v>
      </c>
      <c r="AW233">
        <v>0.5</v>
      </c>
      <c r="AX233">
        <f>CW233</f>
        <v>0</v>
      </c>
      <c r="AY233">
        <f>L233</f>
        <v>0</v>
      </c>
      <c r="AZ233">
        <f>AV233*AW233*AX233</f>
        <v>0</v>
      </c>
      <c r="BA233">
        <f>(AY233-AQ233)/AX233</f>
        <v>0</v>
      </c>
      <c r="BB233">
        <f>(AO233-AU233)/AU233</f>
        <v>0</v>
      </c>
      <c r="BC233">
        <f>AN233/(AP233+AN233/AU233)</f>
        <v>0</v>
      </c>
      <c r="BD233" t="s">
        <v>422</v>
      </c>
      <c r="BE233">
        <v>0</v>
      </c>
      <c r="BF233">
        <f>IF(BE233&lt;&gt;0, BE233, BC233)</f>
        <v>0</v>
      </c>
      <c r="BG233">
        <f>1-BF233/AU233</f>
        <v>0</v>
      </c>
      <c r="BH233">
        <f>(AU233-AT233)/(AU233-BF233)</f>
        <v>0</v>
      </c>
      <c r="BI233">
        <f>(AO233-AU233)/(AO233-BF233)</f>
        <v>0</v>
      </c>
      <c r="BJ233">
        <f>(AU233-AT233)/(AU233-AN233)</f>
        <v>0</v>
      </c>
      <c r="BK233">
        <f>(AO233-AU233)/(AO233-AN233)</f>
        <v>0</v>
      </c>
      <c r="BL233">
        <f>(BH233*BF233/AT233)</f>
        <v>0</v>
      </c>
      <c r="BM233">
        <f>(1-BL233)</f>
        <v>0</v>
      </c>
      <c r="CV233">
        <f>$B$13*DT233+$C$13*DU233+$F$13*EF233*(1-EI233)</f>
        <v>0</v>
      </c>
      <c r="CW233">
        <f>CV233*CX233</f>
        <v>0</v>
      </c>
      <c r="CX233">
        <f>($B$13*$D$11+$C$13*$D$11+$F$13*((ES233+EK233)/MAX(ES233+EK233+ET233, 0.1)*$I$11+ET233/MAX(ES233+EK233+ET233, 0.1)*$J$11))/($B$13+$C$13+$F$13)</f>
        <v>0</v>
      </c>
      <c r="CY233">
        <f>($B$13*$K$11+$C$13*$K$11+$F$13*((ES233+EK233)/MAX(ES233+EK233+ET233, 0.1)*$P$11+ET233/MAX(ES233+EK233+ET233, 0.1)*$Q$11))/($B$13+$C$13+$F$13)</f>
        <v>0</v>
      </c>
      <c r="CZ233">
        <v>1.1</v>
      </c>
      <c r="DA233">
        <v>0.5</v>
      </c>
      <c r="DB233" t="s">
        <v>423</v>
      </c>
      <c r="DC233">
        <v>2</v>
      </c>
      <c r="DD233">
        <v>1758414496.926923</v>
      </c>
      <c r="DE233">
        <v>421.8383461538461</v>
      </c>
      <c r="DF233">
        <v>419.9868461538462</v>
      </c>
      <c r="DG233">
        <v>23.40546153846154</v>
      </c>
      <c r="DH233">
        <v>23.37255769230769</v>
      </c>
      <c r="DI233">
        <v>422.4998461538461</v>
      </c>
      <c r="DJ233">
        <v>23.10031538461539</v>
      </c>
      <c r="DK233">
        <v>500.0097307692307</v>
      </c>
      <c r="DL233">
        <v>90.17264230769231</v>
      </c>
      <c r="DM233">
        <v>0.06785257692307692</v>
      </c>
      <c r="DN233">
        <v>29.83175384615384</v>
      </c>
      <c r="DO233">
        <v>29.9972576923077</v>
      </c>
      <c r="DP233">
        <v>999.9000000000001</v>
      </c>
      <c r="DQ233">
        <v>0</v>
      </c>
      <c r="DR233">
        <v>0</v>
      </c>
      <c r="DS233">
        <v>10000.79653846154</v>
      </c>
      <c r="DT233">
        <v>0</v>
      </c>
      <c r="DU233">
        <v>3.33927</v>
      </c>
      <c r="DV233">
        <v>1.851445769230769</v>
      </c>
      <c r="DW233">
        <v>431.9483076923077</v>
      </c>
      <c r="DX233">
        <v>430.0379230769231</v>
      </c>
      <c r="DY233">
        <v>0.03291100565384615</v>
      </c>
      <c r="DZ233">
        <v>419.9868461538462</v>
      </c>
      <c r="EA233">
        <v>23.37255769230769</v>
      </c>
      <c r="EB233">
        <v>2.110533461538461</v>
      </c>
      <c r="EC233">
        <v>2.107564230769231</v>
      </c>
      <c r="ED233">
        <v>18.29889615384615</v>
      </c>
      <c r="EE233">
        <v>18.27646923076923</v>
      </c>
      <c r="EF233">
        <v>0.005000780000000001</v>
      </c>
      <c r="EG233">
        <v>0</v>
      </c>
      <c r="EH233">
        <v>0</v>
      </c>
      <c r="EI233">
        <v>0</v>
      </c>
      <c r="EJ233">
        <v>130.4153846153846</v>
      </c>
      <c r="EK233">
        <v>0.005000780000000001</v>
      </c>
      <c r="EL233">
        <v>-12.94230769230769</v>
      </c>
      <c r="EM233">
        <v>-0.09615384615384616</v>
      </c>
      <c r="EN233">
        <v>35.68488461538462</v>
      </c>
      <c r="EO233">
        <v>39.8241923076923</v>
      </c>
      <c r="EP233">
        <v>38.14388461538461</v>
      </c>
      <c r="EQ233">
        <v>40.27138461538462</v>
      </c>
      <c r="ER233">
        <v>38.35080769230769</v>
      </c>
      <c r="ES233">
        <v>0</v>
      </c>
      <c r="ET233">
        <v>0</v>
      </c>
      <c r="EU233">
        <v>0</v>
      </c>
      <c r="EV233">
        <v>1758414505.2</v>
      </c>
      <c r="EW233">
        <v>0</v>
      </c>
      <c r="EX233">
        <v>131.0269230769231</v>
      </c>
      <c r="EY233">
        <v>14.04786314888245</v>
      </c>
      <c r="EZ233">
        <v>-3.535042582801306</v>
      </c>
      <c r="FA233">
        <v>-13.1</v>
      </c>
      <c r="FB233">
        <v>15</v>
      </c>
      <c r="FC233">
        <v>0</v>
      </c>
      <c r="FD233" t="s">
        <v>424</v>
      </c>
      <c r="FE233">
        <v>1746989605.5</v>
      </c>
      <c r="FF233">
        <v>1746989593.5</v>
      </c>
      <c r="FG233">
        <v>0</v>
      </c>
      <c r="FH233">
        <v>-0.274</v>
      </c>
      <c r="FI233">
        <v>-0.002</v>
      </c>
      <c r="FJ233">
        <v>2.549</v>
      </c>
      <c r="FK233">
        <v>0.129</v>
      </c>
      <c r="FL233">
        <v>420</v>
      </c>
      <c r="FM233">
        <v>17</v>
      </c>
      <c r="FN233">
        <v>0.02</v>
      </c>
      <c r="FO233">
        <v>0.04</v>
      </c>
      <c r="FP233">
        <v>1.855847</v>
      </c>
      <c r="FQ233">
        <v>0.0664527579737305</v>
      </c>
      <c r="FR233">
        <v>0.03542673074106615</v>
      </c>
      <c r="FS233">
        <v>1</v>
      </c>
      <c r="FT233">
        <v>129.9941176470588</v>
      </c>
      <c r="FU233">
        <v>13.95874720761632</v>
      </c>
      <c r="FV233">
        <v>5.960997803194412</v>
      </c>
      <c r="FW233">
        <v>0</v>
      </c>
      <c r="FX233">
        <v>0.03873129035</v>
      </c>
      <c r="FY233">
        <v>-0.2288265203752345</v>
      </c>
      <c r="FZ233">
        <v>0.02529727572415346</v>
      </c>
      <c r="GA233">
        <v>0</v>
      </c>
      <c r="GB233">
        <v>1</v>
      </c>
      <c r="GC233">
        <v>3</v>
      </c>
      <c r="GD233" t="s">
        <v>435</v>
      </c>
      <c r="GE233">
        <v>3.10318</v>
      </c>
      <c r="GF233">
        <v>2.72579</v>
      </c>
      <c r="GG233">
        <v>0.08803510000000001</v>
      </c>
      <c r="GH233">
        <v>0.0877029</v>
      </c>
      <c r="GI233">
        <v>0.105632</v>
      </c>
      <c r="GJ233">
        <v>0.106967</v>
      </c>
      <c r="GK233">
        <v>23835.6</v>
      </c>
      <c r="GL233">
        <v>21642</v>
      </c>
      <c r="GM233">
        <v>26701.2</v>
      </c>
      <c r="GN233">
        <v>23944.9</v>
      </c>
      <c r="GO233">
        <v>38213.3</v>
      </c>
      <c r="GP233">
        <v>31609.5</v>
      </c>
      <c r="GQ233">
        <v>46629.7</v>
      </c>
      <c r="GR233">
        <v>37883.2</v>
      </c>
      <c r="GS233">
        <v>1.86613</v>
      </c>
      <c r="GT233">
        <v>1.8598</v>
      </c>
      <c r="GU233">
        <v>0.085786</v>
      </c>
      <c r="GV233">
        <v>0</v>
      </c>
      <c r="GW233">
        <v>28.5922</v>
      </c>
      <c r="GX233">
        <v>999.9</v>
      </c>
      <c r="GY233">
        <v>53.7</v>
      </c>
      <c r="GZ233">
        <v>31.5</v>
      </c>
      <c r="HA233">
        <v>27.6428</v>
      </c>
      <c r="HB233">
        <v>60.9837</v>
      </c>
      <c r="HC233">
        <v>26.0577</v>
      </c>
      <c r="HD233">
        <v>1</v>
      </c>
      <c r="HE233">
        <v>0.143935</v>
      </c>
      <c r="HF233">
        <v>-1.19412</v>
      </c>
      <c r="HG233">
        <v>20.2946</v>
      </c>
      <c r="HH233">
        <v>5.21879</v>
      </c>
      <c r="HI233">
        <v>11.98</v>
      </c>
      <c r="HJ233">
        <v>4.96565</v>
      </c>
      <c r="HK233">
        <v>3.27585</v>
      </c>
      <c r="HL233">
        <v>9999</v>
      </c>
      <c r="HM233">
        <v>9999</v>
      </c>
      <c r="HN233">
        <v>9999</v>
      </c>
      <c r="HO233">
        <v>999.9</v>
      </c>
      <c r="HP233">
        <v>1.86386</v>
      </c>
      <c r="HQ233">
        <v>1.86005</v>
      </c>
      <c r="HR233">
        <v>1.85837</v>
      </c>
      <c r="HS233">
        <v>1.85974</v>
      </c>
      <c r="HT233">
        <v>1.85984</v>
      </c>
      <c r="HU233">
        <v>1.85837</v>
      </c>
      <c r="HV233">
        <v>1.85745</v>
      </c>
      <c r="HW233">
        <v>1.8524</v>
      </c>
      <c r="HX233">
        <v>0</v>
      </c>
      <c r="HY233">
        <v>0</v>
      </c>
      <c r="HZ233">
        <v>0</v>
      </c>
      <c r="IA233">
        <v>0</v>
      </c>
      <c r="IB233" t="s">
        <v>426</v>
      </c>
      <c r="IC233" t="s">
        <v>427</v>
      </c>
      <c r="ID233" t="s">
        <v>428</v>
      </c>
      <c r="IE233" t="s">
        <v>428</v>
      </c>
      <c r="IF233" t="s">
        <v>428</v>
      </c>
      <c r="IG233" t="s">
        <v>428</v>
      </c>
      <c r="IH233">
        <v>0</v>
      </c>
      <c r="II233">
        <v>100</v>
      </c>
      <c r="IJ233">
        <v>100</v>
      </c>
      <c r="IK233">
        <v>-0.661</v>
      </c>
      <c r="IL233">
        <v>0.3059</v>
      </c>
      <c r="IM233">
        <v>-0.6605319167387009</v>
      </c>
      <c r="IN233">
        <v>-0.0004737513092168879</v>
      </c>
      <c r="IO233">
        <v>1.233974951706583E-06</v>
      </c>
      <c r="IP233">
        <v>-2.791035861235605E-10</v>
      </c>
      <c r="IQ233">
        <v>0.04306461537617447</v>
      </c>
      <c r="IR233">
        <v>-0.002560808816659483</v>
      </c>
      <c r="IS233">
        <v>0.0007441110143227328</v>
      </c>
      <c r="IT233">
        <v>-6.151772081818622E-06</v>
      </c>
      <c r="IU233">
        <v>2</v>
      </c>
      <c r="IV233">
        <v>1988</v>
      </c>
      <c r="IW233">
        <v>1</v>
      </c>
      <c r="IX233">
        <v>28</v>
      </c>
      <c r="IY233">
        <v>190415</v>
      </c>
      <c r="IZ233">
        <v>190415.2</v>
      </c>
      <c r="JA233">
        <v>1.1499</v>
      </c>
      <c r="JB233">
        <v>2.61475</v>
      </c>
      <c r="JC233">
        <v>1.49658</v>
      </c>
      <c r="JD233">
        <v>2.34741</v>
      </c>
      <c r="JE233">
        <v>1.54907</v>
      </c>
      <c r="JF233">
        <v>2.3877</v>
      </c>
      <c r="JG233">
        <v>36.34</v>
      </c>
      <c r="JH233">
        <v>24.0963</v>
      </c>
      <c r="JI233">
        <v>18</v>
      </c>
      <c r="JJ233">
        <v>481.911</v>
      </c>
      <c r="JK233">
        <v>492.422</v>
      </c>
      <c r="JL233">
        <v>30.0646</v>
      </c>
      <c r="JM233">
        <v>29.0936</v>
      </c>
      <c r="JN233">
        <v>30.0003</v>
      </c>
      <c r="JO233">
        <v>29.2941</v>
      </c>
      <c r="JP233">
        <v>29.2834</v>
      </c>
      <c r="JQ233">
        <v>23.1022</v>
      </c>
      <c r="JR233">
        <v>19.4172</v>
      </c>
      <c r="JS233">
        <v>100</v>
      </c>
      <c r="JT233">
        <v>30.0883</v>
      </c>
      <c r="JU233">
        <v>420</v>
      </c>
      <c r="JV233">
        <v>23.3935</v>
      </c>
      <c r="JW233">
        <v>101.949</v>
      </c>
      <c r="JX233">
        <v>91.36020000000001</v>
      </c>
    </row>
    <row r="234" spans="1:284">
      <c r="A234">
        <v>216</v>
      </c>
      <c r="B234">
        <v>1758414507.1</v>
      </c>
      <c r="C234">
        <v>1804.099999904633</v>
      </c>
      <c r="D234" t="s">
        <v>863</v>
      </c>
      <c r="E234" t="s">
        <v>864</v>
      </c>
      <c r="F234">
        <v>5</v>
      </c>
      <c r="G234" t="s">
        <v>734</v>
      </c>
      <c r="H234" t="s">
        <v>421</v>
      </c>
      <c r="I234">
        <v>1758414499</v>
      </c>
      <c r="J234">
        <f>(K234)/1000</f>
        <v>0</v>
      </c>
      <c r="K234">
        <f>1000*DK234*AI234*(DG234-DH234)/(100*CZ234*(1000-AI234*DG234))</f>
        <v>0</v>
      </c>
      <c r="L234">
        <f>DK234*AI234*(DF234-DE234*(1000-AI234*DH234)/(1000-AI234*DG234))/(100*CZ234)</f>
        <v>0</v>
      </c>
      <c r="M234">
        <f>DE234 - IF(AI234&gt;1, L234*CZ234*100.0/(AK234), 0)</f>
        <v>0</v>
      </c>
      <c r="N234">
        <f>((T234-J234/2)*M234-L234)/(T234+J234/2)</f>
        <v>0</v>
      </c>
      <c r="O234">
        <f>N234*(DL234+DM234)/1000.0</f>
        <v>0</v>
      </c>
      <c r="P234">
        <f>(DE234 - IF(AI234&gt;1, L234*CZ234*100.0/(AK234), 0))*(DL234+DM234)/1000.0</f>
        <v>0</v>
      </c>
      <c r="Q234">
        <f>2.0/((1/S234-1/R234)+SIGN(S234)*SQRT((1/S234-1/R234)*(1/S234-1/R234) + 4*DA234/((DA234+1)*(DA234+1))*(2*1/S234*1/R234-1/R234*1/R234)))</f>
        <v>0</v>
      </c>
      <c r="R234">
        <f>IF(LEFT(DB234,1)&lt;&gt;"0",IF(LEFT(DB234,1)="1",3.0,DC234),$D$5+$E$5*(DS234*DL234/($K$5*1000))+$F$5*(DS234*DL234/($K$5*1000))*MAX(MIN(CZ234,$J$5),$I$5)*MAX(MIN(CZ234,$J$5),$I$5)+$G$5*MAX(MIN(CZ234,$J$5),$I$5)*(DS234*DL234/($K$5*1000))+$H$5*(DS234*DL234/($K$5*1000))*(DS234*DL234/($K$5*1000)))</f>
        <v>0</v>
      </c>
      <c r="S234">
        <f>J234*(1000-(1000*0.61365*exp(17.502*W234/(240.97+W234))/(DL234+DM234)+DG234)/2)/(1000*0.61365*exp(17.502*W234/(240.97+W234))/(DL234+DM234)-DG234)</f>
        <v>0</v>
      </c>
      <c r="T234">
        <f>1/((DA234+1)/(Q234/1.6)+1/(R234/1.37)) + DA234/((DA234+1)/(Q234/1.6) + DA234/(R234/1.37))</f>
        <v>0</v>
      </c>
      <c r="U234">
        <f>(CV234*CY234)</f>
        <v>0</v>
      </c>
      <c r="V234">
        <f>(DN234+(U234+2*0.95*5.67E-8*(((DN234+$B$9)+273)^4-(DN234+273)^4)-44100*J234)/(1.84*29.3*R234+8*0.95*5.67E-8*(DN234+273)^3))</f>
        <v>0</v>
      </c>
      <c r="W234">
        <f>($C$9*DO234+$D$9*DP234+$E$9*V234)</f>
        <v>0</v>
      </c>
      <c r="X234">
        <f>0.61365*exp(17.502*W234/(240.97+W234))</f>
        <v>0</v>
      </c>
      <c r="Y234">
        <f>(Z234/AA234*100)</f>
        <v>0</v>
      </c>
      <c r="Z234">
        <f>DG234*(DL234+DM234)/1000</f>
        <v>0</v>
      </c>
      <c r="AA234">
        <f>0.61365*exp(17.502*DN234/(240.97+DN234))</f>
        <v>0</v>
      </c>
      <c r="AB234">
        <f>(X234-DG234*(DL234+DM234)/1000)</f>
        <v>0</v>
      </c>
      <c r="AC234">
        <f>(-J234*44100)</f>
        <v>0</v>
      </c>
      <c r="AD234">
        <f>2*29.3*R234*0.92*(DN234-W234)</f>
        <v>0</v>
      </c>
      <c r="AE234">
        <f>2*0.95*5.67E-8*(((DN234+$B$9)+273)^4-(W234+273)^4)</f>
        <v>0</v>
      </c>
      <c r="AF234">
        <f>U234+AE234+AC234+AD234</f>
        <v>0</v>
      </c>
      <c r="AG234">
        <v>0</v>
      </c>
      <c r="AH234">
        <v>0</v>
      </c>
      <c r="AI234">
        <f>IF(AG234*$H$15&gt;=AK234,1.0,(AK234/(AK234-AG234*$H$15)))</f>
        <v>0</v>
      </c>
      <c r="AJ234">
        <f>(AI234-1)*100</f>
        <v>0</v>
      </c>
      <c r="AK234">
        <f>MAX(0,($B$15+$C$15*DS234)/(1+$D$15*DS234)*DL234/(DN234+273)*$E$15)</f>
        <v>0</v>
      </c>
      <c r="AL234" t="s">
        <v>422</v>
      </c>
      <c r="AM234" t="s">
        <v>422</v>
      </c>
      <c r="AN234">
        <v>0</v>
      </c>
      <c r="AO234">
        <v>0</v>
      </c>
      <c r="AP234">
        <f>1-AN234/AO234</f>
        <v>0</v>
      </c>
      <c r="AQ234">
        <v>0</v>
      </c>
      <c r="AR234" t="s">
        <v>422</v>
      </c>
      <c r="AS234" t="s">
        <v>422</v>
      </c>
      <c r="AT234">
        <v>0</v>
      </c>
      <c r="AU234">
        <v>0</v>
      </c>
      <c r="AV234">
        <f>1-AT234/AU234</f>
        <v>0</v>
      </c>
      <c r="AW234">
        <v>0.5</v>
      </c>
      <c r="AX234">
        <f>CW234</f>
        <v>0</v>
      </c>
      <c r="AY234">
        <f>L234</f>
        <v>0</v>
      </c>
      <c r="AZ234">
        <f>AV234*AW234*AX234</f>
        <v>0</v>
      </c>
      <c r="BA234">
        <f>(AY234-AQ234)/AX234</f>
        <v>0</v>
      </c>
      <c r="BB234">
        <f>(AO234-AU234)/AU234</f>
        <v>0</v>
      </c>
      <c r="BC234">
        <f>AN234/(AP234+AN234/AU234)</f>
        <v>0</v>
      </c>
      <c r="BD234" t="s">
        <v>422</v>
      </c>
      <c r="BE234">
        <v>0</v>
      </c>
      <c r="BF234">
        <f>IF(BE234&lt;&gt;0, BE234, BC234)</f>
        <v>0</v>
      </c>
      <c r="BG234">
        <f>1-BF234/AU234</f>
        <v>0</v>
      </c>
      <c r="BH234">
        <f>(AU234-AT234)/(AU234-BF234)</f>
        <v>0</v>
      </c>
      <c r="BI234">
        <f>(AO234-AU234)/(AO234-BF234)</f>
        <v>0</v>
      </c>
      <c r="BJ234">
        <f>(AU234-AT234)/(AU234-AN234)</f>
        <v>0</v>
      </c>
      <c r="BK234">
        <f>(AO234-AU234)/(AO234-AN234)</f>
        <v>0</v>
      </c>
      <c r="BL234">
        <f>(BH234*BF234/AT234)</f>
        <v>0</v>
      </c>
      <c r="BM234">
        <f>(1-BL234)</f>
        <v>0</v>
      </c>
      <c r="CV234">
        <f>$B$13*DT234+$C$13*DU234+$F$13*EF234*(1-EI234)</f>
        <v>0</v>
      </c>
      <c r="CW234">
        <f>CV234*CX234</f>
        <v>0</v>
      </c>
      <c r="CX234">
        <f>($B$13*$D$11+$C$13*$D$11+$F$13*((ES234+EK234)/MAX(ES234+EK234+ET234, 0.1)*$I$11+ET234/MAX(ES234+EK234+ET234, 0.1)*$J$11))/($B$13+$C$13+$F$13)</f>
        <v>0</v>
      </c>
      <c r="CY234">
        <f>($B$13*$K$11+$C$13*$K$11+$F$13*((ES234+EK234)/MAX(ES234+EK234+ET234, 0.1)*$P$11+ET234/MAX(ES234+EK234+ET234, 0.1)*$Q$11))/($B$13+$C$13+$F$13)</f>
        <v>0</v>
      </c>
      <c r="CZ234">
        <v>1.1</v>
      </c>
      <c r="DA234">
        <v>0.5</v>
      </c>
      <c r="DB234" t="s">
        <v>423</v>
      </c>
      <c r="DC234">
        <v>2</v>
      </c>
      <c r="DD234">
        <v>1758414499</v>
      </c>
      <c r="DE234">
        <v>421.84108</v>
      </c>
      <c r="DF234">
        <v>420.0002000000001</v>
      </c>
      <c r="DG234">
        <v>23.41176</v>
      </c>
      <c r="DH234">
        <v>23.384284</v>
      </c>
      <c r="DI234">
        <v>422.5026</v>
      </c>
      <c r="DJ234">
        <v>23.106484</v>
      </c>
      <c r="DK234">
        <v>500.00508</v>
      </c>
      <c r="DL234">
        <v>90.17234000000001</v>
      </c>
      <c r="DM234">
        <v>0.067820692</v>
      </c>
      <c r="DN234">
        <v>29.830728</v>
      </c>
      <c r="DO234">
        <v>29.996012</v>
      </c>
      <c r="DP234">
        <v>999.9</v>
      </c>
      <c r="DQ234">
        <v>0</v>
      </c>
      <c r="DR234">
        <v>0</v>
      </c>
      <c r="DS234">
        <v>10001.8264</v>
      </c>
      <c r="DT234">
        <v>0</v>
      </c>
      <c r="DU234">
        <v>3.33927</v>
      </c>
      <c r="DV234">
        <v>1.8408756</v>
      </c>
      <c r="DW234">
        <v>431.95392</v>
      </c>
      <c r="DX234">
        <v>430.05676</v>
      </c>
      <c r="DY234">
        <v>0.02748214188</v>
      </c>
      <c r="DZ234">
        <v>420.0002000000001</v>
      </c>
      <c r="EA234">
        <v>23.384284</v>
      </c>
      <c r="EB234">
        <v>2.1110944</v>
      </c>
      <c r="EC234">
        <v>2.1086152</v>
      </c>
      <c r="ED234">
        <v>18.303132</v>
      </c>
      <c r="EE234">
        <v>18.284412</v>
      </c>
      <c r="EF234">
        <v>0.00500078</v>
      </c>
      <c r="EG234">
        <v>0</v>
      </c>
      <c r="EH234">
        <v>0</v>
      </c>
      <c r="EI234">
        <v>0</v>
      </c>
      <c r="EJ234">
        <v>130.232</v>
      </c>
      <c r="EK234">
        <v>0.00500078</v>
      </c>
      <c r="EL234">
        <v>-13.3</v>
      </c>
      <c r="EM234">
        <v>-0.116</v>
      </c>
      <c r="EN234">
        <v>35.67732</v>
      </c>
      <c r="EO234">
        <v>39.78472</v>
      </c>
      <c r="EP234">
        <v>38.10968</v>
      </c>
      <c r="EQ234">
        <v>40.21724</v>
      </c>
      <c r="ER234">
        <v>38.32488</v>
      </c>
      <c r="ES234">
        <v>0</v>
      </c>
      <c r="ET234">
        <v>0</v>
      </c>
      <c r="EU234">
        <v>0</v>
      </c>
      <c r="EV234">
        <v>1758414507</v>
      </c>
      <c r="EW234">
        <v>0</v>
      </c>
      <c r="EX234">
        <v>130.612</v>
      </c>
      <c r="EY234">
        <v>-4.030769340715059</v>
      </c>
      <c r="EZ234">
        <v>8.469230959142747</v>
      </c>
      <c r="FA234">
        <v>-13.72</v>
      </c>
      <c r="FB234">
        <v>15</v>
      </c>
      <c r="FC234">
        <v>0</v>
      </c>
      <c r="FD234" t="s">
        <v>424</v>
      </c>
      <c r="FE234">
        <v>1746989605.5</v>
      </c>
      <c r="FF234">
        <v>1746989593.5</v>
      </c>
      <c r="FG234">
        <v>0</v>
      </c>
      <c r="FH234">
        <v>-0.274</v>
      </c>
      <c r="FI234">
        <v>-0.002</v>
      </c>
      <c r="FJ234">
        <v>2.549</v>
      </c>
      <c r="FK234">
        <v>0.129</v>
      </c>
      <c r="FL234">
        <v>420</v>
      </c>
      <c r="FM234">
        <v>17</v>
      </c>
      <c r="FN234">
        <v>0.02</v>
      </c>
      <c r="FO234">
        <v>0.04</v>
      </c>
      <c r="FP234">
        <v>1.848229268292683</v>
      </c>
      <c r="FQ234">
        <v>-0.1129981881533101</v>
      </c>
      <c r="FR234">
        <v>0.04351918317641836</v>
      </c>
      <c r="FS234">
        <v>1</v>
      </c>
      <c r="FT234">
        <v>129.8970588235294</v>
      </c>
      <c r="FU234">
        <v>11.68372799325113</v>
      </c>
      <c r="FV234">
        <v>5.498742385315865</v>
      </c>
      <c r="FW234">
        <v>0</v>
      </c>
      <c r="FX234">
        <v>0.03491359790243902</v>
      </c>
      <c r="FY234">
        <v>-0.1934919353937281</v>
      </c>
      <c r="FZ234">
        <v>0.02407349797065224</v>
      </c>
      <c r="GA234">
        <v>0</v>
      </c>
      <c r="GB234">
        <v>1</v>
      </c>
      <c r="GC234">
        <v>3</v>
      </c>
      <c r="GD234" t="s">
        <v>435</v>
      </c>
      <c r="GE234">
        <v>3.10301</v>
      </c>
      <c r="GF234">
        <v>2.72603</v>
      </c>
      <c r="GG234">
        <v>0.08803999999999999</v>
      </c>
      <c r="GH234">
        <v>0.0876952</v>
      </c>
      <c r="GI234">
        <v>0.105656</v>
      </c>
      <c r="GJ234">
        <v>0.106977</v>
      </c>
      <c r="GK234">
        <v>23835.4</v>
      </c>
      <c r="GL234">
        <v>21642.1</v>
      </c>
      <c r="GM234">
        <v>26701.2</v>
      </c>
      <c r="GN234">
        <v>23944.8</v>
      </c>
      <c r="GO234">
        <v>38212.3</v>
      </c>
      <c r="GP234">
        <v>31609.3</v>
      </c>
      <c r="GQ234">
        <v>46629.8</v>
      </c>
      <c r="GR234">
        <v>37883.3</v>
      </c>
      <c r="GS234">
        <v>1.8658</v>
      </c>
      <c r="GT234">
        <v>1.86</v>
      </c>
      <c r="GU234">
        <v>0.0862405</v>
      </c>
      <c r="GV234">
        <v>0</v>
      </c>
      <c r="GW234">
        <v>28.5922</v>
      </c>
      <c r="GX234">
        <v>999.9</v>
      </c>
      <c r="GY234">
        <v>53.7</v>
      </c>
      <c r="GZ234">
        <v>31.5</v>
      </c>
      <c r="HA234">
        <v>27.6428</v>
      </c>
      <c r="HB234">
        <v>60.7837</v>
      </c>
      <c r="HC234">
        <v>26.266</v>
      </c>
      <c r="HD234">
        <v>1</v>
      </c>
      <c r="HE234">
        <v>0.144052</v>
      </c>
      <c r="HF234">
        <v>-1.15463</v>
      </c>
      <c r="HG234">
        <v>20.2948</v>
      </c>
      <c r="HH234">
        <v>5.21894</v>
      </c>
      <c r="HI234">
        <v>11.98</v>
      </c>
      <c r="HJ234">
        <v>4.96555</v>
      </c>
      <c r="HK234">
        <v>3.27588</v>
      </c>
      <c r="HL234">
        <v>9999</v>
      </c>
      <c r="HM234">
        <v>9999</v>
      </c>
      <c r="HN234">
        <v>9999</v>
      </c>
      <c r="HO234">
        <v>999.9</v>
      </c>
      <c r="HP234">
        <v>1.86387</v>
      </c>
      <c r="HQ234">
        <v>1.86005</v>
      </c>
      <c r="HR234">
        <v>1.85837</v>
      </c>
      <c r="HS234">
        <v>1.85974</v>
      </c>
      <c r="HT234">
        <v>1.85984</v>
      </c>
      <c r="HU234">
        <v>1.85837</v>
      </c>
      <c r="HV234">
        <v>1.85745</v>
      </c>
      <c r="HW234">
        <v>1.8524</v>
      </c>
      <c r="HX234">
        <v>0</v>
      </c>
      <c r="HY234">
        <v>0</v>
      </c>
      <c r="HZ234">
        <v>0</v>
      </c>
      <c r="IA234">
        <v>0</v>
      </c>
      <c r="IB234" t="s">
        <v>426</v>
      </c>
      <c r="IC234" t="s">
        <v>427</v>
      </c>
      <c r="ID234" t="s">
        <v>428</v>
      </c>
      <c r="IE234" t="s">
        <v>428</v>
      </c>
      <c r="IF234" t="s">
        <v>428</v>
      </c>
      <c r="IG234" t="s">
        <v>428</v>
      </c>
      <c r="IH234">
        <v>0</v>
      </c>
      <c r="II234">
        <v>100</v>
      </c>
      <c r="IJ234">
        <v>100</v>
      </c>
      <c r="IK234">
        <v>-0.662</v>
      </c>
      <c r="IL234">
        <v>0.306</v>
      </c>
      <c r="IM234">
        <v>-0.6605319167387009</v>
      </c>
      <c r="IN234">
        <v>-0.0004737513092168879</v>
      </c>
      <c r="IO234">
        <v>1.233974951706583E-06</v>
      </c>
      <c r="IP234">
        <v>-2.791035861235605E-10</v>
      </c>
      <c r="IQ234">
        <v>0.04306461537617447</v>
      </c>
      <c r="IR234">
        <v>-0.002560808816659483</v>
      </c>
      <c r="IS234">
        <v>0.0007441110143227328</v>
      </c>
      <c r="IT234">
        <v>-6.151772081818622E-06</v>
      </c>
      <c r="IU234">
        <v>2</v>
      </c>
      <c r="IV234">
        <v>1988</v>
      </c>
      <c r="IW234">
        <v>1</v>
      </c>
      <c r="IX234">
        <v>28</v>
      </c>
      <c r="IY234">
        <v>190415</v>
      </c>
      <c r="IZ234">
        <v>190415.2</v>
      </c>
      <c r="JA234">
        <v>1.14868</v>
      </c>
      <c r="JB234">
        <v>2.61475</v>
      </c>
      <c r="JC234">
        <v>1.49658</v>
      </c>
      <c r="JD234">
        <v>2.34741</v>
      </c>
      <c r="JE234">
        <v>1.54907</v>
      </c>
      <c r="JF234">
        <v>2.39868</v>
      </c>
      <c r="JG234">
        <v>36.34</v>
      </c>
      <c r="JH234">
        <v>24.0787</v>
      </c>
      <c r="JI234">
        <v>18</v>
      </c>
      <c r="JJ234">
        <v>481.721</v>
      </c>
      <c r="JK234">
        <v>492.554</v>
      </c>
      <c r="JL234">
        <v>30.0809</v>
      </c>
      <c r="JM234">
        <v>29.0936</v>
      </c>
      <c r="JN234">
        <v>30.0002</v>
      </c>
      <c r="JO234">
        <v>29.2941</v>
      </c>
      <c r="JP234">
        <v>29.2834</v>
      </c>
      <c r="JQ234">
        <v>23.102</v>
      </c>
      <c r="JR234">
        <v>19.4172</v>
      </c>
      <c r="JS234">
        <v>100</v>
      </c>
      <c r="JT234">
        <v>30.0935</v>
      </c>
      <c r="JU234">
        <v>420</v>
      </c>
      <c r="JV234">
        <v>23.3918</v>
      </c>
      <c r="JW234">
        <v>101.949</v>
      </c>
      <c r="JX234">
        <v>91.3603</v>
      </c>
    </row>
    <row r="235" spans="1:284">
      <c r="A235">
        <v>217</v>
      </c>
      <c r="B235">
        <v>1758414509.1</v>
      </c>
      <c r="C235">
        <v>1806.099999904633</v>
      </c>
      <c r="D235" t="s">
        <v>865</v>
      </c>
      <c r="E235" t="s">
        <v>866</v>
      </c>
      <c r="F235">
        <v>5</v>
      </c>
      <c r="G235" t="s">
        <v>734</v>
      </c>
      <c r="H235" t="s">
        <v>421</v>
      </c>
      <c r="I235">
        <v>1758414501.1625</v>
      </c>
      <c r="J235">
        <f>(K235)/1000</f>
        <v>0</v>
      </c>
      <c r="K235">
        <f>1000*DK235*AI235*(DG235-DH235)/(100*CZ235*(1000-AI235*DG235))</f>
        <v>0</v>
      </c>
      <c r="L235">
        <f>DK235*AI235*(DF235-DE235*(1000-AI235*DH235)/(1000-AI235*DG235))/(100*CZ235)</f>
        <v>0</v>
      </c>
      <c r="M235">
        <f>DE235 - IF(AI235&gt;1, L235*CZ235*100.0/(AK235), 0)</f>
        <v>0</v>
      </c>
      <c r="N235">
        <f>((T235-J235/2)*M235-L235)/(T235+J235/2)</f>
        <v>0</v>
      </c>
      <c r="O235">
        <f>N235*(DL235+DM235)/1000.0</f>
        <v>0</v>
      </c>
      <c r="P235">
        <f>(DE235 - IF(AI235&gt;1, L235*CZ235*100.0/(AK235), 0))*(DL235+DM235)/1000.0</f>
        <v>0</v>
      </c>
      <c r="Q235">
        <f>2.0/((1/S235-1/R235)+SIGN(S235)*SQRT((1/S235-1/R235)*(1/S235-1/R235) + 4*DA235/((DA235+1)*(DA235+1))*(2*1/S235*1/R235-1/R235*1/R235)))</f>
        <v>0</v>
      </c>
      <c r="R235">
        <f>IF(LEFT(DB235,1)&lt;&gt;"0",IF(LEFT(DB235,1)="1",3.0,DC235),$D$5+$E$5*(DS235*DL235/($K$5*1000))+$F$5*(DS235*DL235/($K$5*1000))*MAX(MIN(CZ235,$J$5),$I$5)*MAX(MIN(CZ235,$J$5),$I$5)+$G$5*MAX(MIN(CZ235,$J$5),$I$5)*(DS235*DL235/($K$5*1000))+$H$5*(DS235*DL235/($K$5*1000))*(DS235*DL235/($K$5*1000)))</f>
        <v>0</v>
      </c>
      <c r="S235">
        <f>J235*(1000-(1000*0.61365*exp(17.502*W235/(240.97+W235))/(DL235+DM235)+DG235)/2)/(1000*0.61365*exp(17.502*W235/(240.97+W235))/(DL235+DM235)-DG235)</f>
        <v>0</v>
      </c>
      <c r="T235">
        <f>1/((DA235+1)/(Q235/1.6)+1/(R235/1.37)) + DA235/((DA235+1)/(Q235/1.6) + DA235/(R235/1.37))</f>
        <v>0</v>
      </c>
      <c r="U235">
        <f>(CV235*CY235)</f>
        <v>0</v>
      </c>
      <c r="V235">
        <f>(DN235+(U235+2*0.95*5.67E-8*(((DN235+$B$9)+273)^4-(DN235+273)^4)-44100*J235)/(1.84*29.3*R235+8*0.95*5.67E-8*(DN235+273)^3))</f>
        <v>0</v>
      </c>
      <c r="W235">
        <f>($C$9*DO235+$D$9*DP235+$E$9*V235)</f>
        <v>0</v>
      </c>
      <c r="X235">
        <f>0.61365*exp(17.502*W235/(240.97+W235))</f>
        <v>0</v>
      </c>
      <c r="Y235">
        <f>(Z235/AA235*100)</f>
        <v>0</v>
      </c>
      <c r="Z235">
        <f>DG235*(DL235+DM235)/1000</f>
        <v>0</v>
      </c>
      <c r="AA235">
        <f>0.61365*exp(17.502*DN235/(240.97+DN235))</f>
        <v>0</v>
      </c>
      <c r="AB235">
        <f>(X235-DG235*(DL235+DM235)/1000)</f>
        <v>0</v>
      </c>
      <c r="AC235">
        <f>(-J235*44100)</f>
        <v>0</v>
      </c>
      <c r="AD235">
        <f>2*29.3*R235*0.92*(DN235-W235)</f>
        <v>0</v>
      </c>
      <c r="AE235">
        <f>2*0.95*5.67E-8*(((DN235+$B$9)+273)^4-(W235+273)^4)</f>
        <v>0</v>
      </c>
      <c r="AF235">
        <f>U235+AE235+AC235+AD235</f>
        <v>0</v>
      </c>
      <c r="AG235">
        <v>0</v>
      </c>
      <c r="AH235">
        <v>0</v>
      </c>
      <c r="AI235">
        <f>IF(AG235*$H$15&gt;=AK235,1.0,(AK235/(AK235-AG235*$H$15)))</f>
        <v>0</v>
      </c>
      <c r="AJ235">
        <f>(AI235-1)*100</f>
        <v>0</v>
      </c>
      <c r="AK235">
        <f>MAX(0,($B$15+$C$15*DS235)/(1+$D$15*DS235)*DL235/(DN235+273)*$E$15)</f>
        <v>0</v>
      </c>
      <c r="AL235" t="s">
        <v>422</v>
      </c>
      <c r="AM235" t="s">
        <v>422</v>
      </c>
      <c r="AN235">
        <v>0</v>
      </c>
      <c r="AO235">
        <v>0</v>
      </c>
      <c r="AP235">
        <f>1-AN235/AO235</f>
        <v>0</v>
      </c>
      <c r="AQ235">
        <v>0</v>
      </c>
      <c r="AR235" t="s">
        <v>422</v>
      </c>
      <c r="AS235" t="s">
        <v>422</v>
      </c>
      <c r="AT235">
        <v>0</v>
      </c>
      <c r="AU235">
        <v>0</v>
      </c>
      <c r="AV235">
        <f>1-AT235/AU235</f>
        <v>0</v>
      </c>
      <c r="AW235">
        <v>0.5</v>
      </c>
      <c r="AX235">
        <f>CW235</f>
        <v>0</v>
      </c>
      <c r="AY235">
        <f>L235</f>
        <v>0</v>
      </c>
      <c r="AZ235">
        <f>AV235*AW235*AX235</f>
        <v>0</v>
      </c>
      <c r="BA235">
        <f>(AY235-AQ235)/AX235</f>
        <v>0</v>
      </c>
      <c r="BB235">
        <f>(AO235-AU235)/AU235</f>
        <v>0</v>
      </c>
      <c r="BC235">
        <f>AN235/(AP235+AN235/AU235)</f>
        <v>0</v>
      </c>
      <c r="BD235" t="s">
        <v>422</v>
      </c>
      <c r="BE235">
        <v>0</v>
      </c>
      <c r="BF235">
        <f>IF(BE235&lt;&gt;0, BE235, BC235)</f>
        <v>0</v>
      </c>
      <c r="BG235">
        <f>1-BF235/AU235</f>
        <v>0</v>
      </c>
      <c r="BH235">
        <f>(AU235-AT235)/(AU235-BF235)</f>
        <v>0</v>
      </c>
      <c r="BI235">
        <f>(AO235-AU235)/(AO235-BF235)</f>
        <v>0</v>
      </c>
      <c r="BJ235">
        <f>(AU235-AT235)/(AU235-AN235)</f>
        <v>0</v>
      </c>
      <c r="BK235">
        <f>(AO235-AU235)/(AO235-AN235)</f>
        <v>0</v>
      </c>
      <c r="BL235">
        <f>(BH235*BF235/AT235)</f>
        <v>0</v>
      </c>
      <c r="BM235">
        <f>(1-BL235)</f>
        <v>0</v>
      </c>
      <c r="CV235">
        <f>$B$13*DT235+$C$13*DU235+$F$13*EF235*(1-EI235)</f>
        <v>0</v>
      </c>
      <c r="CW235">
        <f>CV235*CX235</f>
        <v>0</v>
      </c>
      <c r="CX235">
        <f>($B$13*$D$11+$C$13*$D$11+$F$13*((ES235+EK235)/MAX(ES235+EK235+ET235, 0.1)*$I$11+ET235/MAX(ES235+EK235+ET235, 0.1)*$J$11))/($B$13+$C$13+$F$13)</f>
        <v>0</v>
      </c>
      <c r="CY235">
        <f>($B$13*$K$11+$C$13*$K$11+$F$13*((ES235+EK235)/MAX(ES235+EK235+ET235, 0.1)*$P$11+ET235/MAX(ES235+EK235+ET235, 0.1)*$Q$11))/($B$13+$C$13+$F$13)</f>
        <v>0</v>
      </c>
      <c r="CZ235">
        <v>1.1</v>
      </c>
      <c r="DA235">
        <v>0.5</v>
      </c>
      <c r="DB235" t="s">
        <v>423</v>
      </c>
      <c r="DC235">
        <v>2</v>
      </c>
      <c r="DD235">
        <v>1758414501.1625</v>
      </c>
      <c r="DE235">
        <v>421.845875</v>
      </c>
      <c r="DF235">
        <v>420.0042916666667</v>
      </c>
      <c r="DG235">
        <v>23.41946666666666</v>
      </c>
      <c r="DH235">
        <v>23.39717083333333</v>
      </c>
      <c r="DI235">
        <v>422.5073333333333</v>
      </c>
      <c r="DJ235">
        <v>23.11402916666666</v>
      </c>
      <c r="DK235">
        <v>500.0279583333333</v>
      </c>
      <c r="DL235">
        <v>90.17200416666667</v>
      </c>
      <c r="DM235">
        <v>0.06774783333333334</v>
      </c>
      <c r="DN235">
        <v>29.829875</v>
      </c>
      <c r="DO235">
        <v>29.99482083333334</v>
      </c>
      <c r="DP235">
        <v>999.9</v>
      </c>
      <c r="DQ235">
        <v>0</v>
      </c>
      <c r="DR235">
        <v>0</v>
      </c>
      <c r="DS235">
        <v>10006.12083333333</v>
      </c>
      <c r="DT235">
        <v>0</v>
      </c>
      <c r="DU235">
        <v>3.33927</v>
      </c>
      <c r="DV235">
        <v>1.841642083333333</v>
      </c>
      <c r="DW235">
        <v>431.9622083333334</v>
      </c>
      <c r="DX235">
        <v>430.0665416666668</v>
      </c>
      <c r="DY235">
        <v>0.02230238529166667</v>
      </c>
      <c r="DZ235">
        <v>420.0042916666667</v>
      </c>
      <c r="EA235">
        <v>23.39717083333333</v>
      </c>
      <c r="EB235">
        <v>2.11178125</v>
      </c>
      <c r="EC235">
        <v>2.109769166666667</v>
      </c>
      <c r="ED235">
        <v>18.3083125</v>
      </c>
      <c r="EE235">
        <v>18.29313333333333</v>
      </c>
      <c r="EF235">
        <v>0.00500078</v>
      </c>
      <c r="EG235">
        <v>0</v>
      </c>
      <c r="EH235">
        <v>0</v>
      </c>
      <c r="EI235">
        <v>0</v>
      </c>
      <c r="EJ235">
        <v>129.6416666666667</v>
      </c>
      <c r="EK235">
        <v>0.00500078</v>
      </c>
      <c r="EL235">
        <v>-11.84166666666667</v>
      </c>
      <c r="EM235">
        <v>0.1916666666666667</v>
      </c>
      <c r="EN235">
        <v>35.65870833333333</v>
      </c>
      <c r="EO235">
        <v>39.73929166666667</v>
      </c>
      <c r="EP235">
        <v>38.06220833333333</v>
      </c>
      <c r="EQ235">
        <v>40.16120833333333</v>
      </c>
      <c r="ER235">
        <v>38.27595833333334</v>
      </c>
      <c r="ES235">
        <v>0</v>
      </c>
      <c r="ET235">
        <v>0</v>
      </c>
      <c r="EU235">
        <v>0</v>
      </c>
      <c r="EV235">
        <v>1758414508.8</v>
      </c>
      <c r="EW235">
        <v>0</v>
      </c>
      <c r="EX235">
        <v>130.5423076923077</v>
      </c>
      <c r="EY235">
        <v>11.96923059172545</v>
      </c>
      <c r="EZ235">
        <v>1.056410569487725</v>
      </c>
      <c r="FA235">
        <v>-12.95</v>
      </c>
      <c r="FB235">
        <v>15</v>
      </c>
      <c r="FC235">
        <v>0</v>
      </c>
      <c r="FD235" t="s">
        <v>424</v>
      </c>
      <c r="FE235">
        <v>1746989605.5</v>
      </c>
      <c r="FF235">
        <v>1746989593.5</v>
      </c>
      <c r="FG235">
        <v>0</v>
      </c>
      <c r="FH235">
        <v>-0.274</v>
      </c>
      <c r="FI235">
        <v>-0.002</v>
      </c>
      <c r="FJ235">
        <v>2.549</v>
      </c>
      <c r="FK235">
        <v>0.129</v>
      </c>
      <c r="FL235">
        <v>420</v>
      </c>
      <c r="FM235">
        <v>17</v>
      </c>
      <c r="FN235">
        <v>0.02</v>
      </c>
      <c r="FO235">
        <v>0.04</v>
      </c>
      <c r="FP235">
        <v>1.84803225</v>
      </c>
      <c r="FQ235">
        <v>-0.1389213883677366</v>
      </c>
      <c r="FR235">
        <v>0.04406716405031644</v>
      </c>
      <c r="FS235">
        <v>1</v>
      </c>
      <c r="FT235">
        <v>130.3058823529412</v>
      </c>
      <c r="FU235">
        <v>4.95951102113241</v>
      </c>
      <c r="FV235">
        <v>5.388546741576915</v>
      </c>
      <c r="FW235">
        <v>0</v>
      </c>
      <c r="FX235">
        <v>0.03190279035</v>
      </c>
      <c r="FY235">
        <v>-0.1604334707392121</v>
      </c>
      <c r="FZ235">
        <v>0.02267223822513547</v>
      </c>
      <c r="GA235">
        <v>0</v>
      </c>
      <c r="GB235">
        <v>1</v>
      </c>
      <c r="GC235">
        <v>3</v>
      </c>
      <c r="GD235" t="s">
        <v>435</v>
      </c>
      <c r="GE235">
        <v>3.1031</v>
      </c>
      <c r="GF235">
        <v>2.72601</v>
      </c>
      <c r="GG235">
        <v>0.0880461</v>
      </c>
      <c r="GH235">
        <v>0.08769059999999999</v>
      </c>
      <c r="GI235">
        <v>0.105673</v>
      </c>
      <c r="GJ235">
        <v>0.10698</v>
      </c>
      <c r="GK235">
        <v>23835.2</v>
      </c>
      <c r="GL235">
        <v>21642.3</v>
      </c>
      <c r="GM235">
        <v>26701.2</v>
      </c>
      <c r="GN235">
        <v>23945</v>
      </c>
      <c r="GO235">
        <v>38211.5</v>
      </c>
      <c r="GP235">
        <v>31609.1</v>
      </c>
      <c r="GQ235">
        <v>46629.7</v>
      </c>
      <c r="GR235">
        <v>37883.2</v>
      </c>
      <c r="GS235">
        <v>1.8659</v>
      </c>
      <c r="GT235">
        <v>1.8599</v>
      </c>
      <c r="GU235">
        <v>0.0859946</v>
      </c>
      <c r="GV235">
        <v>0</v>
      </c>
      <c r="GW235">
        <v>28.5922</v>
      </c>
      <c r="GX235">
        <v>999.9</v>
      </c>
      <c r="GY235">
        <v>53.7</v>
      </c>
      <c r="GZ235">
        <v>31.5</v>
      </c>
      <c r="HA235">
        <v>27.6437</v>
      </c>
      <c r="HB235">
        <v>60.9437</v>
      </c>
      <c r="HC235">
        <v>26.1739</v>
      </c>
      <c r="HD235">
        <v>1</v>
      </c>
      <c r="HE235">
        <v>0.144009</v>
      </c>
      <c r="HF235">
        <v>-1.14083</v>
      </c>
      <c r="HG235">
        <v>20.2949</v>
      </c>
      <c r="HH235">
        <v>5.21894</v>
      </c>
      <c r="HI235">
        <v>11.98</v>
      </c>
      <c r="HJ235">
        <v>4.96555</v>
      </c>
      <c r="HK235">
        <v>3.276</v>
      </c>
      <c r="HL235">
        <v>9999</v>
      </c>
      <c r="HM235">
        <v>9999</v>
      </c>
      <c r="HN235">
        <v>9999</v>
      </c>
      <c r="HO235">
        <v>999.9</v>
      </c>
      <c r="HP235">
        <v>1.86387</v>
      </c>
      <c r="HQ235">
        <v>1.86005</v>
      </c>
      <c r="HR235">
        <v>1.85838</v>
      </c>
      <c r="HS235">
        <v>1.85974</v>
      </c>
      <c r="HT235">
        <v>1.85984</v>
      </c>
      <c r="HU235">
        <v>1.85837</v>
      </c>
      <c r="HV235">
        <v>1.85745</v>
      </c>
      <c r="HW235">
        <v>1.8524</v>
      </c>
      <c r="HX235">
        <v>0</v>
      </c>
      <c r="HY235">
        <v>0</v>
      </c>
      <c r="HZ235">
        <v>0</v>
      </c>
      <c r="IA235">
        <v>0</v>
      </c>
      <c r="IB235" t="s">
        <v>426</v>
      </c>
      <c r="IC235" t="s">
        <v>427</v>
      </c>
      <c r="ID235" t="s">
        <v>428</v>
      </c>
      <c r="IE235" t="s">
        <v>428</v>
      </c>
      <c r="IF235" t="s">
        <v>428</v>
      </c>
      <c r="IG235" t="s">
        <v>428</v>
      </c>
      <c r="IH235">
        <v>0</v>
      </c>
      <c r="II235">
        <v>100</v>
      </c>
      <c r="IJ235">
        <v>100</v>
      </c>
      <c r="IK235">
        <v>-0.661</v>
      </c>
      <c r="IL235">
        <v>0.3061</v>
      </c>
      <c r="IM235">
        <v>-0.6605319167387009</v>
      </c>
      <c r="IN235">
        <v>-0.0004737513092168879</v>
      </c>
      <c r="IO235">
        <v>1.233974951706583E-06</v>
      </c>
      <c r="IP235">
        <v>-2.791035861235605E-10</v>
      </c>
      <c r="IQ235">
        <v>0.04306461537617447</v>
      </c>
      <c r="IR235">
        <v>-0.002560808816659483</v>
      </c>
      <c r="IS235">
        <v>0.0007441110143227328</v>
      </c>
      <c r="IT235">
        <v>-6.151772081818622E-06</v>
      </c>
      <c r="IU235">
        <v>2</v>
      </c>
      <c r="IV235">
        <v>1988</v>
      </c>
      <c r="IW235">
        <v>1</v>
      </c>
      <c r="IX235">
        <v>28</v>
      </c>
      <c r="IY235">
        <v>190415.1</v>
      </c>
      <c r="IZ235">
        <v>190415.3</v>
      </c>
      <c r="JA235">
        <v>1.14868</v>
      </c>
      <c r="JB235">
        <v>2.60864</v>
      </c>
      <c r="JC235">
        <v>1.49658</v>
      </c>
      <c r="JD235">
        <v>2.34741</v>
      </c>
      <c r="JE235">
        <v>1.54907</v>
      </c>
      <c r="JF235">
        <v>2.45117</v>
      </c>
      <c r="JG235">
        <v>36.34</v>
      </c>
      <c r="JH235">
        <v>24.0963</v>
      </c>
      <c r="JI235">
        <v>18</v>
      </c>
      <c r="JJ235">
        <v>481.78</v>
      </c>
      <c r="JK235">
        <v>492.488</v>
      </c>
      <c r="JL235">
        <v>30.0888</v>
      </c>
      <c r="JM235">
        <v>29.0936</v>
      </c>
      <c r="JN235">
        <v>30</v>
      </c>
      <c r="JO235">
        <v>29.2941</v>
      </c>
      <c r="JP235">
        <v>29.2834</v>
      </c>
      <c r="JQ235">
        <v>23.1029</v>
      </c>
      <c r="JR235">
        <v>19.4172</v>
      </c>
      <c r="JS235">
        <v>100</v>
      </c>
      <c r="JT235">
        <v>30.0935</v>
      </c>
      <c r="JU235">
        <v>420</v>
      </c>
      <c r="JV235">
        <v>23.3895</v>
      </c>
      <c r="JW235">
        <v>101.949</v>
      </c>
      <c r="JX235">
        <v>91.3604</v>
      </c>
    </row>
    <row r="236" spans="1:284">
      <c r="A236">
        <v>218</v>
      </c>
      <c r="B236">
        <v>1758414511.1</v>
      </c>
      <c r="C236">
        <v>1808.099999904633</v>
      </c>
      <c r="D236" t="s">
        <v>867</v>
      </c>
      <c r="E236" t="s">
        <v>868</v>
      </c>
      <c r="F236">
        <v>5</v>
      </c>
      <c r="G236" t="s">
        <v>734</v>
      </c>
      <c r="H236" t="s">
        <v>421</v>
      </c>
      <c r="I236">
        <v>1758414503.426086</v>
      </c>
      <c r="J236">
        <f>(K236)/1000</f>
        <v>0</v>
      </c>
      <c r="K236">
        <f>1000*DK236*AI236*(DG236-DH236)/(100*CZ236*(1000-AI236*DG236))</f>
        <v>0</v>
      </c>
      <c r="L236">
        <f>DK236*AI236*(DF236-DE236*(1000-AI236*DH236)/(1000-AI236*DG236))/(100*CZ236)</f>
        <v>0</v>
      </c>
      <c r="M236">
        <f>DE236 - IF(AI236&gt;1, L236*CZ236*100.0/(AK236), 0)</f>
        <v>0</v>
      </c>
      <c r="N236">
        <f>((T236-J236/2)*M236-L236)/(T236+J236/2)</f>
        <v>0</v>
      </c>
      <c r="O236">
        <f>N236*(DL236+DM236)/1000.0</f>
        <v>0</v>
      </c>
      <c r="P236">
        <f>(DE236 - IF(AI236&gt;1, L236*CZ236*100.0/(AK236), 0))*(DL236+DM236)/1000.0</f>
        <v>0</v>
      </c>
      <c r="Q236">
        <f>2.0/((1/S236-1/R236)+SIGN(S236)*SQRT((1/S236-1/R236)*(1/S236-1/R236) + 4*DA236/((DA236+1)*(DA236+1))*(2*1/S236*1/R236-1/R236*1/R236)))</f>
        <v>0</v>
      </c>
      <c r="R236">
        <f>IF(LEFT(DB236,1)&lt;&gt;"0",IF(LEFT(DB236,1)="1",3.0,DC236),$D$5+$E$5*(DS236*DL236/($K$5*1000))+$F$5*(DS236*DL236/($K$5*1000))*MAX(MIN(CZ236,$J$5),$I$5)*MAX(MIN(CZ236,$J$5),$I$5)+$G$5*MAX(MIN(CZ236,$J$5),$I$5)*(DS236*DL236/($K$5*1000))+$H$5*(DS236*DL236/($K$5*1000))*(DS236*DL236/($K$5*1000)))</f>
        <v>0</v>
      </c>
      <c r="S236">
        <f>J236*(1000-(1000*0.61365*exp(17.502*W236/(240.97+W236))/(DL236+DM236)+DG236)/2)/(1000*0.61365*exp(17.502*W236/(240.97+W236))/(DL236+DM236)-DG236)</f>
        <v>0</v>
      </c>
      <c r="T236">
        <f>1/((DA236+1)/(Q236/1.6)+1/(R236/1.37)) + DA236/((DA236+1)/(Q236/1.6) + DA236/(R236/1.37))</f>
        <v>0</v>
      </c>
      <c r="U236">
        <f>(CV236*CY236)</f>
        <v>0</v>
      </c>
      <c r="V236">
        <f>(DN236+(U236+2*0.95*5.67E-8*(((DN236+$B$9)+273)^4-(DN236+273)^4)-44100*J236)/(1.84*29.3*R236+8*0.95*5.67E-8*(DN236+273)^3))</f>
        <v>0</v>
      </c>
      <c r="W236">
        <f>($C$9*DO236+$D$9*DP236+$E$9*V236)</f>
        <v>0</v>
      </c>
      <c r="X236">
        <f>0.61365*exp(17.502*W236/(240.97+W236))</f>
        <v>0</v>
      </c>
      <c r="Y236">
        <f>(Z236/AA236*100)</f>
        <v>0</v>
      </c>
      <c r="Z236">
        <f>DG236*(DL236+DM236)/1000</f>
        <v>0</v>
      </c>
      <c r="AA236">
        <f>0.61365*exp(17.502*DN236/(240.97+DN236))</f>
        <v>0</v>
      </c>
      <c r="AB236">
        <f>(X236-DG236*(DL236+DM236)/1000)</f>
        <v>0</v>
      </c>
      <c r="AC236">
        <f>(-J236*44100)</f>
        <v>0</v>
      </c>
      <c r="AD236">
        <f>2*29.3*R236*0.92*(DN236-W236)</f>
        <v>0</v>
      </c>
      <c r="AE236">
        <f>2*0.95*5.67E-8*(((DN236+$B$9)+273)^4-(W236+273)^4)</f>
        <v>0</v>
      </c>
      <c r="AF236">
        <f>U236+AE236+AC236+AD236</f>
        <v>0</v>
      </c>
      <c r="AG236">
        <v>0</v>
      </c>
      <c r="AH236">
        <v>0</v>
      </c>
      <c r="AI236">
        <f>IF(AG236*$H$15&gt;=AK236,1.0,(AK236/(AK236-AG236*$H$15)))</f>
        <v>0</v>
      </c>
      <c r="AJ236">
        <f>(AI236-1)*100</f>
        <v>0</v>
      </c>
      <c r="AK236">
        <f>MAX(0,($B$15+$C$15*DS236)/(1+$D$15*DS236)*DL236/(DN236+273)*$E$15)</f>
        <v>0</v>
      </c>
      <c r="AL236" t="s">
        <v>422</v>
      </c>
      <c r="AM236" t="s">
        <v>422</v>
      </c>
      <c r="AN236">
        <v>0</v>
      </c>
      <c r="AO236">
        <v>0</v>
      </c>
      <c r="AP236">
        <f>1-AN236/AO236</f>
        <v>0</v>
      </c>
      <c r="AQ236">
        <v>0</v>
      </c>
      <c r="AR236" t="s">
        <v>422</v>
      </c>
      <c r="AS236" t="s">
        <v>422</v>
      </c>
      <c r="AT236">
        <v>0</v>
      </c>
      <c r="AU236">
        <v>0</v>
      </c>
      <c r="AV236">
        <f>1-AT236/AU236</f>
        <v>0</v>
      </c>
      <c r="AW236">
        <v>0.5</v>
      </c>
      <c r="AX236">
        <f>CW236</f>
        <v>0</v>
      </c>
      <c r="AY236">
        <f>L236</f>
        <v>0</v>
      </c>
      <c r="AZ236">
        <f>AV236*AW236*AX236</f>
        <v>0</v>
      </c>
      <c r="BA236">
        <f>(AY236-AQ236)/AX236</f>
        <v>0</v>
      </c>
      <c r="BB236">
        <f>(AO236-AU236)/AU236</f>
        <v>0</v>
      </c>
      <c r="BC236">
        <f>AN236/(AP236+AN236/AU236)</f>
        <v>0</v>
      </c>
      <c r="BD236" t="s">
        <v>422</v>
      </c>
      <c r="BE236">
        <v>0</v>
      </c>
      <c r="BF236">
        <f>IF(BE236&lt;&gt;0, BE236, BC236)</f>
        <v>0</v>
      </c>
      <c r="BG236">
        <f>1-BF236/AU236</f>
        <v>0</v>
      </c>
      <c r="BH236">
        <f>(AU236-AT236)/(AU236-BF236)</f>
        <v>0</v>
      </c>
      <c r="BI236">
        <f>(AO236-AU236)/(AO236-BF236)</f>
        <v>0</v>
      </c>
      <c r="BJ236">
        <f>(AU236-AT236)/(AU236-AN236)</f>
        <v>0</v>
      </c>
      <c r="BK236">
        <f>(AO236-AU236)/(AO236-AN236)</f>
        <v>0</v>
      </c>
      <c r="BL236">
        <f>(BH236*BF236/AT236)</f>
        <v>0</v>
      </c>
      <c r="BM236">
        <f>(1-BL236)</f>
        <v>0</v>
      </c>
      <c r="CV236">
        <f>$B$13*DT236+$C$13*DU236+$F$13*EF236*(1-EI236)</f>
        <v>0</v>
      </c>
      <c r="CW236">
        <f>CV236*CX236</f>
        <v>0</v>
      </c>
      <c r="CX236">
        <f>($B$13*$D$11+$C$13*$D$11+$F$13*((ES236+EK236)/MAX(ES236+EK236+ET236, 0.1)*$I$11+ET236/MAX(ES236+EK236+ET236, 0.1)*$J$11))/($B$13+$C$13+$F$13)</f>
        <v>0</v>
      </c>
      <c r="CY236">
        <f>($B$13*$K$11+$C$13*$K$11+$F$13*((ES236+EK236)/MAX(ES236+EK236+ET236, 0.1)*$P$11+ET236/MAX(ES236+EK236+ET236, 0.1)*$Q$11))/($B$13+$C$13+$F$13)</f>
        <v>0</v>
      </c>
      <c r="CZ236">
        <v>1.1</v>
      </c>
      <c r="DA236">
        <v>0.5</v>
      </c>
      <c r="DB236" t="s">
        <v>423</v>
      </c>
      <c r="DC236">
        <v>2</v>
      </c>
      <c r="DD236">
        <v>1758414503.426086</v>
      </c>
      <c r="DE236">
        <v>421.8502173913043</v>
      </c>
      <c r="DF236">
        <v>419.997695652174</v>
      </c>
      <c r="DG236">
        <v>23.42857826086956</v>
      </c>
      <c r="DH236">
        <v>23.40889565217391</v>
      </c>
      <c r="DI236">
        <v>422.5116086956522</v>
      </c>
      <c r="DJ236">
        <v>23.12294782608695</v>
      </c>
      <c r="DK236">
        <v>500.0379130434783</v>
      </c>
      <c r="DL236">
        <v>90.1717956521739</v>
      </c>
      <c r="DM236">
        <v>0.06768255217391307</v>
      </c>
      <c r="DN236">
        <v>29.82904782608696</v>
      </c>
      <c r="DO236">
        <v>29.9926</v>
      </c>
      <c r="DP236">
        <v>999.9000000000003</v>
      </c>
      <c r="DQ236">
        <v>0</v>
      </c>
      <c r="DR236">
        <v>0</v>
      </c>
      <c r="DS236">
        <v>10004.23565217391</v>
      </c>
      <c r="DT236">
        <v>0</v>
      </c>
      <c r="DU236">
        <v>3.33927</v>
      </c>
      <c r="DV236">
        <v>1.852574782608696</v>
      </c>
      <c r="DW236">
        <v>431.9706086956521</v>
      </c>
      <c r="DX236">
        <v>430.0649565217391</v>
      </c>
      <c r="DY236">
        <v>0.01968914117391304</v>
      </c>
      <c r="DZ236">
        <v>419.997695652174</v>
      </c>
      <c r="EA236">
        <v>23.40889565217391</v>
      </c>
      <c r="EB236">
        <v>2.112597826086956</v>
      </c>
      <c r="EC236">
        <v>2.110822173913043</v>
      </c>
      <c r="ED236">
        <v>18.31448260869565</v>
      </c>
      <c r="EE236">
        <v>18.30108695652174</v>
      </c>
      <c r="EF236">
        <v>0.005000779999999999</v>
      </c>
      <c r="EG236">
        <v>0</v>
      </c>
      <c r="EH236">
        <v>0</v>
      </c>
      <c r="EI236">
        <v>0</v>
      </c>
      <c r="EJ236">
        <v>130.5869565217391</v>
      </c>
      <c r="EK236">
        <v>0.005000779999999999</v>
      </c>
      <c r="EL236">
        <v>-12.8695652173913</v>
      </c>
      <c r="EM236">
        <v>0.08695652173913039</v>
      </c>
      <c r="EN236">
        <v>35.64652173913043</v>
      </c>
      <c r="EO236">
        <v>39.69530434782609</v>
      </c>
      <c r="EP236">
        <v>37.98891304347826</v>
      </c>
      <c r="EQ236">
        <v>40.10030434782609</v>
      </c>
      <c r="ER236">
        <v>38.26078260869566</v>
      </c>
      <c r="ES236">
        <v>0</v>
      </c>
      <c r="ET236">
        <v>0</v>
      </c>
      <c r="EU236">
        <v>0</v>
      </c>
      <c r="EV236">
        <v>1758414511.2</v>
      </c>
      <c r="EW236">
        <v>0</v>
      </c>
      <c r="EX236">
        <v>131.4346153846154</v>
      </c>
      <c r="EY236">
        <v>5.514529675127672</v>
      </c>
      <c r="EZ236">
        <v>-22.01709382441772</v>
      </c>
      <c r="FA236">
        <v>-13.96153846153846</v>
      </c>
      <c r="FB236">
        <v>15</v>
      </c>
      <c r="FC236">
        <v>0</v>
      </c>
      <c r="FD236" t="s">
        <v>424</v>
      </c>
      <c r="FE236">
        <v>1746989605.5</v>
      </c>
      <c r="FF236">
        <v>1746989593.5</v>
      </c>
      <c r="FG236">
        <v>0</v>
      </c>
      <c r="FH236">
        <v>-0.274</v>
      </c>
      <c r="FI236">
        <v>-0.002</v>
      </c>
      <c r="FJ236">
        <v>2.549</v>
      </c>
      <c r="FK236">
        <v>0.129</v>
      </c>
      <c r="FL236">
        <v>420</v>
      </c>
      <c r="FM236">
        <v>17</v>
      </c>
      <c r="FN236">
        <v>0.02</v>
      </c>
      <c r="FO236">
        <v>0.04</v>
      </c>
      <c r="FP236">
        <v>1.849838292682927</v>
      </c>
      <c r="FQ236">
        <v>0.02115324041811704</v>
      </c>
      <c r="FR236">
        <v>0.04514075179585322</v>
      </c>
      <c r="FS236">
        <v>1</v>
      </c>
      <c r="FT236">
        <v>130.9470588235294</v>
      </c>
      <c r="FU236">
        <v>8.012222918175484</v>
      </c>
      <c r="FV236">
        <v>5.149142435403124</v>
      </c>
      <c r="FW236">
        <v>0</v>
      </c>
      <c r="FX236">
        <v>0.02940117595121951</v>
      </c>
      <c r="FY236">
        <v>-0.08495105759581878</v>
      </c>
      <c r="FZ236">
        <v>0.02020227993835649</v>
      </c>
      <c r="GA236">
        <v>1</v>
      </c>
      <c r="GB236">
        <v>2</v>
      </c>
      <c r="GC236">
        <v>3</v>
      </c>
      <c r="GD236" t="s">
        <v>425</v>
      </c>
      <c r="GE236">
        <v>3.10323</v>
      </c>
      <c r="GF236">
        <v>2.72589</v>
      </c>
      <c r="GG236">
        <v>0.0880456</v>
      </c>
      <c r="GH236">
        <v>0.0876937</v>
      </c>
      <c r="GI236">
        <v>0.105686</v>
      </c>
      <c r="GJ236">
        <v>0.10698</v>
      </c>
      <c r="GK236">
        <v>23835.2</v>
      </c>
      <c r="GL236">
        <v>21642.2</v>
      </c>
      <c r="GM236">
        <v>26701.1</v>
      </c>
      <c r="GN236">
        <v>23944.9</v>
      </c>
      <c r="GO236">
        <v>38210.8</v>
      </c>
      <c r="GP236">
        <v>31609.1</v>
      </c>
      <c r="GQ236">
        <v>46629.6</v>
      </c>
      <c r="GR236">
        <v>37883.2</v>
      </c>
      <c r="GS236">
        <v>1.86628</v>
      </c>
      <c r="GT236">
        <v>1.85977</v>
      </c>
      <c r="GU236">
        <v>0.0851452</v>
      </c>
      <c r="GV236">
        <v>0</v>
      </c>
      <c r="GW236">
        <v>28.5922</v>
      </c>
      <c r="GX236">
        <v>999.9</v>
      </c>
      <c r="GY236">
        <v>53.7</v>
      </c>
      <c r="GZ236">
        <v>31.5</v>
      </c>
      <c r="HA236">
        <v>27.6429</v>
      </c>
      <c r="HB236">
        <v>60.9537</v>
      </c>
      <c r="HC236">
        <v>26.0417</v>
      </c>
      <c r="HD236">
        <v>1</v>
      </c>
      <c r="HE236">
        <v>0.143981</v>
      </c>
      <c r="HF236">
        <v>-1.12707</v>
      </c>
      <c r="HG236">
        <v>20.295</v>
      </c>
      <c r="HH236">
        <v>5.21879</v>
      </c>
      <c r="HI236">
        <v>11.98</v>
      </c>
      <c r="HJ236">
        <v>4.96555</v>
      </c>
      <c r="HK236">
        <v>3.276</v>
      </c>
      <c r="HL236">
        <v>9999</v>
      </c>
      <c r="HM236">
        <v>9999</v>
      </c>
      <c r="HN236">
        <v>9999</v>
      </c>
      <c r="HO236">
        <v>999.9</v>
      </c>
      <c r="HP236">
        <v>1.86387</v>
      </c>
      <c r="HQ236">
        <v>1.86006</v>
      </c>
      <c r="HR236">
        <v>1.85837</v>
      </c>
      <c r="HS236">
        <v>1.85974</v>
      </c>
      <c r="HT236">
        <v>1.85986</v>
      </c>
      <c r="HU236">
        <v>1.85837</v>
      </c>
      <c r="HV236">
        <v>1.85745</v>
      </c>
      <c r="HW236">
        <v>1.85241</v>
      </c>
      <c r="HX236">
        <v>0</v>
      </c>
      <c r="HY236">
        <v>0</v>
      </c>
      <c r="HZ236">
        <v>0</v>
      </c>
      <c r="IA236">
        <v>0</v>
      </c>
      <c r="IB236" t="s">
        <v>426</v>
      </c>
      <c r="IC236" t="s">
        <v>427</v>
      </c>
      <c r="ID236" t="s">
        <v>428</v>
      </c>
      <c r="IE236" t="s">
        <v>428</v>
      </c>
      <c r="IF236" t="s">
        <v>428</v>
      </c>
      <c r="IG236" t="s">
        <v>428</v>
      </c>
      <c r="IH236">
        <v>0</v>
      </c>
      <c r="II236">
        <v>100</v>
      </c>
      <c r="IJ236">
        <v>100</v>
      </c>
      <c r="IK236">
        <v>-0.661</v>
      </c>
      <c r="IL236">
        <v>0.3062</v>
      </c>
      <c r="IM236">
        <v>-0.6605319167387009</v>
      </c>
      <c r="IN236">
        <v>-0.0004737513092168879</v>
      </c>
      <c r="IO236">
        <v>1.233974951706583E-06</v>
      </c>
      <c r="IP236">
        <v>-2.791035861235605E-10</v>
      </c>
      <c r="IQ236">
        <v>0.04306461537617447</v>
      </c>
      <c r="IR236">
        <v>-0.002560808816659483</v>
      </c>
      <c r="IS236">
        <v>0.0007441110143227328</v>
      </c>
      <c r="IT236">
        <v>-6.151772081818622E-06</v>
      </c>
      <c r="IU236">
        <v>2</v>
      </c>
      <c r="IV236">
        <v>1988</v>
      </c>
      <c r="IW236">
        <v>1</v>
      </c>
      <c r="IX236">
        <v>28</v>
      </c>
      <c r="IY236">
        <v>190415.1</v>
      </c>
      <c r="IZ236">
        <v>190415.3</v>
      </c>
      <c r="JA236">
        <v>1.14868</v>
      </c>
      <c r="JB236">
        <v>2.61475</v>
      </c>
      <c r="JC236">
        <v>1.49658</v>
      </c>
      <c r="JD236">
        <v>2.34863</v>
      </c>
      <c r="JE236">
        <v>1.54907</v>
      </c>
      <c r="JF236">
        <v>2.37061</v>
      </c>
      <c r="JG236">
        <v>36.34</v>
      </c>
      <c r="JH236">
        <v>24.0963</v>
      </c>
      <c r="JI236">
        <v>18</v>
      </c>
      <c r="JJ236">
        <v>481.998</v>
      </c>
      <c r="JK236">
        <v>492.405</v>
      </c>
      <c r="JL236">
        <v>30.0938</v>
      </c>
      <c r="JM236">
        <v>29.0936</v>
      </c>
      <c r="JN236">
        <v>30</v>
      </c>
      <c r="JO236">
        <v>29.2941</v>
      </c>
      <c r="JP236">
        <v>29.2834</v>
      </c>
      <c r="JQ236">
        <v>23.1017</v>
      </c>
      <c r="JR236">
        <v>19.4172</v>
      </c>
      <c r="JS236">
        <v>100</v>
      </c>
      <c r="JT236">
        <v>30.0996</v>
      </c>
      <c r="JU236">
        <v>420</v>
      </c>
      <c r="JV236">
        <v>23.3861</v>
      </c>
      <c r="JW236">
        <v>101.949</v>
      </c>
      <c r="JX236">
        <v>91.3603</v>
      </c>
    </row>
    <row r="237" spans="1:284">
      <c r="A237">
        <v>219</v>
      </c>
      <c r="B237">
        <v>1758414513.1</v>
      </c>
      <c r="C237">
        <v>1810.099999904633</v>
      </c>
      <c r="D237" t="s">
        <v>869</v>
      </c>
      <c r="E237" t="s">
        <v>870</v>
      </c>
      <c r="F237">
        <v>5</v>
      </c>
      <c r="G237" t="s">
        <v>734</v>
      </c>
      <c r="H237" t="s">
        <v>421</v>
      </c>
      <c r="I237">
        <v>1758414505.1</v>
      </c>
      <c r="J237">
        <f>(K237)/1000</f>
        <v>0</v>
      </c>
      <c r="K237">
        <f>1000*DK237*AI237*(DG237-DH237)/(100*CZ237*(1000-AI237*DG237))</f>
        <v>0</v>
      </c>
      <c r="L237">
        <f>DK237*AI237*(DF237-DE237*(1000-AI237*DH237)/(1000-AI237*DG237))/(100*CZ237)</f>
        <v>0</v>
      </c>
      <c r="M237">
        <f>DE237 - IF(AI237&gt;1, L237*CZ237*100.0/(AK237), 0)</f>
        <v>0</v>
      </c>
      <c r="N237">
        <f>((T237-J237/2)*M237-L237)/(T237+J237/2)</f>
        <v>0</v>
      </c>
      <c r="O237">
        <f>N237*(DL237+DM237)/1000.0</f>
        <v>0</v>
      </c>
      <c r="P237">
        <f>(DE237 - IF(AI237&gt;1, L237*CZ237*100.0/(AK237), 0))*(DL237+DM237)/1000.0</f>
        <v>0</v>
      </c>
      <c r="Q237">
        <f>2.0/((1/S237-1/R237)+SIGN(S237)*SQRT((1/S237-1/R237)*(1/S237-1/R237) + 4*DA237/((DA237+1)*(DA237+1))*(2*1/S237*1/R237-1/R237*1/R237)))</f>
        <v>0</v>
      </c>
      <c r="R237">
        <f>IF(LEFT(DB237,1)&lt;&gt;"0",IF(LEFT(DB237,1)="1",3.0,DC237),$D$5+$E$5*(DS237*DL237/($K$5*1000))+$F$5*(DS237*DL237/($K$5*1000))*MAX(MIN(CZ237,$J$5),$I$5)*MAX(MIN(CZ237,$J$5),$I$5)+$G$5*MAX(MIN(CZ237,$J$5),$I$5)*(DS237*DL237/($K$5*1000))+$H$5*(DS237*DL237/($K$5*1000))*(DS237*DL237/($K$5*1000)))</f>
        <v>0</v>
      </c>
      <c r="S237">
        <f>J237*(1000-(1000*0.61365*exp(17.502*W237/(240.97+W237))/(DL237+DM237)+DG237)/2)/(1000*0.61365*exp(17.502*W237/(240.97+W237))/(DL237+DM237)-DG237)</f>
        <v>0</v>
      </c>
      <c r="T237">
        <f>1/((DA237+1)/(Q237/1.6)+1/(R237/1.37)) + DA237/((DA237+1)/(Q237/1.6) + DA237/(R237/1.37))</f>
        <v>0</v>
      </c>
      <c r="U237">
        <f>(CV237*CY237)</f>
        <v>0</v>
      </c>
      <c r="V237">
        <f>(DN237+(U237+2*0.95*5.67E-8*(((DN237+$B$9)+273)^4-(DN237+273)^4)-44100*J237)/(1.84*29.3*R237+8*0.95*5.67E-8*(DN237+273)^3))</f>
        <v>0</v>
      </c>
      <c r="W237">
        <f>($C$9*DO237+$D$9*DP237+$E$9*V237)</f>
        <v>0</v>
      </c>
      <c r="X237">
        <f>0.61365*exp(17.502*W237/(240.97+W237))</f>
        <v>0</v>
      </c>
      <c r="Y237">
        <f>(Z237/AA237*100)</f>
        <v>0</v>
      </c>
      <c r="Z237">
        <f>DG237*(DL237+DM237)/1000</f>
        <v>0</v>
      </c>
      <c r="AA237">
        <f>0.61365*exp(17.502*DN237/(240.97+DN237))</f>
        <v>0</v>
      </c>
      <c r="AB237">
        <f>(X237-DG237*(DL237+DM237)/1000)</f>
        <v>0</v>
      </c>
      <c r="AC237">
        <f>(-J237*44100)</f>
        <v>0</v>
      </c>
      <c r="AD237">
        <f>2*29.3*R237*0.92*(DN237-W237)</f>
        <v>0</v>
      </c>
      <c r="AE237">
        <f>2*0.95*5.67E-8*(((DN237+$B$9)+273)^4-(W237+273)^4)</f>
        <v>0</v>
      </c>
      <c r="AF237">
        <f>U237+AE237+AC237+AD237</f>
        <v>0</v>
      </c>
      <c r="AG237">
        <v>0</v>
      </c>
      <c r="AH237">
        <v>0</v>
      </c>
      <c r="AI237">
        <f>IF(AG237*$H$15&gt;=AK237,1.0,(AK237/(AK237-AG237*$H$15)))</f>
        <v>0</v>
      </c>
      <c r="AJ237">
        <f>(AI237-1)*100</f>
        <v>0</v>
      </c>
      <c r="AK237">
        <f>MAX(0,($B$15+$C$15*DS237)/(1+$D$15*DS237)*DL237/(DN237+273)*$E$15)</f>
        <v>0</v>
      </c>
      <c r="AL237" t="s">
        <v>422</v>
      </c>
      <c r="AM237" t="s">
        <v>422</v>
      </c>
      <c r="AN237">
        <v>0</v>
      </c>
      <c r="AO237">
        <v>0</v>
      </c>
      <c r="AP237">
        <f>1-AN237/AO237</f>
        <v>0</v>
      </c>
      <c r="AQ237">
        <v>0</v>
      </c>
      <c r="AR237" t="s">
        <v>422</v>
      </c>
      <c r="AS237" t="s">
        <v>422</v>
      </c>
      <c r="AT237">
        <v>0</v>
      </c>
      <c r="AU237">
        <v>0</v>
      </c>
      <c r="AV237">
        <f>1-AT237/AU237</f>
        <v>0</v>
      </c>
      <c r="AW237">
        <v>0.5</v>
      </c>
      <c r="AX237">
        <f>CW237</f>
        <v>0</v>
      </c>
      <c r="AY237">
        <f>L237</f>
        <v>0</v>
      </c>
      <c r="AZ237">
        <f>AV237*AW237*AX237</f>
        <v>0</v>
      </c>
      <c r="BA237">
        <f>(AY237-AQ237)/AX237</f>
        <v>0</v>
      </c>
      <c r="BB237">
        <f>(AO237-AU237)/AU237</f>
        <v>0</v>
      </c>
      <c r="BC237">
        <f>AN237/(AP237+AN237/AU237)</f>
        <v>0</v>
      </c>
      <c r="BD237" t="s">
        <v>422</v>
      </c>
      <c r="BE237">
        <v>0</v>
      </c>
      <c r="BF237">
        <f>IF(BE237&lt;&gt;0, BE237, BC237)</f>
        <v>0</v>
      </c>
      <c r="BG237">
        <f>1-BF237/AU237</f>
        <v>0</v>
      </c>
      <c r="BH237">
        <f>(AU237-AT237)/(AU237-BF237)</f>
        <v>0</v>
      </c>
      <c r="BI237">
        <f>(AO237-AU237)/(AO237-BF237)</f>
        <v>0</v>
      </c>
      <c r="BJ237">
        <f>(AU237-AT237)/(AU237-AN237)</f>
        <v>0</v>
      </c>
      <c r="BK237">
        <f>(AO237-AU237)/(AO237-AN237)</f>
        <v>0</v>
      </c>
      <c r="BL237">
        <f>(BH237*BF237/AT237)</f>
        <v>0</v>
      </c>
      <c r="BM237">
        <f>(1-BL237)</f>
        <v>0</v>
      </c>
      <c r="CV237">
        <f>$B$13*DT237+$C$13*DU237+$F$13*EF237*(1-EI237)</f>
        <v>0</v>
      </c>
      <c r="CW237">
        <f>CV237*CX237</f>
        <v>0</v>
      </c>
      <c r="CX237">
        <f>($B$13*$D$11+$C$13*$D$11+$F$13*((ES237+EK237)/MAX(ES237+EK237+ET237, 0.1)*$I$11+ET237/MAX(ES237+EK237+ET237, 0.1)*$J$11))/($B$13+$C$13+$F$13)</f>
        <v>0</v>
      </c>
      <c r="CY237">
        <f>($B$13*$K$11+$C$13*$K$11+$F$13*((ES237+EK237)/MAX(ES237+EK237+ET237, 0.1)*$P$11+ET237/MAX(ES237+EK237+ET237, 0.1)*$Q$11))/($B$13+$C$13+$F$13)</f>
        <v>0</v>
      </c>
      <c r="CZ237">
        <v>1.1</v>
      </c>
      <c r="DA237">
        <v>0.5</v>
      </c>
      <c r="DB237" t="s">
        <v>423</v>
      </c>
      <c r="DC237">
        <v>2</v>
      </c>
      <c r="DD237">
        <v>1758414505.1</v>
      </c>
      <c r="DE237">
        <v>421.850125</v>
      </c>
      <c r="DF237">
        <v>419.9927083333334</v>
      </c>
      <c r="DG237">
        <v>23.435075</v>
      </c>
      <c r="DH237">
        <v>23.413375</v>
      </c>
      <c r="DI237">
        <v>422.5115</v>
      </c>
      <c r="DJ237">
        <v>23.1293</v>
      </c>
      <c r="DK237">
        <v>500.0249583333334</v>
      </c>
      <c r="DL237">
        <v>90.171725</v>
      </c>
      <c r="DM237">
        <v>0.06768513333333333</v>
      </c>
      <c r="DN237">
        <v>29.8283625</v>
      </c>
      <c r="DO237">
        <v>29.9907</v>
      </c>
      <c r="DP237">
        <v>999.9</v>
      </c>
      <c r="DQ237">
        <v>0</v>
      </c>
      <c r="DR237">
        <v>0</v>
      </c>
      <c r="DS237">
        <v>10002.13083333333</v>
      </c>
      <c r="DT237">
        <v>0</v>
      </c>
      <c r="DU237">
        <v>3.33927</v>
      </c>
      <c r="DV237">
        <v>1.857421666666667</v>
      </c>
      <c r="DW237">
        <v>431.9734166666667</v>
      </c>
      <c r="DX237">
        <v>430.0618333333333</v>
      </c>
      <c r="DY237">
        <v>0.02170093945833333</v>
      </c>
      <c r="DZ237">
        <v>419.9927083333334</v>
      </c>
      <c r="EA237">
        <v>23.413375</v>
      </c>
      <c r="EB237">
        <v>2.113181666666667</v>
      </c>
      <c r="EC237">
        <v>2.111224166666667</v>
      </c>
      <c r="ED237">
        <v>18.31889166666667</v>
      </c>
      <c r="EE237">
        <v>18.304125</v>
      </c>
      <c r="EF237">
        <v>0.00500078</v>
      </c>
      <c r="EG237">
        <v>0</v>
      </c>
      <c r="EH237">
        <v>0</v>
      </c>
      <c r="EI237">
        <v>0</v>
      </c>
      <c r="EJ237">
        <v>130.725</v>
      </c>
      <c r="EK237">
        <v>0.00500078</v>
      </c>
      <c r="EL237">
        <v>-13.00833333333333</v>
      </c>
      <c r="EM237">
        <v>0.1375</v>
      </c>
      <c r="EN237">
        <v>35.645625</v>
      </c>
      <c r="EO237">
        <v>39.66375</v>
      </c>
      <c r="EP237">
        <v>37.98933333333333</v>
      </c>
      <c r="EQ237">
        <v>40.06487499999999</v>
      </c>
      <c r="ER237">
        <v>38.23429166666667</v>
      </c>
      <c r="ES237">
        <v>0</v>
      </c>
      <c r="ET237">
        <v>0</v>
      </c>
      <c r="EU237">
        <v>0</v>
      </c>
      <c r="EV237">
        <v>1758414513</v>
      </c>
      <c r="EW237">
        <v>0</v>
      </c>
      <c r="EX237">
        <v>131.264</v>
      </c>
      <c r="EY237">
        <v>-10.61538504204638</v>
      </c>
      <c r="EZ237">
        <v>-10.56923028576302</v>
      </c>
      <c r="FA237">
        <v>-13.12</v>
      </c>
      <c r="FB237">
        <v>15</v>
      </c>
      <c r="FC237">
        <v>0</v>
      </c>
      <c r="FD237" t="s">
        <v>424</v>
      </c>
      <c r="FE237">
        <v>1746989605.5</v>
      </c>
      <c r="FF237">
        <v>1746989593.5</v>
      </c>
      <c r="FG237">
        <v>0</v>
      </c>
      <c r="FH237">
        <v>-0.274</v>
      </c>
      <c r="FI237">
        <v>-0.002</v>
      </c>
      <c r="FJ237">
        <v>2.549</v>
      </c>
      <c r="FK237">
        <v>0.129</v>
      </c>
      <c r="FL237">
        <v>420</v>
      </c>
      <c r="FM237">
        <v>17</v>
      </c>
      <c r="FN237">
        <v>0.02</v>
      </c>
      <c r="FO237">
        <v>0.04</v>
      </c>
      <c r="FP237">
        <v>1.850571</v>
      </c>
      <c r="FQ237">
        <v>0.08653958724201972</v>
      </c>
      <c r="FR237">
        <v>0.04598777629979516</v>
      </c>
      <c r="FS237">
        <v>1</v>
      </c>
      <c r="FT237">
        <v>131.2323529411765</v>
      </c>
      <c r="FU237">
        <v>8.154316131267082</v>
      </c>
      <c r="FV237">
        <v>5.120817983155524</v>
      </c>
      <c r="FW237">
        <v>0</v>
      </c>
      <c r="FX237">
        <v>0.02687077535</v>
      </c>
      <c r="FY237">
        <v>-0.01324175918949356</v>
      </c>
      <c r="FZ237">
        <v>0.01763842126837544</v>
      </c>
      <c r="GA237">
        <v>1</v>
      </c>
      <c r="GB237">
        <v>2</v>
      </c>
      <c r="GC237">
        <v>3</v>
      </c>
      <c r="GD237" t="s">
        <v>425</v>
      </c>
      <c r="GE237">
        <v>3.1032</v>
      </c>
      <c r="GF237">
        <v>2.72599</v>
      </c>
      <c r="GG237">
        <v>0.08804090000000001</v>
      </c>
      <c r="GH237">
        <v>0.0876981</v>
      </c>
      <c r="GI237">
        <v>0.105693</v>
      </c>
      <c r="GJ237">
        <v>0.106976</v>
      </c>
      <c r="GK237">
        <v>23835.3</v>
      </c>
      <c r="GL237">
        <v>21642.1</v>
      </c>
      <c r="GM237">
        <v>26701.1</v>
      </c>
      <c r="GN237">
        <v>23944.8</v>
      </c>
      <c r="GO237">
        <v>38210.5</v>
      </c>
      <c r="GP237">
        <v>31609.1</v>
      </c>
      <c r="GQ237">
        <v>46629.6</v>
      </c>
      <c r="GR237">
        <v>37883</v>
      </c>
      <c r="GS237">
        <v>1.86623</v>
      </c>
      <c r="GT237">
        <v>1.85982</v>
      </c>
      <c r="GU237">
        <v>0.0852719</v>
      </c>
      <c r="GV237">
        <v>0</v>
      </c>
      <c r="GW237">
        <v>28.5922</v>
      </c>
      <c r="GX237">
        <v>999.9</v>
      </c>
      <c r="GY237">
        <v>53.7</v>
      </c>
      <c r="GZ237">
        <v>31.5</v>
      </c>
      <c r="HA237">
        <v>27.6436</v>
      </c>
      <c r="HB237">
        <v>61.1737</v>
      </c>
      <c r="HC237">
        <v>26.0337</v>
      </c>
      <c r="HD237">
        <v>1</v>
      </c>
      <c r="HE237">
        <v>0.143902</v>
      </c>
      <c r="HF237">
        <v>-1.12426</v>
      </c>
      <c r="HG237">
        <v>20.295</v>
      </c>
      <c r="HH237">
        <v>5.21804</v>
      </c>
      <c r="HI237">
        <v>11.98</v>
      </c>
      <c r="HJ237">
        <v>4.9655</v>
      </c>
      <c r="HK237">
        <v>3.27598</v>
      </c>
      <c r="HL237">
        <v>9999</v>
      </c>
      <c r="HM237">
        <v>9999</v>
      </c>
      <c r="HN237">
        <v>9999</v>
      </c>
      <c r="HO237">
        <v>999.9</v>
      </c>
      <c r="HP237">
        <v>1.86387</v>
      </c>
      <c r="HQ237">
        <v>1.86006</v>
      </c>
      <c r="HR237">
        <v>1.85837</v>
      </c>
      <c r="HS237">
        <v>1.85974</v>
      </c>
      <c r="HT237">
        <v>1.85986</v>
      </c>
      <c r="HU237">
        <v>1.85837</v>
      </c>
      <c r="HV237">
        <v>1.85745</v>
      </c>
      <c r="HW237">
        <v>1.8524</v>
      </c>
      <c r="HX237">
        <v>0</v>
      </c>
      <c r="HY237">
        <v>0</v>
      </c>
      <c r="HZ237">
        <v>0</v>
      </c>
      <c r="IA237">
        <v>0</v>
      </c>
      <c r="IB237" t="s">
        <v>426</v>
      </c>
      <c r="IC237" t="s">
        <v>427</v>
      </c>
      <c r="ID237" t="s">
        <v>428</v>
      </c>
      <c r="IE237" t="s">
        <v>428</v>
      </c>
      <c r="IF237" t="s">
        <v>428</v>
      </c>
      <c r="IG237" t="s">
        <v>428</v>
      </c>
      <c r="IH237">
        <v>0</v>
      </c>
      <c r="II237">
        <v>100</v>
      </c>
      <c r="IJ237">
        <v>100</v>
      </c>
      <c r="IK237">
        <v>-0.661</v>
      </c>
      <c r="IL237">
        <v>0.3063</v>
      </c>
      <c r="IM237">
        <v>-0.6605319167387009</v>
      </c>
      <c r="IN237">
        <v>-0.0004737513092168879</v>
      </c>
      <c r="IO237">
        <v>1.233974951706583E-06</v>
      </c>
      <c r="IP237">
        <v>-2.791035861235605E-10</v>
      </c>
      <c r="IQ237">
        <v>0.04306461537617447</v>
      </c>
      <c r="IR237">
        <v>-0.002560808816659483</v>
      </c>
      <c r="IS237">
        <v>0.0007441110143227328</v>
      </c>
      <c r="IT237">
        <v>-6.151772081818622E-06</v>
      </c>
      <c r="IU237">
        <v>2</v>
      </c>
      <c r="IV237">
        <v>1988</v>
      </c>
      <c r="IW237">
        <v>1</v>
      </c>
      <c r="IX237">
        <v>28</v>
      </c>
      <c r="IY237">
        <v>190415.1</v>
      </c>
      <c r="IZ237">
        <v>190415.3</v>
      </c>
      <c r="JA237">
        <v>1.14868</v>
      </c>
      <c r="JB237">
        <v>2.60742</v>
      </c>
      <c r="JC237">
        <v>1.49658</v>
      </c>
      <c r="JD237">
        <v>2.34985</v>
      </c>
      <c r="JE237">
        <v>1.54907</v>
      </c>
      <c r="JF237">
        <v>2.40356</v>
      </c>
      <c r="JG237">
        <v>36.34</v>
      </c>
      <c r="JH237">
        <v>24.0963</v>
      </c>
      <c r="JI237">
        <v>18</v>
      </c>
      <c r="JJ237">
        <v>481.969</v>
      </c>
      <c r="JK237">
        <v>492.438</v>
      </c>
      <c r="JL237">
        <v>30.0972</v>
      </c>
      <c r="JM237">
        <v>29.0936</v>
      </c>
      <c r="JN237">
        <v>30.0001</v>
      </c>
      <c r="JO237">
        <v>29.2941</v>
      </c>
      <c r="JP237">
        <v>29.2834</v>
      </c>
      <c r="JQ237">
        <v>23.101</v>
      </c>
      <c r="JR237">
        <v>19.4172</v>
      </c>
      <c r="JS237">
        <v>100</v>
      </c>
      <c r="JT237">
        <v>30.0996</v>
      </c>
      <c r="JU237">
        <v>420</v>
      </c>
      <c r="JV237">
        <v>23.3857</v>
      </c>
      <c r="JW237">
        <v>101.949</v>
      </c>
      <c r="JX237">
        <v>91.3599</v>
      </c>
    </row>
    <row r="238" spans="1:284">
      <c r="A238">
        <v>220</v>
      </c>
      <c r="B238">
        <v>1758414515.1</v>
      </c>
      <c r="C238">
        <v>1812.099999904633</v>
      </c>
      <c r="D238" t="s">
        <v>871</v>
      </c>
      <c r="E238" t="s">
        <v>872</v>
      </c>
      <c r="F238">
        <v>5</v>
      </c>
      <c r="G238" t="s">
        <v>734</v>
      </c>
      <c r="H238" t="s">
        <v>421</v>
      </c>
      <c r="I238">
        <v>1758414507.1</v>
      </c>
      <c r="J238">
        <f>(K238)/1000</f>
        <v>0</v>
      </c>
      <c r="K238">
        <f>1000*DK238*AI238*(DG238-DH238)/(100*CZ238*(1000-AI238*DG238))</f>
        <v>0</v>
      </c>
      <c r="L238">
        <f>DK238*AI238*(DF238-DE238*(1000-AI238*DH238)/(1000-AI238*DG238))/(100*CZ238)</f>
        <v>0</v>
      </c>
      <c r="M238">
        <f>DE238 - IF(AI238&gt;1, L238*CZ238*100.0/(AK238), 0)</f>
        <v>0</v>
      </c>
      <c r="N238">
        <f>((T238-J238/2)*M238-L238)/(T238+J238/2)</f>
        <v>0</v>
      </c>
      <c r="O238">
        <f>N238*(DL238+DM238)/1000.0</f>
        <v>0</v>
      </c>
      <c r="P238">
        <f>(DE238 - IF(AI238&gt;1, L238*CZ238*100.0/(AK238), 0))*(DL238+DM238)/1000.0</f>
        <v>0</v>
      </c>
      <c r="Q238">
        <f>2.0/((1/S238-1/R238)+SIGN(S238)*SQRT((1/S238-1/R238)*(1/S238-1/R238) + 4*DA238/((DA238+1)*(DA238+1))*(2*1/S238*1/R238-1/R238*1/R238)))</f>
        <v>0</v>
      </c>
      <c r="R238">
        <f>IF(LEFT(DB238,1)&lt;&gt;"0",IF(LEFT(DB238,1)="1",3.0,DC238),$D$5+$E$5*(DS238*DL238/($K$5*1000))+$F$5*(DS238*DL238/($K$5*1000))*MAX(MIN(CZ238,$J$5),$I$5)*MAX(MIN(CZ238,$J$5),$I$5)+$G$5*MAX(MIN(CZ238,$J$5),$I$5)*(DS238*DL238/($K$5*1000))+$H$5*(DS238*DL238/($K$5*1000))*(DS238*DL238/($K$5*1000)))</f>
        <v>0</v>
      </c>
      <c r="S238">
        <f>J238*(1000-(1000*0.61365*exp(17.502*W238/(240.97+W238))/(DL238+DM238)+DG238)/2)/(1000*0.61365*exp(17.502*W238/(240.97+W238))/(DL238+DM238)-DG238)</f>
        <v>0</v>
      </c>
      <c r="T238">
        <f>1/((DA238+1)/(Q238/1.6)+1/(R238/1.37)) + DA238/((DA238+1)/(Q238/1.6) + DA238/(R238/1.37))</f>
        <v>0</v>
      </c>
      <c r="U238">
        <f>(CV238*CY238)</f>
        <v>0</v>
      </c>
      <c r="V238">
        <f>(DN238+(U238+2*0.95*5.67E-8*(((DN238+$B$9)+273)^4-(DN238+273)^4)-44100*J238)/(1.84*29.3*R238+8*0.95*5.67E-8*(DN238+273)^3))</f>
        <v>0</v>
      </c>
      <c r="W238">
        <f>($C$9*DO238+$D$9*DP238+$E$9*V238)</f>
        <v>0</v>
      </c>
      <c r="X238">
        <f>0.61365*exp(17.502*W238/(240.97+W238))</f>
        <v>0</v>
      </c>
      <c r="Y238">
        <f>(Z238/AA238*100)</f>
        <v>0</v>
      </c>
      <c r="Z238">
        <f>DG238*(DL238+DM238)/1000</f>
        <v>0</v>
      </c>
      <c r="AA238">
        <f>0.61365*exp(17.502*DN238/(240.97+DN238))</f>
        <v>0</v>
      </c>
      <c r="AB238">
        <f>(X238-DG238*(DL238+DM238)/1000)</f>
        <v>0</v>
      </c>
      <c r="AC238">
        <f>(-J238*44100)</f>
        <v>0</v>
      </c>
      <c r="AD238">
        <f>2*29.3*R238*0.92*(DN238-W238)</f>
        <v>0</v>
      </c>
      <c r="AE238">
        <f>2*0.95*5.67E-8*(((DN238+$B$9)+273)^4-(W238+273)^4)</f>
        <v>0</v>
      </c>
      <c r="AF238">
        <f>U238+AE238+AC238+AD238</f>
        <v>0</v>
      </c>
      <c r="AG238">
        <v>0</v>
      </c>
      <c r="AH238">
        <v>0</v>
      </c>
      <c r="AI238">
        <f>IF(AG238*$H$15&gt;=AK238,1.0,(AK238/(AK238-AG238*$H$15)))</f>
        <v>0</v>
      </c>
      <c r="AJ238">
        <f>(AI238-1)*100</f>
        <v>0</v>
      </c>
      <c r="AK238">
        <f>MAX(0,($B$15+$C$15*DS238)/(1+$D$15*DS238)*DL238/(DN238+273)*$E$15)</f>
        <v>0</v>
      </c>
      <c r="AL238" t="s">
        <v>422</v>
      </c>
      <c r="AM238" t="s">
        <v>422</v>
      </c>
      <c r="AN238">
        <v>0</v>
      </c>
      <c r="AO238">
        <v>0</v>
      </c>
      <c r="AP238">
        <f>1-AN238/AO238</f>
        <v>0</v>
      </c>
      <c r="AQ238">
        <v>0</v>
      </c>
      <c r="AR238" t="s">
        <v>422</v>
      </c>
      <c r="AS238" t="s">
        <v>422</v>
      </c>
      <c r="AT238">
        <v>0</v>
      </c>
      <c r="AU238">
        <v>0</v>
      </c>
      <c r="AV238">
        <f>1-AT238/AU238</f>
        <v>0</v>
      </c>
      <c r="AW238">
        <v>0.5</v>
      </c>
      <c r="AX238">
        <f>CW238</f>
        <v>0</v>
      </c>
      <c r="AY238">
        <f>L238</f>
        <v>0</v>
      </c>
      <c r="AZ238">
        <f>AV238*AW238*AX238</f>
        <v>0</v>
      </c>
      <c r="BA238">
        <f>(AY238-AQ238)/AX238</f>
        <v>0</v>
      </c>
      <c r="BB238">
        <f>(AO238-AU238)/AU238</f>
        <v>0</v>
      </c>
      <c r="BC238">
        <f>AN238/(AP238+AN238/AU238)</f>
        <v>0</v>
      </c>
      <c r="BD238" t="s">
        <v>422</v>
      </c>
      <c r="BE238">
        <v>0</v>
      </c>
      <c r="BF238">
        <f>IF(BE238&lt;&gt;0, BE238, BC238)</f>
        <v>0</v>
      </c>
      <c r="BG238">
        <f>1-BF238/AU238</f>
        <v>0</v>
      </c>
      <c r="BH238">
        <f>(AU238-AT238)/(AU238-BF238)</f>
        <v>0</v>
      </c>
      <c r="BI238">
        <f>(AO238-AU238)/(AO238-BF238)</f>
        <v>0</v>
      </c>
      <c r="BJ238">
        <f>(AU238-AT238)/(AU238-AN238)</f>
        <v>0</v>
      </c>
      <c r="BK238">
        <f>(AO238-AU238)/(AO238-AN238)</f>
        <v>0</v>
      </c>
      <c r="BL238">
        <f>(BH238*BF238/AT238)</f>
        <v>0</v>
      </c>
      <c r="BM238">
        <f>(1-BL238)</f>
        <v>0</v>
      </c>
      <c r="CV238">
        <f>$B$13*DT238+$C$13*DU238+$F$13*EF238*(1-EI238)</f>
        <v>0</v>
      </c>
      <c r="CW238">
        <f>CV238*CX238</f>
        <v>0</v>
      </c>
      <c r="CX238">
        <f>($B$13*$D$11+$C$13*$D$11+$F$13*((ES238+EK238)/MAX(ES238+EK238+ET238, 0.1)*$I$11+ET238/MAX(ES238+EK238+ET238, 0.1)*$J$11))/($B$13+$C$13+$F$13)</f>
        <v>0</v>
      </c>
      <c r="CY238">
        <f>($B$13*$K$11+$C$13*$K$11+$F$13*((ES238+EK238)/MAX(ES238+EK238+ET238, 0.1)*$P$11+ET238/MAX(ES238+EK238+ET238, 0.1)*$Q$11))/($B$13+$C$13+$F$13)</f>
        <v>0</v>
      </c>
      <c r="CZ238">
        <v>1.1</v>
      </c>
      <c r="DA238">
        <v>0.5</v>
      </c>
      <c r="DB238" t="s">
        <v>423</v>
      </c>
      <c r="DC238">
        <v>2</v>
      </c>
      <c r="DD238">
        <v>1758414507.1</v>
      </c>
      <c r="DE238">
        <v>421.8523333333333</v>
      </c>
      <c r="DF238">
        <v>419.9997083333333</v>
      </c>
      <c r="DG238">
        <v>23.4424375</v>
      </c>
      <c r="DH238">
        <v>23.41613333333333</v>
      </c>
      <c r="DI238">
        <v>422.513625</v>
      </c>
      <c r="DJ238">
        <v>23.1365</v>
      </c>
      <c r="DK238">
        <v>499.9949583333334</v>
      </c>
      <c r="DL238">
        <v>90.17146666666667</v>
      </c>
      <c r="DM238">
        <v>0.06773164166666666</v>
      </c>
      <c r="DN238">
        <v>29.82753333333333</v>
      </c>
      <c r="DO238">
        <v>29.98974583333333</v>
      </c>
      <c r="DP238">
        <v>999.9</v>
      </c>
      <c r="DQ238">
        <v>0</v>
      </c>
      <c r="DR238">
        <v>0</v>
      </c>
      <c r="DS238">
        <v>10001.58916666667</v>
      </c>
      <c r="DT238">
        <v>0</v>
      </c>
      <c r="DU238">
        <v>3.33927</v>
      </c>
      <c r="DV238">
        <v>1.852592083333333</v>
      </c>
      <c r="DW238">
        <v>431.9788333333333</v>
      </c>
      <c r="DX238">
        <v>430.0701666666666</v>
      </c>
      <c r="DY238">
        <v>0.02630257529166667</v>
      </c>
      <c r="DZ238">
        <v>419.9997083333333</v>
      </c>
      <c r="EA238">
        <v>23.41613333333333</v>
      </c>
      <c r="EB238">
        <v>2.113839166666667</v>
      </c>
      <c r="EC238">
        <v>2.1114675</v>
      </c>
      <c r="ED238">
        <v>18.32385416666667</v>
      </c>
      <c r="EE238">
        <v>18.3059625</v>
      </c>
      <c r="EF238">
        <v>0.00500078</v>
      </c>
      <c r="EG238">
        <v>0</v>
      </c>
      <c r="EH238">
        <v>0</v>
      </c>
      <c r="EI238">
        <v>0</v>
      </c>
      <c r="EJ238">
        <v>130.3541666666667</v>
      </c>
      <c r="EK238">
        <v>0.00500078</v>
      </c>
      <c r="EL238">
        <v>-12.2</v>
      </c>
      <c r="EM238">
        <v>0.3791666666666667</v>
      </c>
      <c r="EN238">
        <v>35.64045833333333</v>
      </c>
      <c r="EO238">
        <v>39.6195</v>
      </c>
      <c r="EP238">
        <v>37.97625</v>
      </c>
      <c r="EQ238">
        <v>40.02316666666666</v>
      </c>
      <c r="ER238">
        <v>38.21079166666667</v>
      </c>
      <c r="ES238">
        <v>0</v>
      </c>
      <c r="ET238">
        <v>0</v>
      </c>
      <c r="EU238">
        <v>0</v>
      </c>
      <c r="EV238">
        <v>1758414514.8</v>
      </c>
      <c r="EW238">
        <v>0</v>
      </c>
      <c r="EX238">
        <v>130.9884615384615</v>
      </c>
      <c r="EY238">
        <v>-22.21196624160611</v>
      </c>
      <c r="EZ238">
        <v>1.743590249443318</v>
      </c>
      <c r="FA238">
        <v>-13.64615384615385</v>
      </c>
      <c r="FB238">
        <v>15</v>
      </c>
      <c r="FC238">
        <v>0</v>
      </c>
      <c r="FD238" t="s">
        <v>424</v>
      </c>
      <c r="FE238">
        <v>1746989605.5</v>
      </c>
      <c r="FF238">
        <v>1746989593.5</v>
      </c>
      <c r="FG238">
        <v>0</v>
      </c>
      <c r="FH238">
        <v>-0.274</v>
      </c>
      <c r="FI238">
        <v>-0.002</v>
      </c>
      <c r="FJ238">
        <v>2.549</v>
      </c>
      <c r="FK238">
        <v>0.129</v>
      </c>
      <c r="FL238">
        <v>420</v>
      </c>
      <c r="FM238">
        <v>17</v>
      </c>
      <c r="FN238">
        <v>0.02</v>
      </c>
      <c r="FO238">
        <v>0.04</v>
      </c>
      <c r="FP238">
        <v>1.847049756097561</v>
      </c>
      <c r="FQ238">
        <v>-0.003028222996510698</v>
      </c>
      <c r="FR238">
        <v>0.04715747296068857</v>
      </c>
      <c r="FS238">
        <v>1</v>
      </c>
      <c r="FT238">
        <v>130.3882352941176</v>
      </c>
      <c r="FU238">
        <v>2.780748480684748</v>
      </c>
      <c r="FV238">
        <v>5.548013142287032</v>
      </c>
      <c r="FW238">
        <v>0</v>
      </c>
      <c r="FX238">
        <v>0.02534024180487805</v>
      </c>
      <c r="FY238">
        <v>0.07892587595121948</v>
      </c>
      <c r="FZ238">
        <v>0.01465584284517955</v>
      </c>
      <c r="GA238">
        <v>1</v>
      </c>
      <c r="GB238">
        <v>2</v>
      </c>
      <c r="GC238">
        <v>3</v>
      </c>
      <c r="GD238" t="s">
        <v>425</v>
      </c>
      <c r="GE238">
        <v>3.10323</v>
      </c>
      <c r="GF238">
        <v>2.72611</v>
      </c>
      <c r="GG238">
        <v>0.0880483</v>
      </c>
      <c r="GH238">
        <v>0.0877</v>
      </c>
      <c r="GI238">
        <v>0.105697</v>
      </c>
      <c r="GJ238">
        <v>0.106979</v>
      </c>
      <c r="GK238">
        <v>23835.3</v>
      </c>
      <c r="GL238">
        <v>21642</v>
      </c>
      <c r="GM238">
        <v>26701.3</v>
      </c>
      <c r="GN238">
        <v>23944.8</v>
      </c>
      <c r="GO238">
        <v>38210.3</v>
      </c>
      <c r="GP238">
        <v>31609</v>
      </c>
      <c r="GQ238">
        <v>46629.6</v>
      </c>
      <c r="GR238">
        <v>37883</v>
      </c>
      <c r="GS238">
        <v>1.86607</v>
      </c>
      <c r="GT238">
        <v>1.85977</v>
      </c>
      <c r="GU238">
        <v>0.0855178</v>
      </c>
      <c r="GV238">
        <v>0</v>
      </c>
      <c r="GW238">
        <v>28.5922</v>
      </c>
      <c r="GX238">
        <v>999.9</v>
      </c>
      <c r="GY238">
        <v>53.7</v>
      </c>
      <c r="GZ238">
        <v>31.5</v>
      </c>
      <c r="HA238">
        <v>27.6445</v>
      </c>
      <c r="HB238">
        <v>60.7037</v>
      </c>
      <c r="HC238">
        <v>26.0256</v>
      </c>
      <c r="HD238">
        <v>1</v>
      </c>
      <c r="HE238">
        <v>0.143925</v>
      </c>
      <c r="HF238">
        <v>-1.12215</v>
      </c>
      <c r="HG238">
        <v>20.295</v>
      </c>
      <c r="HH238">
        <v>5.21759</v>
      </c>
      <c r="HI238">
        <v>11.98</v>
      </c>
      <c r="HJ238">
        <v>4.9655</v>
      </c>
      <c r="HK238">
        <v>3.27595</v>
      </c>
      <c r="HL238">
        <v>9999</v>
      </c>
      <c r="HM238">
        <v>9999</v>
      </c>
      <c r="HN238">
        <v>9999</v>
      </c>
      <c r="HO238">
        <v>999.9</v>
      </c>
      <c r="HP238">
        <v>1.86388</v>
      </c>
      <c r="HQ238">
        <v>1.86005</v>
      </c>
      <c r="HR238">
        <v>1.85837</v>
      </c>
      <c r="HS238">
        <v>1.85974</v>
      </c>
      <c r="HT238">
        <v>1.85984</v>
      </c>
      <c r="HU238">
        <v>1.85837</v>
      </c>
      <c r="HV238">
        <v>1.85745</v>
      </c>
      <c r="HW238">
        <v>1.85237</v>
      </c>
      <c r="HX238">
        <v>0</v>
      </c>
      <c r="HY238">
        <v>0</v>
      </c>
      <c r="HZ238">
        <v>0</v>
      </c>
      <c r="IA238">
        <v>0</v>
      </c>
      <c r="IB238" t="s">
        <v>426</v>
      </c>
      <c r="IC238" t="s">
        <v>427</v>
      </c>
      <c r="ID238" t="s">
        <v>428</v>
      </c>
      <c r="IE238" t="s">
        <v>428</v>
      </c>
      <c r="IF238" t="s">
        <v>428</v>
      </c>
      <c r="IG238" t="s">
        <v>428</v>
      </c>
      <c r="IH238">
        <v>0</v>
      </c>
      <c r="II238">
        <v>100</v>
      </c>
      <c r="IJ238">
        <v>100</v>
      </c>
      <c r="IK238">
        <v>-0.662</v>
      </c>
      <c r="IL238">
        <v>0.3063</v>
      </c>
      <c r="IM238">
        <v>-0.6605319167387009</v>
      </c>
      <c r="IN238">
        <v>-0.0004737513092168879</v>
      </c>
      <c r="IO238">
        <v>1.233974951706583E-06</v>
      </c>
      <c r="IP238">
        <v>-2.791035861235605E-10</v>
      </c>
      <c r="IQ238">
        <v>0.04306461537617447</v>
      </c>
      <c r="IR238">
        <v>-0.002560808816659483</v>
      </c>
      <c r="IS238">
        <v>0.0007441110143227328</v>
      </c>
      <c r="IT238">
        <v>-6.151772081818622E-06</v>
      </c>
      <c r="IU238">
        <v>2</v>
      </c>
      <c r="IV238">
        <v>1988</v>
      </c>
      <c r="IW238">
        <v>1</v>
      </c>
      <c r="IX238">
        <v>28</v>
      </c>
      <c r="IY238">
        <v>190415.2</v>
      </c>
      <c r="IZ238">
        <v>190415.4</v>
      </c>
      <c r="JA238">
        <v>1.14868</v>
      </c>
      <c r="JB238">
        <v>2.60986</v>
      </c>
      <c r="JC238">
        <v>1.49658</v>
      </c>
      <c r="JD238">
        <v>2.34985</v>
      </c>
      <c r="JE238">
        <v>1.54907</v>
      </c>
      <c r="JF238">
        <v>2.39868</v>
      </c>
      <c r="JG238">
        <v>36.34</v>
      </c>
      <c r="JH238">
        <v>24.0963</v>
      </c>
      <c r="JI238">
        <v>18</v>
      </c>
      <c r="JJ238">
        <v>481.882</v>
      </c>
      <c r="JK238">
        <v>492.407</v>
      </c>
      <c r="JL238">
        <v>30.1004</v>
      </c>
      <c r="JM238">
        <v>29.0936</v>
      </c>
      <c r="JN238">
        <v>30.0001</v>
      </c>
      <c r="JO238">
        <v>29.2941</v>
      </c>
      <c r="JP238">
        <v>29.2836</v>
      </c>
      <c r="JQ238">
        <v>23.1019</v>
      </c>
      <c r="JR238">
        <v>19.4172</v>
      </c>
      <c r="JS238">
        <v>100</v>
      </c>
      <c r="JT238">
        <v>30.0996</v>
      </c>
      <c r="JU238">
        <v>420</v>
      </c>
      <c r="JV238">
        <v>23.3811</v>
      </c>
      <c r="JW238">
        <v>101.949</v>
      </c>
      <c r="JX238">
        <v>91.36</v>
      </c>
    </row>
    <row r="239" spans="1:284">
      <c r="A239">
        <v>221</v>
      </c>
      <c r="B239">
        <v>1758414517.1</v>
      </c>
      <c r="C239">
        <v>1814.099999904633</v>
      </c>
      <c r="D239" t="s">
        <v>873</v>
      </c>
      <c r="E239" t="s">
        <v>874</v>
      </c>
      <c r="F239">
        <v>5</v>
      </c>
      <c r="G239" t="s">
        <v>734</v>
      </c>
      <c r="H239" t="s">
        <v>421</v>
      </c>
      <c r="I239">
        <v>1758414509.1</v>
      </c>
      <c r="J239">
        <f>(K239)/1000</f>
        <v>0</v>
      </c>
      <c r="K239">
        <f>1000*DK239*AI239*(DG239-DH239)/(100*CZ239*(1000-AI239*DG239))</f>
        <v>0</v>
      </c>
      <c r="L239">
        <f>DK239*AI239*(DF239-DE239*(1000-AI239*DH239)/(1000-AI239*DG239))/(100*CZ239)</f>
        <v>0</v>
      </c>
      <c r="M239">
        <f>DE239 - IF(AI239&gt;1, L239*CZ239*100.0/(AK239), 0)</f>
        <v>0</v>
      </c>
      <c r="N239">
        <f>((T239-J239/2)*M239-L239)/(T239+J239/2)</f>
        <v>0</v>
      </c>
      <c r="O239">
        <f>N239*(DL239+DM239)/1000.0</f>
        <v>0</v>
      </c>
      <c r="P239">
        <f>(DE239 - IF(AI239&gt;1, L239*CZ239*100.0/(AK239), 0))*(DL239+DM239)/1000.0</f>
        <v>0</v>
      </c>
      <c r="Q239">
        <f>2.0/((1/S239-1/R239)+SIGN(S239)*SQRT((1/S239-1/R239)*(1/S239-1/R239) + 4*DA239/((DA239+1)*(DA239+1))*(2*1/S239*1/R239-1/R239*1/R239)))</f>
        <v>0</v>
      </c>
      <c r="R239">
        <f>IF(LEFT(DB239,1)&lt;&gt;"0",IF(LEFT(DB239,1)="1",3.0,DC239),$D$5+$E$5*(DS239*DL239/($K$5*1000))+$F$5*(DS239*DL239/($K$5*1000))*MAX(MIN(CZ239,$J$5),$I$5)*MAX(MIN(CZ239,$J$5),$I$5)+$G$5*MAX(MIN(CZ239,$J$5),$I$5)*(DS239*DL239/($K$5*1000))+$H$5*(DS239*DL239/($K$5*1000))*(DS239*DL239/($K$5*1000)))</f>
        <v>0</v>
      </c>
      <c r="S239">
        <f>J239*(1000-(1000*0.61365*exp(17.502*W239/(240.97+W239))/(DL239+DM239)+DG239)/2)/(1000*0.61365*exp(17.502*W239/(240.97+W239))/(DL239+DM239)-DG239)</f>
        <v>0</v>
      </c>
      <c r="T239">
        <f>1/((DA239+1)/(Q239/1.6)+1/(R239/1.37)) + DA239/((DA239+1)/(Q239/1.6) + DA239/(R239/1.37))</f>
        <v>0</v>
      </c>
      <c r="U239">
        <f>(CV239*CY239)</f>
        <v>0</v>
      </c>
      <c r="V239">
        <f>(DN239+(U239+2*0.95*5.67E-8*(((DN239+$B$9)+273)^4-(DN239+273)^4)-44100*J239)/(1.84*29.3*R239+8*0.95*5.67E-8*(DN239+273)^3))</f>
        <v>0</v>
      </c>
      <c r="W239">
        <f>($C$9*DO239+$D$9*DP239+$E$9*V239)</f>
        <v>0</v>
      </c>
      <c r="X239">
        <f>0.61365*exp(17.502*W239/(240.97+W239))</f>
        <v>0</v>
      </c>
      <c r="Y239">
        <f>(Z239/AA239*100)</f>
        <v>0</v>
      </c>
      <c r="Z239">
        <f>DG239*(DL239+DM239)/1000</f>
        <v>0</v>
      </c>
      <c r="AA239">
        <f>0.61365*exp(17.502*DN239/(240.97+DN239))</f>
        <v>0</v>
      </c>
      <c r="AB239">
        <f>(X239-DG239*(DL239+DM239)/1000)</f>
        <v>0</v>
      </c>
      <c r="AC239">
        <f>(-J239*44100)</f>
        <v>0</v>
      </c>
      <c r="AD239">
        <f>2*29.3*R239*0.92*(DN239-W239)</f>
        <v>0</v>
      </c>
      <c r="AE239">
        <f>2*0.95*5.67E-8*(((DN239+$B$9)+273)^4-(W239+273)^4)</f>
        <v>0</v>
      </c>
      <c r="AF239">
        <f>U239+AE239+AC239+AD239</f>
        <v>0</v>
      </c>
      <c r="AG239">
        <v>0</v>
      </c>
      <c r="AH239">
        <v>0</v>
      </c>
      <c r="AI239">
        <f>IF(AG239*$H$15&gt;=AK239,1.0,(AK239/(AK239-AG239*$H$15)))</f>
        <v>0</v>
      </c>
      <c r="AJ239">
        <f>(AI239-1)*100</f>
        <v>0</v>
      </c>
      <c r="AK239">
        <f>MAX(0,($B$15+$C$15*DS239)/(1+$D$15*DS239)*DL239/(DN239+273)*$E$15)</f>
        <v>0</v>
      </c>
      <c r="AL239" t="s">
        <v>422</v>
      </c>
      <c r="AM239" t="s">
        <v>422</v>
      </c>
      <c r="AN239">
        <v>0</v>
      </c>
      <c r="AO239">
        <v>0</v>
      </c>
      <c r="AP239">
        <f>1-AN239/AO239</f>
        <v>0</v>
      </c>
      <c r="AQ239">
        <v>0</v>
      </c>
      <c r="AR239" t="s">
        <v>422</v>
      </c>
      <c r="AS239" t="s">
        <v>422</v>
      </c>
      <c r="AT239">
        <v>0</v>
      </c>
      <c r="AU239">
        <v>0</v>
      </c>
      <c r="AV239">
        <f>1-AT239/AU239</f>
        <v>0</v>
      </c>
      <c r="AW239">
        <v>0.5</v>
      </c>
      <c r="AX239">
        <f>CW239</f>
        <v>0</v>
      </c>
      <c r="AY239">
        <f>L239</f>
        <v>0</v>
      </c>
      <c r="AZ239">
        <f>AV239*AW239*AX239</f>
        <v>0</v>
      </c>
      <c r="BA239">
        <f>(AY239-AQ239)/AX239</f>
        <v>0</v>
      </c>
      <c r="BB239">
        <f>(AO239-AU239)/AU239</f>
        <v>0</v>
      </c>
      <c r="BC239">
        <f>AN239/(AP239+AN239/AU239)</f>
        <v>0</v>
      </c>
      <c r="BD239" t="s">
        <v>422</v>
      </c>
      <c r="BE239">
        <v>0</v>
      </c>
      <c r="BF239">
        <f>IF(BE239&lt;&gt;0, BE239, BC239)</f>
        <v>0</v>
      </c>
      <c r="BG239">
        <f>1-BF239/AU239</f>
        <v>0</v>
      </c>
      <c r="BH239">
        <f>(AU239-AT239)/(AU239-BF239)</f>
        <v>0</v>
      </c>
      <c r="BI239">
        <f>(AO239-AU239)/(AO239-BF239)</f>
        <v>0</v>
      </c>
      <c r="BJ239">
        <f>(AU239-AT239)/(AU239-AN239)</f>
        <v>0</v>
      </c>
      <c r="BK239">
        <f>(AO239-AU239)/(AO239-AN239)</f>
        <v>0</v>
      </c>
      <c r="BL239">
        <f>(BH239*BF239/AT239)</f>
        <v>0</v>
      </c>
      <c r="BM239">
        <f>(1-BL239)</f>
        <v>0</v>
      </c>
      <c r="CV239">
        <f>$B$13*DT239+$C$13*DU239+$F$13*EF239*(1-EI239)</f>
        <v>0</v>
      </c>
      <c r="CW239">
        <f>CV239*CX239</f>
        <v>0</v>
      </c>
      <c r="CX239">
        <f>($B$13*$D$11+$C$13*$D$11+$F$13*((ES239+EK239)/MAX(ES239+EK239+ET239, 0.1)*$I$11+ET239/MAX(ES239+EK239+ET239, 0.1)*$J$11))/($B$13+$C$13+$F$13)</f>
        <v>0</v>
      </c>
      <c r="CY239">
        <f>($B$13*$K$11+$C$13*$K$11+$F$13*((ES239+EK239)/MAX(ES239+EK239+ET239, 0.1)*$P$11+ET239/MAX(ES239+EK239+ET239, 0.1)*$Q$11))/($B$13+$C$13+$F$13)</f>
        <v>0</v>
      </c>
      <c r="CZ239">
        <v>1.1</v>
      </c>
      <c r="DA239">
        <v>0.5</v>
      </c>
      <c r="DB239" t="s">
        <v>423</v>
      </c>
      <c r="DC239">
        <v>2</v>
      </c>
      <c r="DD239">
        <v>1758414509.1</v>
      </c>
      <c r="DE239">
        <v>421.85475</v>
      </c>
      <c r="DF239">
        <v>420.0138749999999</v>
      </c>
      <c r="DG239">
        <v>23.44852916666666</v>
      </c>
      <c r="DH239">
        <v>23.4171875</v>
      </c>
      <c r="DI239">
        <v>422.5160416666666</v>
      </c>
      <c r="DJ239">
        <v>23.14245833333334</v>
      </c>
      <c r="DK239">
        <v>499.9919583333333</v>
      </c>
      <c r="DL239">
        <v>90.17105416666668</v>
      </c>
      <c r="DM239">
        <v>0.06779014166666668</v>
      </c>
      <c r="DN239">
        <v>29.82683333333334</v>
      </c>
      <c r="DO239">
        <v>29.98899999999999</v>
      </c>
      <c r="DP239">
        <v>999.9</v>
      </c>
      <c r="DQ239">
        <v>0</v>
      </c>
      <c r="DR239">
        <v>0</v>
      </c>
      <c r="DS239">
        <v>10002.31916666667</v>
      </c>
      <c r="DT239">
        <v>0</v>
      </c>
      <c r="DU239">
        <v>3.33927</v>
      </c>
      <c r="DV239">
        <v>1.840858333333333</v>
      </c>
      <c r="DW239">
        <v>431.984</v>
      </c>
      <c r="DX239">
        <v>430.0850833333333</v>
      </c>
      <c r="DY239">
        <v>0.0313430625</v>
      </c>
      <c r="DZ239">
        <v>420.0138749999999</v>
      </c>
      <c r="EA239">
        <v>23.4171875</v>
      </c>
      <c r="EB239">
        <v>2.11437875</v>
      </c>
      <c r="EC239">
        <v>2.111552083333333</v>
      </c>
      <c r="ED239">
        <v>18.32792916666667</v>
      </c>
      <c r="EE239">
        <v>18.3066</v>
      </c>
      <c r="EF239">
        <v>0.00500078</v>
      </c>
      <c r="EG239">
        <v>0</v>
      </c>
      <c r="EH239">
        <v>0</v>
      </c>
      <c r="EI239">
        <v>0</v>
      </c>
      <c r="EJ239">
        <v>129.8833333333333</v>
      </c>
      <c r="EK239">
        <v>0.00500078</v>
      </c>
      <c r="EL239">
        <v>-13.1625</v>
      </c>
      <c r="EM239">
        <v>0.07916666666666669</v>
      </c>
      <c r="EN239">
        <v>35.63</v>
      </c>
      <c r="EO239">
        <v>39.58566666666667</v>
      </c>
      <c r="EP239">
        <v>37.96329166666666</v>
      </c>
      <c r="EQ239">
        <v>39.96854166666667</v>
      </c>
      <c r="ER239">
        <v>38.19516666666667</v>
      </c>
      <c r="ES239">
        <v>0</v>
      </c>
      <c r="ET239">
        <v>0</v>
      </c>
      <c r="EU239">
        <v>0</v>
      </c>
      <c r="EV239">
        <v>1758414517.2</v>
      </c>
      <c r="EW239">
        <v>0</v>
      </c>
      <c r="EX239">
        <v>130.4076923076923</v>
      </c>
      <c r="EY239">
        <v>-22.49572689747429</v>
      </c>
      <c r="EZ239">
        <v>-10.18461497169093</v>
      </c>
      <c r="FA239">
        <v>-14.43461538461538</v>
      </c>
      <c r="FB239">
        <v>15</v>
      </c>
      <c r="FC239">
        <v>0</v>
      </c>
      <c r="FD239" t="s">
        <v>424</v>
      </c>
      <c r="FE239">
        <v>1746989605.5</v>
      </c>
      <c r="FF239">
        <v>1746989593.5</v>
      </c>
      <c r="FG239">
        <v>0</v>
      </c>
      <c r="FH239">
        <v>-0.274</v>
      </c>
      <c r="FI239">
        <v>-0.002</v>
      </c>
      <c r="FJ239">
        <v>2.549</v>
      </c>
      <c r="FK239">
        <v>0.129</v>
      </c>
      <c r="FL239">
        <v>420</v>
      </c>
      <c r="FM239">
        <v>17</v>
      </c>
      <c r="FN239">
        <v>0.02</v>
      </c>
      <c r="FO239">
        <v>0.04</v>
      </c>
      <c r="FP239">
        <v>1.84990175</v>
      </c>
      <c r="FQ239">
        <v>-0.07452979362101808</v>
      </c>
      <c r="FR239">
        <v>0.0465645308087336</v>
      </c>
      <c r="FS239">
        <v>1</v>
      </c>
      <c r="FT239">
        <v>130.5529411764706</v>
      </c>
      <c r="FU239">
        <v>-10.00763956075675</v>
      </c>
      <c r="FV239">
        <v>5.683321072076124</v>
      </c>
      <c r="FW239">
        <v>0</v>
      </c>
      <c r="FX239">
        <v>0.02495837035</v>
      </c>
      <c r="FY239">
        <v>0.1384851035797373</v>
      </c>
      <c r="FZ239">
        <v>0.01441776762708388</v>
      </c>
      <c r="GA239">
        <v>0</v>
      </c>
      <c r="GB239">
        <v>1</v>
      </c>
      <c r="GC239">
        <v>3</v>
      </c>
      <c r="GD239" t="s">
        <v>435</v>
      </c>
      <c r="GE239">
        <v>3.10324</v>
      </c>
      <c r="GF239">
        <v>2.72609</v>
      </c>
      <c r="GG239">
        <v>0.08804480000000001</v>
      </c>
      <c r="GH239">
        <v>0.08770120000000001</v>
      </c>
      <c r="GI239">
        <v>0.105703</v>
      </c>
      <c r="GJ239">
        <v>0.106979</v>
      </c>
      <c r="GK239">
        <v>23835.3</v>
      </c>
      <c r="GL239">
        <v>21642.1</v>
      </c>
      <c r="GM239">
        <v>26701.2</v>
      </c>
      <c r="GN239">
        <v>23944.9</v>
      </c>
      <c r="GO239">
        <v>38210.1</v>
      </c>
      <c r="GP239">
        <v>31609.1</v>
      </c>
      <c r="GQ239">
        <v>46629.6</v>
      </c>
      <c r="GR239">
        <v>37883.2</v>
      </c>
      <c r="GS239">
        <v>1.8663</v>
      </c>
      <c r="GT239">
        <v>1.85972</v>
      </c>
      <c r="GU239">
        <v>0.0856817</v>
      </c>
      <c r="GV239">
        <v>0</v>
      </c>
      <c r="GW239">
        <v>28.5922</v>
      </c>
      <c r="GX239">
        <v>999.9</v>
      </c>
      <c r="GY239">
        <v>53.7</v>
      </c>
      <c r="GZ239">
        <v>31.5</v>
      </c>
      <c r="HA239">
        <v>27.6414</v>
      </c>
      <c r="HB239">
        <v>60.9537</v>
      </c>
      <c r="HC239">
        <v>25.9776</v>
      </c>
      <c r="HD239">
        <v>1</v>
      </c>
      <c r="HE239">
        <v>0.143808</v>
      </c>
      <c r="HF239">
        <v>-1.12111</v>
      </c>
      <c r="HG239">
        <v>20.2951</v>
      </c>
      <c r="HH239">
        <v>5.21774</v>
      </c>
      <c r="HI239">
        <v>11.98</v>
      </c>
      <c r="HJ239">
        <v>4.96555</v>
      </c>
      <c r="HK239">
        <v>3.27595</v>
      </c>
      <c r="HL239">
        <v>9999</v>
      </c>
      <c r="HM239">
        <v>9999</v>
      </c>
      <c r="HN239">
        <v>9999</v>
      </c>
      <c r="HO239">
        <v>999.9</v>
      </c>
      <c r="HP239">
        <v>1.86387</v>
      </c>
      <c r="HQ239">
        <v>1.86005</v>
      </c>
      <c r="HR239">
        <v>1.85837</v>
      </c>
      <c r="HS239">
        <v>1.85974</v>
      </c>
      <c r="HT239">
        <v>1.85983</v>
      </c>
      <c r="HU239">
        <v>1.85837</v>
      </c>
      <c r="HV239">
        <v>1.85745</v>
      </c>
      <c r="HW239">
        <v>1.85237</v>
      </c>
      <c r="HX239">
        <v>0</v>
      </c>
      <c r="HY239">
        <v>0</v>
      </c>
      <c r="HZ239">
        <v>0</v>
      </c>
      <c r="IA239">
        <v>0</v>
      </c>
      <c r="IB239" t="s">
        <v>426</v>
      </c>
      <c r="IC239" t="s">
        <v>427</v>
      </c>
      <c r="ID239" t="s">
        <v>428</v>
      </c>
      <c r="IE239" t="s">
        <v>428</v>
      </c>
      <c r="IF239" t="s">
        <v>428</v>
      </c>
      <c r="IG239" t="s">
        <v>428</v>
      </c>
      <c r="IH239">
        <v>0</v>
      </c>
      <c r="II239">
        <v>100</v>
      </c>
      <c r="IJ239">
        <v>100</v>
      </c>
      <c r="IK239">
        <v>-0.662</v>
      </c>
      <c r="IL239">
        <v>0.3064</v>
      </c>
      <c r="IM239">
        <v>-0.6605319167387009</v>
      </c>
      <c r="IN239">
        <v>-0.0004737513092168879</v>
      </c>
      <c r="IO239">
        <v>1.233974951706583E-06</v>
      </c>
      <c r="IP239">
        <v>-2.791035861235605E-10</v>
      </c>
      <c r="IQ239">
        <v>0.04306461537617447</v>
      </c>
      <c r="IR239">
        <v>-0.002560808816659483</v>
      </c>
      <c r="IS239">
        <v>0.0007441110143227328</v>
      </c>
      <c r="IT239">
        <v>-6.151772081818622E-06</v>
      </c>
      <c r="IU239">
        <v>2</v>
      </c>
      <c r="IV239">
        <v>1988</v>
      </c>
      <c r="IW239">
        <v>1</v>
      </c>
      <c r="IX239">
        <v>28</v>
      </c>
      <c r="IY239">
        <v>190415.2</v>
      </c>
      <c r="IZ239">
        <v>190415.4</v>
      </c>
      <c r="JA239">
        <v>1.14868</v>
      </c>
      <c r="JB239">
        <v>2.6123</v>
      </c>
      <c r="JC239">
        <v>1.49658</v>
      </c>
      <c r="JD239">
        <v>2.34985</v>
      </c>
      <c r="JE239">
        <v>1.54907</v>
      </c>
      <c r="JF239">
        <v>2.38647</v>
      </c>
      <c r="JG239">
        <v>36.34</v>
      </c>
      <c r="JH239">
        <v>24.0963</v>
      </c>
      <c r="JI239">
        <v>18</v>
      </c>
      <c r="JJ239">
        <v>482.013</v>
      </c>
      <c r="JK239">
        <v>492.384</v>
      </c>
      <c r="JL239">
        <v>30.1029</v>
      </c>
      <c r="JM239">
        <v>29.0936</v>
      </c>
      <c r="JN239">
        <v>30.0001</v>
      </c>
      <c r="JO239">
        <v>29.2941</v>
      </c>
      <c r="JP239">
        <v>29.2849</v>
      </c>
      <c r="JQ239">
        <v>23.0993</v>
      </c>
      <c r="JR239">
        <v>19.4172</v>
      </c>
      <c r="JS239">
        <v>100</v>
      </c>
      <c r="JT239">
        <v>30.1114</v>
      </c>
      <c r="JU239">
        <v>420</v>
      </c>
      <c r="JV239">
        <v>23.3803</v>
      </c>
      <c r="JW239">
        <v>101.949</v>
      </c>
      <c r="JX239">
        <v>91.3603</v>
      </c>
    </row>
    <row r="240" spans="1:284">
      <c r="A240">
        <v>222</v>
      </c>
      <c r="B240">
        <v>1758414519.1</v>
      </c>
      <c r="C240">
        <v>1816.099999904633</v>
      </c>
      <c r="D240" t="s">
        <v>875</v>
      </c>
      <c r="E240" t="s">
        <v>876</v>
      </c>
      <c r="F240">
        <v>5</v>
      </c>
      <c r="G240" t="s">
        <v>734</v>
      </c>
      <c r="H240" t="s">
        <v>421</v>
      </c>
      <c r="I240">
        <v>1758414511.1</v>
      </c>
      <c r="J240">
        <f>(K240)/1000</f>
        <v>0</v>
      </c>
      <c r="K240">
        <f>1000*DK240*AI240*(DG240-DH240)/(100*CZ240*(1000-AI240*DG240))</f>
        <v>0</v>
      </c>
      <c r="L240">
        <f>DK240*AI240*(DF240-DE240*(1000-AI240*DH240)/(1000-AI240*DG240))/(100*CZ240)</f>
        <v>0</v>
      </c>
      <c r="M240">
        <f>DE240 - IF(AI240&gt;1, L240*CZ240*100.0/(AK240), 0)</f>
        <v>0</v>
      </c>
      <c r="N240">
        <f>((T240-J240/2)*M240-L240)/(T240+J240/2)</f>
        <v>0</v>
      </c>
      <c r="O240">
        <f>N240*(DL240+DM240)/1000.0</f>
        <v>0</v>
      </c>
      <c r="P240">
        <f>(DE240 - IF(AI240&gt;1, L240*CZ240*100.0/(AK240), 0))*(DL240+DM240)/1000.0</f>
        <v>0</v>
      </c>
      <c r="Q240">
        <f>2.0/((1/S240-1/R240)+SIGN(S240)*SQRT((1/S240-1/R240)*(1/S240-1/R240) + 4*DA240/((DA240+1)*(DA240+1))*(2*1/S240*1/R240-1/R240*1/R240)))</f>
        <v>0</v>
      </c>
      <c r="R240">
        <f>IF(LEFT(DB240,1)&lt;&gt;"0",IF(LEFT(DB240,1)="1",3.0,DC240),$D$5+$E$5*(DS240*DL240/($K$5*1000))+$F$5*(DS240*DL240/($K$5*1000))*MAX(MIN(CZ240,$J$5),$I$5)*MAX(MIN(CZ240,$J$5),$I$5)+$G$5*MAX(MIN(CZ240,$J$5),$I$5)*(DS240*DL240/($K$5*1000))+$H$5*(DS240*DL240/($K$5*1000))*(DS240*DL240/($K$5*1000)))</f>
        <v>0</v>
      </c>
      <c r="S240">
        <f>J240*(1000-(1000*0.61365*exp(17.502*W240/(240.97+W240))/(DL240+DM240)+DG240)/2)/(1000*0.61365*exp(17.502*W240/(240.97+W240))/(DL240+DM240)-DG240)</f>
        <v>0</v>
      </c>
      <c r="T240">
        <f>1/((DA240+1)/(Q240/1.6)+1/(R240/1.37)) + DA240/((DA240+1)/(Q240/1.6) + DA240/(R240/1.37))</f>
        <v>0</v>
      </c>
      <c r="U240">
        <f>(CV240*CY240)</f>
        <v>0</v>
      </c>
      <c r="V240">
        <f>(DN240+(U240+2*0.95*5.67E-8*(((DN240+$B$9)+273)^4-(DN240+273)^4)-44100*J240)/(1.84*29.3*R240+8*0.95*5.67E-8*(DN240+273)^3))</f>
        <v>0</v>
      </c>
      <c r="W240">
        <f>($C$9*DO240+$D$9*DP240+$E$9*V240)</f>
        <v>0</v>
      </c>
      <c r="X240">
        <f>0.61365*exp(17.502*W240/(240.97+W240))</f>
        <v>0</v>
      </c>
      <c r="Y240">
        <f>(Z240/AA240*100)</f>
        <v>0</v>
      </c>
      <c r="Z240">
        <f>DG240*(DL240+DM240)/1000</f>
        <v>0</v>
      </c>
      <c r="AA240">
        <f>0.61365*exp(17.502*DN240/(240.97+DN240))</f>
        <v>0</v>
      </c>
      <c r="AB240">
        <f>(X240-DG240*(DL240+DM240)/1000)</f>
        <v>0</v>
      </c>
      <c r="AC240">
        <f>(-J240*44100)</f>
        <v>0</v>
      </c>
      <c r="AD240">
        <f>2*29.3*R240*0.92*(DN240-W240)</f>
        <v>0</v>
      </c>
      <c r="AE240">
        <f>2*0.95*5.67E-8*(((DN240+$B$9)+273)^4-(W240+273)^4)</f>
        <v>0</v>
      </c>
      <c r="AF240">
        <f>U240+AE240+AC240+AD240</f>
        <v>0</v>
      </c>
      <c r="AG240">
        <v>0</v>
      </c>
      <c r="AH240">
        <v>0</v>
      </c>
      <c r="AI240">
        <f>IF(AG240*$H$15&gt;=AK240,1.0,(AK240/(AK240-AG240*$H$15)))</f>
        <v>0</v>
      </c>
      <c r="AJ240">
        <f>(AI240-1)*100</f>
        <v>0</v>
      </c>
      <c r="AK240">
        <f>MAX(0,($B$15+$C$15*DS240)/(1+$D$15*DS240)*DL240/(DN240+273)*$E$15)</f>
        <v>0</v>
      </c>
      <c r="AL240" t="s">
        <v>422</v>
      </c>
      <c r="AM240" t="s">
        <v>422</v>
      </c>
      <c r="AN240">
        <v>0</v>
      </c>
      <c r="AO240">
        <v>0</v>
      </c>
      <c r="AP240">
        <f>1-AN240/AO240</f>
        <v>0</v>
      </c>
      <c r="AQ240">
        <v>0</v>
      </c>
      <c r="AR240" t="s">
        <v>422</v>
      </c>
      <c r="AS240" t="s">
        <v>422</v>
      </c>
      <c r="AT240">
        <v>0</v>
      </c>
      <c r="AU240">
        <v>0</v>
      </c>
      <c r="AV240">
        <f>1-AT240/AU240</f>
        <v>0</v>
      </c>
      <c r="AW240">
        <v>0.5</v>
      </c>
      <c r="AX240">
        <f>CW240</f>
        <v>0</v>
      </c>
      <c r="AY240">
        <f>L240</f>
        <v>0</v>
      </c>
      <c r="AZ240">
        <f>AV240*AW240*AX240</f>
        <v>0</v>
      </c>
      <c r="BA240">
        <f>(AY240-AQ240)/AX240</f>
        <v>0</v>
      </c>
      <c r="BB240">
        <f>(AO240-AU240)/AU240</f>
        <v>0</v>
      </c>
      <c r="BC240">
        <f>AN240/(AP240+AN240/AU240)</f>
        <v>0</v>
      </c>
      <c r="BD240" t="s">
        <v>422</v>
      </c>
      <c r="BE240">
        <v>0</v>
      </c>
      <c r="BF240">
        <f>IF(BE240&lt;&gt;0, BE240, BC240)</f>
        <v>0</v>
      </c>
      <c r="BG240">
        <f>1-BF240/AU240</f>
        <v>0</v>
      </c>
      <c r="BH240">
        <f>(AU240-AT240)/(AU240-BF240)</f>
        <v>0</v>
      </c>
      <c r="BI240">
        <f>(AO240-AU240)/(AO240-BF240)</f>
        <v>0</v>
      </c>
      <c r="BJ240">
        <f>(AU240-AT240)/(AU240-AN240)</f>
        <v>0</v>
      </c>
      <c r="BK240">
        <f>(AO240-AU240)/(AO240-AN240)</f>
        <v>0</v>
      </c>
      <c r="BL240">
        <f>(BH240*BF240/AT240)</f>
        <v>0</v>
      </c>
      <c r="BM240">
        <f>(1-BL240)</f>
        <v>0</v>
      </c>
      <c r="CV240">
        <f>$B$13*DT240+$C$13*DU240+$F$13*EF240*(1-EI240)</f>
        <v>0</v>
      </c>
      <c r="CW240">
        <f>CV240*CX240</f>
        <v>0</v>
      </c>
      <c r="CX240">
        <f>($B$13*$D$11+$C$13*$D$11+$F$13*((ES240+EK240)/MAX(ES240+EK240+ET240, 0.1)*$I$11+ET240/MAX(ES240+EK240+ET240, 0.1)*$J$11))/($B$13+$C$13+$F$13)</f>
        <v>0</v>
      </c>
      <c r="CY240">
        <f>($B$13*$K$11+$C$13*$K$11+$F$13*((ES240+EK240)/MAX(ES240+EK240+ET240, 0.1)*$P$11+ET240/MAX(ES240+EK240+ET240, 0.1)*$Q$11))/($B$13+$C$13+$F$13)</f>
        <v>0</v>
      </c>
      <c r="CZ240">
        <v>1.1</v>
      </c>
      <c r="DA240">
        <v>0.5</v>
      </c>
      <c r="DB240" t="s">
        <v>423</v>
      </c>
      <c r="DC240">
        <v>2</v>
      </c>
      <c r="DD240">
        <v>1758414511.1</v>
      </c>
      <c r="DE240">
        <v>421.8548333333333</v>
      </c>
      <c r="DF240">
        <v>420.0187083333333</v>
      </c>
      <c r="DG240">
        <v>23.45339166666666</v>
      </c>
      <c r="DH240">
        <v>23.41754166666666</v>
      </c>
      <c r="DI240">
        <v>422.5161666666666</v>
      </c>
      <c r="DJ240">
        <v>23.1472125</v>
      </c>
      <c r="DK240">
        <v>500.0072916666666</v>
      </c>
      <c r="DL240">
        <v>90.17045416666667</v>
      </c>
      <c r="DM240">
        <v>0.06785352916666666</v>
      </c>
      <c r="DN240">
        <v>29.82647916666667</v>
      </c>
      <c r="DO240">
        <v>29.98811666666667</v>
      </c>
      <c r="DP240">
        <v>999.9</v>
      </c>
      <c r="DQ240">
        <v>0</v>
      </c>
      <c r="DR240">
        <v>0</v>
      </c>
      <c r="DS240">
        <v>10000.12958333333</v>
      </c>
      <c r="DT240">
        <v>0</v>
      </c>
      <c r="DU240">
        <v>3.33927</v>
      </c>
      <c r="DV240">
        <v>1.836067083333333</v>
      </c>
      <c r="DW240">
        <v>431.9862083333333</v>
      </c>
      <c r="DX240">
        <v>430.0902083333334</v>
      </c>
      <c r="DY240">
        <v>0.03584949166666667</v>
      </c>
      <c r="DZ240">
        <v>420.0187083333333</v>
      </c>
      <c r="EA240">
        <v>23.41754166666666</v>
      </c>
      <c r="EB240">
        <v>2.114802916666667</v>
      </c>
      <c r="EC240">
        <v>2.111569583333333</v>
      </c>
      <c r="ED240">
        <v>18.331125</v>
      </c>
      <c r="EE240">
        <v>18.3067375</v>
      </c>
      <c r="EF240">
        <v>0.00500078</v>
      </c>
      <c r="EG240">
        <v>0</v>
      </c>
      <c r="EH240">
        <v>0</v>
      </c>
      <c r="EI240">
        <v>0</v>
      </c>
      <c r="EJ240">
        <v>129.4458333333333</v>
      </c>
      <c r="EK240">
        <v>0.00500078</v>
      </c>
      <c r="EL240">
        <v>-12.90833333333333</v>
      </c>
      <c r="EM240">
        <v>0.1625</v>
      </c>
      <c r="EN240">
        <v>35.61175</v>
      </c>
      <c r="EO240">
        <v>39.546625</v>
      </c>
      <c r="EP240">
        <v>37.95808333333333</v>
      </c>
      <c r="EQ240">
        <v>39.92429166666667</v>
      </c>
      <c r="ER240">
        <v>38.19779166666667</v>
      </c>
      <c r="ES240">
        <v>0</v>
      </c>
      <c r="ET240">
        <v>0</v>
      </c>
      <c r="EU240">
        <v>0</v>
      </c>
      <c r="EV240">
        <v>1758414519</v>
      </c>
      <c r="EW240">
        <v>0</v>
      </c>
      <c r="EX240">
        <v>129.752</v>
      </c>
      <c r="EY240">
        <v>-12.91538518723715</v>
      </c>
      <c r="EZ240">
        <v>-0.1923070748881702</v>
      </c>
      <c r="FA240">
        <v>-14.456</v>
      </c>
      <c r="FB240">
        <v>15</v>
      </c>
      <c r="FC240">
        <v>0</v>
      </c>
      <c r="FD240" t="s">
        <v>424</v>
      </c>
      <c r="FE240">
        <v>1746989605.5</v>
      </c>
      <c r="FF240">
        <v>1746989593.5</v>
      </c>
      <c r="FG240">
        <v>0</v>
      </c>
      <c r="FH240">
        <v>-0.274</v>
      </c>
      <c r="FI240">
        <v>-0.002</v>
      </c>
      <c r="FJ240">
        <v>2.549</v>
      </c>
      <c r="FK240">
        <v>0.129</v>
      </c>
      <c r="FL240">
        <v>420</v>
      </c>
      <c r="FM240">
        <v>17</v>
      </c>
      <c r="FN240">
        <v>0.02</v>
      </c>
      <c r="FO240">
        <v>0.04</v>
      </c>
      <c r="FP240">
        <v>1.850010731707317</v>
      </c>
      <c r="FQ240">
        <v>-0.1529749128919828</v>
      </c>
      <c r="FR240">
        <v>0.04596177125109274</v>
      </c>
      <c r="FS240">
        <v>1</v>
      </c>
      <c r="FT240">
        <v>130.6117647058824</v>
      </c>
      <c r="FU240">
        <v>-12.53170382008853</v>
      </c>
      <c r="FV240">
        <v>6.425856075074967</v>
      </c>
      <c r="FW240">
        <v>0</v>
      </c>
      <c r="FX240">
        <v>0.02863106887804878</v>
      </c>
      <c r="FY240">
        <v>0.1441135271289199</v>
      </c>
      <c r="FZ240">
        <v>0.01480778820350149</v>
      </c>
      <c r="GA240">
        <v>0</v>
      </c>
      <c r="GB240">
        <v>1</v>
      </c>
      <c r="GC240">
        <v>3</v>
      </c>
      <c r="GD240" t="s">
        <v>435</v>
      </c>
      <c r="GE240">
        <v>3.10315</v>
      </c>
      <c r="GF240">
        <v>2.72611</v>
      </c>
      <c r="GG240">
        <v>0.0880346</v>
      </c>
      <c r="GH240">
        <v>0.08769299999999999</v>
      </c>
      <c r="GI240">
        <v>0.105706</v>
      </c>
      <c r="GJ240">
        <v>0.106967</v>
      </c>
      <c r="GK240">
        <v>23835.5</v>
      </c>
      <c r="GL240">
        <v>21642.2</v>
      </c>
      <c r="GM240">
        <v>26701.1</v>
      </c>
      <c r="GN240">
        <v>23944.9</v>
      </c>
      <c r="GO240">
        <v>38210</v>
      </c>
      <c r="GP240">
        <v>31609.4</v>
      </c>
      <c r="GQ240">
        <v>46629.6</v>
      </c>
      <c r="GR240">
        <v>37883</v>
      </c>
      <c r="GS240">
        <v>1.8663</v>
      </c>
      <c r="GT240">
        <v>1.8598</v>
      </c>
      <c r="GU240">
        <v>0.0855103</v>
      </c>
      <c r="GV240">
        <v>0</v>
      </c>
      <c r="GW240">
        <v>28.5922</v>
      </c>
      <c r="GX240">
        <v>999.9</v>
      </c>
      <c r="GY240">
        <v>53.7</v>
      </c>
      <c r="GZ240">
        <v>31.5</v>
      </c>
      <c r="HA240">
        <v>27.6406</v>
      </c>
      <c r="HB240">
        <v>61.1737</v>
      </c>
      <c r="HC240">
        <v>25.9936</v>
      </c>
      <c r="HD240">
        <v>1</v>
      </c>
      <c r="HE240">
        <v>0.143864</v>
      </c>
      <c r="HF240">
        <v>-1.13458</v>
      </c>
      <c r="HG240">
        <v>20.2951</v>
      </c>
      <c r="HH240">
        <v>5.21789</v>
      </c>
      <c r="HI240">
        <v>11.98</v>
      </c>
      <c r="HJ240">
        <v>4.96555</v>
      </c>
      <c r="HK240">
        <v>3.27593</v>
      </c>
      <c r="HL240">
        <v>9999</v>
      </c>
      <c r="HM240">
        <v>9999</v>
      </c>
      <c r="HN240">
        <v>9999</v>
      </c>
      <c r="HO240">
        <v>999.9</v>
      </c>
      <c r="HP240">
        <v>1.86386</v>
      </c>
      <c r="HQ240">
        <v>1.86005</v>
      </c>
      <c r="HR240">
        <v>1.85837</v>
      </c>
      <c r="HS240">
        <v>1.85974</v>
      </c>
      <c r="HT240">
        <v>1.85986</v>
      </c>
      <c r="HU240">
        <v>1.85837</v>
      </c>
      <c r="HV240">
        <v>1.85745</v>
      </c>
      <c r="HW240">
        <v>1.85238</v>
      </c>
      <c r="HX240">
        <v>0</v>
      </c>
      <c r="HY240">
        <v>0</v>
      </c>
      <c r="HZ240">
        <v>0</v>
      </c>
      <c r="IA240">
        <v>0</v>
      </c>
      <c r="IB240" t="s">
        <v>426</v>
      </c>
      <c r="IC240" t="s">
        <v>427</v>
      </c>
      <c r="ID240" t="s">
        <v>428</v>
      </c>
      <c r="IE240" t="s">
        <v>428</v>
      </c>
      <c r="IF240" t="s">
        <v>428</v>
      </c>
      <c r="IG240" t="s">
        <v>428</v>
      </c>
      <c r="IH240">
        <v>0</v>
      </c>
      <c r="II240">
        <v>100</v>
      </c>
      <c r="IJ240">
        <v>100</v>
      </c>
      <c r="IK240">
        <v>-0.661</v>
      </c>
      <c r="IL240">
        <v>0.3065</v>
      </c>
      <c r="IM240">
        <v>-0.6605319167387009</v>
      </c>
      <c r="IN240">
        <v>-0.0004737513092168879</v>
      </c>
      <c r="IO240">
        <v>1.233974951706583E-06</v>
      </c>
      <c r="IP240">
        <v>-2.791035861235605E-10</v>
      </c>
      <c r="IQ240">
        <v>0.04306461537617447</v>
      </c>
      <c r="IR240">
        <v>-0.002560808816659483</v>
      </c>
      <c r="IS240">
        <v>0.0007441110143227328</v>
      </c>
      <c r="IT240">
        <v>-6.151772081818622E-06</v>
      </c>
      <c r="IU240">
        <v>2</v>
      </c>
      <c r="IV240">
        <v>1988</v>
      </c>
      <c r="IW240">
        <v>1</v>
      </c>
      <c r="IX240">
        <v>28</v>
      </c>
      <c r="IY240">
        <v>190415.2</v>
      </c>
      <c r="IZ240">
        <v>190415.4</v>
      </c>
      <c r="JA240">
        <v>1.14868</v>
      </c>
      <c r="JB240">
        <v>2.61353</v>
      </c>
      <c r="JC240">
        <v>1.49658</v>
      </c>
      <c r="JD240">
        <v>2.34985</v>
      </c>
      <c r="JE240">
        <v>1.54907</v>
      </c>
      <c r="JF240">
        <v>2.36084</v>
      </c>
      <c r="JG240">
        <v>36.34</v>
      </c>
      <c r="JH240">
        <v>24.0875</v>
      </c>
      <c r="JI240">
        <v>18</v>
      </c>
      <c r="JJ240">
        <v>482.013</v>
      </c>
      <c r="JK240">
        <v>492.442</v>
      </c>
      <c r="JL240">
        <v>30.1063</v>
      </c>
      <c r="JM240">
        <v>29.0936</v>
      </c>
      <c r="JN240">
        <v>30.0001</v>
      </c>
      <c r="JO240">
        <v>29.2941</v>
      </c>
      <c r="JP240">
        <v>29.2858</v>
      </c>
      <c r="JQ240">
        <v>23.1022</v>
      </c>
      <c r="JR240">
        <v>19.4172</v>
      </c>
      <c r="JS240">
        <v>100</v>
      </c>
      <c r="JT240">
        <v>30.1114</v>
      </c>
      <c r="JU240">
        <v>420</v>
      </c>
      <c r="JV240">
        <v>23.3784</v>
      </c>
      <c r="JW240">
        <v>101.949</v>
      </c>
      <c r="JX240">
        <v>91.3601</v>
      </c>
    </row>
    <row r="241" spans="1:284">
      <c r="A241">
        <v>223</v>
      </c>
      <c r="B241">
        <v>1758414521.1</v>
      </c>
      <c r="C241">
        <v>1818.099999904633</v>
      </c>
      <c r="D241" t="s">
        <v>877</v>
      </c>
      <c r="E241" t="s">
        <v>878</v>
      </c>
      <c r="F241">
        <v>5</v>
      </c>
      <c r="G241" t="s">
        <v>734</v>
      </c>
      <c r="H241" t="s">
        <v>421</v>
      </c>
      <c r="I241">
        <v>1758414513.1</v>
      </c>
      <c r="J241">
        <f>(K241)/1000</f>
        <v>0</v>
      </c>
      <c r="K241">
        <f>1000*DK241*AI241*(DG241-DH241)/(100*CZ241*(1000-AI241*DG241))</f>
        <v>0</v>
      </c>
      <c r="L241">
        <f>DK241*AI241*(DF241-DE241*(1000-AI241*DH241)/(1000-AI241*DG241))/(100*CZ241)</f>
        <v>0</v>
      </c>
      <c r="M241">
        <f>DE241 - IF(AI241&gt;1, L241*CZ241*100.0/(AK241), 0)</f>
        <v>0</v>
      </c>
      <c r="N241">
        <f>((T241-J241/2)*M241-L241)/(T241+J241/2)</f>
        <v>0</v>
      </c>
      <c r="O241">
        <f>N241*(DL241+DM241)/1000.0</f>
        <v>0</v>
      </c>
      <c r="P241">
        <f>(DE241 - IF(AI241&gt;1, L241*CZ241*100.0/(AK241), 0))*(DL241+DM241)/1000.0</f>
        <v>0</v>
      </c>
      <c r="Q241">
        <f>2.0/((1/S241-1/R241)+SIGN(S241)*SQRT((1/S241-1/R241)*(1/S241-1/R241) + 4*DA241/((DA241+1)*(DA241+1))*(2*1/S241*1/R241-1/R241*1/R241)))</f>
        <v>0</v>
      </c>
      <c r="R241">
        <f>IF(LEFT(DB241,1)&lt;&gt;"0",IF(LEFT(DB241,1)="1",3.0,DC241),$D$5+$E$5*(DS241*DL241/($K$5*1000))+$F$5*(DS241*DL241/($K$5*1000))*MAX(MIN(CZ241,$J$5),$I$5)*MAX(MIN(CZ241,$J$5),$I$5)+$G$5*MAX(MIN(CZ241,$J$5),$I$5)*(DS241*DL241/($K$5*1000))+$H$5*(DS241*DL241/($K$5*1000))*(DS241*DL241/($K$5*1000)))</f>
        <v>0</v>
      </c>
      <c r="S241">
        <f>J241*(1000-(1000*0.61365*exp(17.502*W241/(240.97+W241))/(DL241+DM241)+DG241)/2)/(1000*0.61365*exp(17.502*W241/(240.97+W241))/(DL241+DM241)-DG241)</f>
        <v>0</v>
      </c>
      <c r="T241">
        <f>1/((DA241+1)/(Q241/1.6)+1/(R241/1.37)) + DA241/((DA241+1)/(Q241/1.6) + DA241/(R241/1.37))</f>
        <v>0</v>
      </c>
      <c r="U241">
        <f>(CV241*CY241)</f>
        <v>0</v>
      </c>
      <c r="V241">
        <f>(DN241+(U241+2*0.95*5.67E-8*(((DN241+$B$9)+273)^4-(DN241+273)^4)-44100*J241)/(1.84*29.3*R241+8*0.95*5.67E-8*(DN241+273)^3))</f>
        <v>0</v>
      </c>
      <c r="W241">
        <f>($C$9*DO241+$D$9*DP241+$E$9*V241)</f>
        <v>0</v>
      </c>
      <c r="X241">
        <f>0.61365*exp(17.502*W241/(240.97+W241))</f>
        <v>0</v>
      </c>
      <c r="Y241">
        <f>(Z241/AA241*100)</f>
        <v>0</v>
      </c>
      <c r="Z241">
        <f>DG241*(DL241+DM241)/1000</f>
        <v>0</v>
      </c>
      <c r="AA241">
        <f>0.61365*exp(17.502*DN241/(240.97+DN241))</f>
        <v>0</v>
      </c>
      <c r="AB241">
        <f>(X241-DG241*(DL241+DM241)/1000)</f>
        <v>0</v>
      </c>
      <c r="AC241">
        <f>(-J241*44100)</f>
        <v>0</v>
      </c>
      <c r="AD241">
        <f>2*29.3*R241*0.92*(DN241-W241)</f>
        <v>0</v>
      </c>
      <c r="AE241">
        <f>2*0.95*5.67E-8*(((DN241+$B$9)+273)^4-(W241+273)^4)</f>
        <v>0</v>
      </c>
      <c r="AF241">
        <f>U241+AE241+AC241+AD241</f>
        <v>0</v>
      </c>
      <c r="AG241">
        <v>0</v>
      </c>
      <c r="AH241">
        <v>0</v>
      </c>
      <c r="AI241">
        <f>IF(AG241*$H$15&gt;=AK241,1.0,(AK241/(AK241-AG241*$H$15)))</f>
        <v>0</v>
      </c>
      <c r="AJ241">
        <f>(AI241-1)*100</f>
        <v>0</v>
      </c>
      <c r="AK241">
        <f>MAX(0,($B$15+$C$15*DS241)/(1+$D$15*DS241)*DL241/(DN241+273)*$E$15)</f>
        <v>0</v>
      </c>
      <c r="AL241" t="s">
        <v>422</v>
      </c>
      <c r="AM241" t="s">
        <v>422</v>
      </c>
      <c r="AN241">
        <v>0</v>
      </c>
      <c r="AO241">
        <v>0</v>
      </c>
      <c r="AP241">
        <f>1-AN241/AO241</f>
        <v>0</v>
      </c>
      <c r="AQ241">
        <v>0</v>
      </c>
      <c r="AR241" t="s">
        <v>422</v>
      </c>
      <c r="AS241" t="s">
        <v>422</v>
      </c>
      <c r="AT241">
        <v>0</v>
      </c>
      <c r="AU241">
        <v>0</v>
      </c>
      <c r="AV241">
        <f>1-AT241/AU241</f>
        <v>0</v>
      </c>
      <c r="AW241">
        <v>0.5</v>
      </c>
      <c r="AX241">
        <f>CW241</f>
        <v>0</v>
      </c>
      <c r="AY241">
        <f>L241</f>
        <v>0</v>
      </c>
      <c r="AZ241">
        <f>AV241*AW241*AX241</f>
        <v>0</v>
      </c>
      <c r="BA241">
        <f>(AY241-AQ241)/AX241</f>
        <v>0</v>
      </c>
      <c r="BB241">
        <f>(AO241-AU241)/AU241</f>
        <v>0</v>
      </c>
      <c r="BC241">
        <f>AN241/(AP241+AN241/AU241)</f>
        <v>0</v>
      </c>
      <c r="BD241" t="s">
        <v>422</v>
      </c>
      <c r="BE241">
        <v>0</v>
      </c>
      <c r="BF241">
        <f>IF(BE241&lt;&gt;0, BE241, BC241)</f>
        <v>0</v>
      </c>
      <c r="BG241">
        <f>1-BF241/AU241</f>
        <v>0</v>
      </c>
      <c r="BH241">
        <f>(AU241-AT241)/(AU241-BF241)</f>
        <v>0</v>
      </c>
      <c r="BI241">
        <f>(AO241-AU241)/(AO241-BF241)</f>
        <v>0</v>
      </c>
      <c r="BJ241">
        <f>(AU241-AT241)/(AU241-AN241)</f>
        <v>0</v>
      </c>
      <c r="BK241">
        <f>(AO241-AU241)/(AO241-AN241)</f>
        <v>0</v>
      </c>
      <c r="BL241">
        <f>(BH241*BF241/AT241)</f>
        <v>0</v>
      </c>
      <c r="BM241">
        <f>(1-BL241)</f>
        <v>0</v>
      </c>
      <c r="CV241">
        <f>$B$13*DT241+$C$13*DU241+$F$13*EF241*(1-EI241)</f>
        <v>0</v>
      </c>
      <c r="CW241">
        <f>CV241*CX241</f>
        <v>0</v>
      </c>
      <c r="CX241">
        <f>($B$13*$D$11+$C$13*$D$11+$F$13*((ES241+EK241)/MAX(ES241+EK241+ET241, 0.1)*$I$11+ET241/MAX(ES241+EK241+ET241, 0.1)*$J$11))/($B$13+$C$13+$F$13)</f>
        <v>0</v>
      </c>
      <c r="CY241">
        <f>($B$13*$K$11+$C$13*$K$11+$F$13*((ES241+EK241)/MAX(ES241+EK241+ET241, 0.1)*$P$11+ET241/MAX(ES241+EK241+ET241, 0.1)*$Q$11))/($B$13+$C$13+$F$13)</f>
        <v>0</v>
      </c>
      <c r="CZ241">
        <v>1.1</v>
      </c>
      <c r="DA241">
        <v>0.5</v>
      </c>
      <c r="DB241" t="s">
        <v>423</v>
      </c>
      <c r="DC241">
        <v>2</v>
      </c>
      <c r="DD241">
        <v>1758414513.1</v>
      </c>
      <c r="DE241">
        <v>421.8535416666667</v>
      </c>
      <c r="DF241">
        <v>420.017125</v>
      </c>
      <c r="DG241">
        <v>23.4570625</v>
      </c>
      <c r="DH241">
        <v>23.41765416666667</v>
      </c>
      <c r="DI241">
        <v>422.5149166666667</v>
      </c>
      <c r="DJ241">
        <v>23.15080416666666</v>
      </c>
      <c r="DK241">
        <v>499.9947916666667</v>
      </c>
      <c r="DL241">
        <v>90.17000416666667</v>
      </c>
      <c r="DM241">
        <v>0.06796723333333334</v>
      </c>
      <c r="DN241">
        <v>29.82598333333334</v>
      </c>
      <c r="DO241">
        <v>29.98749583333333</v>
      </c>
      <c r="DP241">
        <v>999.9</v>
      </c>
      <c r="DQ241">
        <v>0</v>
      </c>
      <c r="DR241">
        <v>0</v>
      </c>
      <c r="DS241">
        <v>9995.103333333333</v>
      </c>
      <c r="DT241">
        <v>0</v>
      </c>
      <c r="DU241">
        <v>3.33927</v>
      </c>
      <c r="DV241">
        <v>1.836369583333333</v>
      </c>
      <c r="DW241">
        <v>431.9865416666667</v>
      </c>
      <c r="DX241">
        <v>430.0886666666667</v>
      </c>
      <c r="DY241">
        <v>0.03940558333333333</v>
      </c>
      <c r="DZ241">
        <v>420.017125</v>
      </c>
      <c r="EA241">
        <v>23.41765416666667</v>
      </c>
      <c r="EB241">
        <v>2.115123333333333</v>
      </c>
      <c r="EC241">
        <v>2.111570416666666</v>
      </c>
      <c r="ED241">
        <v>18.33354166666667</v>
      </c>
      <c r="EE241">
        <v>18.3067375</v>
      </c>
      <c r="EF241">
        <v>0.00500078</v>
      </c>
      <c r="EG241">
        <v>0</v>
      </c>
      <c r="EH241">
        <v>0</v>
      </c>
      <c r="EI241">
        <v>0</v>
      </c>
      <c r="EJ241">
        <v>129.0666666666667</v>
      </c>
      <c r="EK241">
        <v>0.00500078</v>
      </c>
      <c r="EL241">
        <v>-12.775</v>
      </c>
      <c r="EM241">
        <v>0.07500000000000002</v>
      </c>
      <c r="EN241">
        <v>35.60395833333333</v>
      </c>
      <c r="EO241">
        <v>39.51020833333333</v>
      </c>
      <c r="EP241">
        <v>37.96333333333333</v>
      </c>
      <c r="EQ241">
        <v>39.88779166666666</v>
      </c>
      <c r="ER241">
        <v>38.19775</v>
      </c>
      <c r="ES241">
        <v>0</v>
      </c>
      <c r="ET241">
        <v>0</v>
      </c>
      <c r="EU241">
        <v>0</v>
      </c>
      <c r="EV241">
        <v>1758414520.8</v>
      </c>
      <c r="EW241">
        <v>0</v>
      </c>
      <c r="EX241">
        <v>129.2384615384615</v>
      </c>
      <c r="EY241">
        <v>-9.627351002100493</v>
      </c>
      <c r="EZ241">
        <v>-2.964102070977156</v>
      </c>
      <c r="FA241">
        <v>-14.51153846153846</v>
      </c>
      <c r="FB241">
        <v>15</v>
      </c>
      <c r="FC241">
        <v>0</v>
      </c>
      <c r="FD241" t="s">
        <v>424</v>
      </c>
      <c r="FE241">
        <v>1746989605.5</v>
      </c>
      <c r="FF241">
        <v>1746989593.5</v>
      </c>
      <c r="FG241">
        <v>0</v>
      </c>
      <c r="FH241">
        <v>-0.274</v>
      </c>
      <c r="FI241">
        <v>-0.002</v>
      </c>
      <c r="FJ241">
        <v>2.549</v>
      </c>
      <c r="FK241">
        <v>0.129</v>
      </c>
      <c r="FL241">
        <v>420</v>
      </c>
      <c r="FM241">
        <v>17</v>
      </c>
      <c r="FN241">
        <v>0.02</v>
      </c>
      <c r="FO241">
        <v>0.04</v>
      </c>
      <c r="FP241">
        <v>1.84112425</v>
      </c>
      <c r="FQ241">
        <v>-0.1397384240150117</v>
      </c>
      <c r="FR241">
        <v>0.04505392274194891</v>
      </c>
      <c r="FS241">
        <v>1</v>
      </c>
      <c r="FT241">
        <v>130.05</v>
      </c>
      <c r="FU241">
        <v>-16.56378940324716</v>
      </c>
      <c r="FV241">
        <v>6.396196020246078</v>
      </c>
      <c r="FW241">
        <v>0</v>
      </c>
      <c r="FX241">
        <v>0.03286042025</v>
      </c>
      <c r="FY241">
        <v>0.1261384684052533</v>
      </c>
      <c r="FZ241">
        <v>0.01274174355945616</v>
      </c>
      <c r="GA241">
        <v>0</v>
      </c>
      <c r="GB241">
        <v>1</v>
      </c>
      <c r="GC241">
        <v>3</v>
      </c>
      <c r="GD241" t="s">
        <v>435</v>
      </c>
      <c r="GE241">
        <v>3.10288</v>
      </c>
      <c r="GF241">
        <v>2.72656</v>
      </c>
      <c r="GG241">
        <v>0.08803660000000001</v>
      </c>
      <c r="GH241">
        <v>0.08768380000000001</v>
      </c>
      <c r="GI241">
        <v>0.105712</v>
      </c>
      <c r="GJ241">
        <v>0.106969</v>
      </c>
      <c r="GK241">
        <v>23835.5</v>
      </c>
      <c r="GL241">
        <v>21642.3</v>
      </c>
      <c r="GM241">
        <v>26701.1</v>
      </c>
      <c r="GN241">
        <v>23944.8</v>
      </c>
      <c r="GO241">
        <v>38209.8</v>
      </c>
      <c r="GP241">
        <v>31609.4</v>
      </c>
      <c r="GQ241">
        <v>46629.7</v>
      </c>
      <c r="GR241">
        <v>37883.1</v>
      </c>
      <c r="GS241">
        <v>1.86583</v>
      </c>
      <c r="GT241">
        <v>1.86033</v>
      </c>
      <c r="GU241">
        <v>0.0856668</v>
      </c>
      <c r="GV241">
        <v>0</v>
      </c>
      <c r="GW241">
        <v>28.5922</v>
      </c>
      <c r="GX241">
        <v>999.9</v>
      </c>
      <c r="GY241">
        <v>53.7</v>
      </c>
      <c r="GZ241">
        <v>31.5</v>
      </c>
      <c r="HA241">
        <v>27.6418</v>
      </c>
      <c r="HB241">
        <v>60.7037</v>
      </c>
      <c r="HC241">
        <v>26.0938</v>
      </c>
      <c r="HD241">
        <v>1</v>
      </c>
      <c r="HE241">
        <v>0.144096</v>
      </c>
      <c r="HF241">
        <v>-1.12895</v>
      </c>
      <c r="HG241">
        <v>20.2952</v>
      </c>
      <c r="HH241">
        <v>5.21789</v>
      </c>
      <c r="HI241">
        <v>11.98</v>
      </c>
      <c r="HJ241">
        <v>4.96555</v>
      </c>
      <c r="HK241">
        <v>3.27595</v>
      </c>
      <c r="HL241">
        <v>9999</v>
      </c>
      <c r="HM241">
        <v>9999</v>
      </c>
      <c r="HN241">
        <v>9999</v>
      </c>
      <c r="HO241">
        <v>999.9</v>
      </c>
      <c r="HP241">
        <v>1.86388</v>
      </c>
      <c r="HQ241">
        <v>1.86005</v>
      </c>
      <c r="HR241">
        <v>1.85837</v>
      </c>
      <c r="HS241">
        <v>1.85974</v>
      </c>
      <c r="HT241">
        <v>1.85988</v>
      </c>
      <c r="HU241">
        <v>1.85837</v>
      </c>
      <c r="HV241">
        <v>1.85745</v>
      </c>
      <c r="HW241">
        <v>1.8524</v>
      </c>
      <c r="HX241">
        <v>0</v>
      </c>
      <c r="HY241">
        <v>0</v>
      </c>
      <c r="HZ241">
        <v>0</v>
      </c>
      <c r="IA241">
        <v>0</v>
      </c>
      <c r="IB241" t="s">
        <v>426</v>
      </c>
      <c r="IC241" t="s">
        <v>427</v>
      </c>
      <c r="ID241" t="s">
        <v>428</v>
      </c>
      <c r="IE241" t="s">
        <v>428</v>
      </c>
      <c r="IF241" t="s">
        <v>428</v>
      </c>
      <c r="IG241" t="s">
        <v>428</v>
      </c>
      <c r="IH241">
        <v>0</v>
      </c>
      <c r="II241">
        <v>100</v>
      </c>
      <c r="IJ241">
        <v>100</v>
      </c>
      <c r="IK241">
        <v>-0.662</v>
      </c>
      <c r="IL241">
        <v>0.3065</v>
      </c>
      <c r="IM241">
        <v>-0.6605319167387009</v>
      </c>
      <c r="IN241">
        <v>-0.0004737513092168879</v>
      </c>
      <c r="IO241">
        <v>1.233974951706583E-06</v>
      </c>
      <c r="IP241">
        <v>-2.791035861235605E-10</v>
      </c>
      <c r="IQ241">
        <v>0.04306461537617447</v>
      </c>
      <c r="IR241">
        <v>-0.002560808816659483</v>
      </c>
      <c r="IS241">
        <v>0.0007441110143227328</v>
      </c>
      <c r="IT241">
        <v>-6.151772081818622E-06</v>
      </c>
      <c r="IU241">
        <v>2</v>
      </c>
      <c r="IV241">
        <v>1988</v>
      </c>
      <c r="IW241">
        <v>1</v>
      </c>
      <c r="IX241">
        <v>28</v>
      </c>
      <c r="IY241">
        <v>190415.3</v>
      </c>
      <c r="IZ241">
        <v>190415.5</v>
      </c>
      <c r="JA241">
        <v>1.14868</v>
      </c>
      <c r="JB241">
        <v>2.62085</v>
      </c>
      <c r="JC241">
        <v>1.49658</v>
      </c>
      <c r="JD241">
        <v>2.34741</v>
      </c>
      <c r="JE241">
        <v>1.54907</v>
      </c>
      <c r="JF241">
        <v>2.37915</v>
      </c>
      <c r="JG241">
        <v>36.34</v>
      </c>
      <c r="JH241">
        <v>24.0787</v>
      </c>
      <c r="JI241">
        <v>18</v>
      </c>
      <c r="JJ241">
        <v>481.738</v>
      </c>
      <c r="JK241">
        <v>492.789</v>
      </c>
      <c r="JL241">
        <v>30.1113</v>
      </c>
      <c r="JM241">
        <v>29.094</v>
      </c>
      <c r="JN241">
        <v>30.0002</v>
      </c>
      <c r="JO241">
        <v>29.2944</v>
      </c>
      <c r="JP241">
        <v>29.2858</v>
      </c>
      <c r="JQ241">
        <v>23.1019</v>
      </c>
      <c r="JR241">
        <v>19.4172</v>
      </c>
      <c r="JS241">
        <v>100</v>
      </c>
      <c r="JT241">
        <v>30.1205</v>
      </c>
      <c r="JU241">
        <v>420</v>
      </c>
      <c r="JV241">
        <v>23.3732</v>
      </c>
      <c r="JW241">
        <v>101.949</v>
      </c>
      <c r="JX241">
        <v>91.36</v>
      </c>
    </row>
    <row r="242" spans="1:284">
      <c r="A242">
        <v>224</v>
      </c>
      <c r="B242">
        <v>1758414523.1</v>
      </c>
      <c r="C242">
        <v>1820.099999904633</v>
      </c>
      <c r="D242" t="s">
        <v>879</v>
      </c>
      <c r="E242" t="s">
        <v>880</v>
      </c>
      <c r="F242">
        <v>5</v>
      </c>
      <c r="G242" t="s">
        <v>734</v>
      </c>
      <c r="H242" t="s">
        <v>421</v>
      </c>
      <c r="I242">
        <v>1758414515.1</v>
      </c>
      <c r="J242">
        <f>(K242)/1000</f>
        <v>0</v>
      </c>
      <c r="K242">
        <f>1000*DK242*AI242*(DG242-DH242)/(100*CZ242*(1000-AI242*DG242))</f>
        <v>0</v>
      </c>
      <c r="L242">
        <f>DK242*AI242*(DF242-DE242*(1000-AI242*DH242)/(1000-AI242*DG242))/(100*CZ242)</f>
        <v>0</v>
      </c>
      <c r="M242">
        <f>DE242 - IF(AI242&gt;1, L242*CZ242*100.0/(AK242), 0)</f>
        <v>0</v>
      </c>
      <c r="N242">
        <f>((T242-J242/2)*M242-L242)/(T242+J242/2)</f>
        <v>0</v>
      </c>
      <c r="O242">
        <f>N242*(DL242+DM242)/1000.0</f>
        <v>0</v>
      </c>
      <c r="P242">
        <f>(DE242 - IF(AI242&gt;1, L242*CZ242*100.0/(AK242), 0))*(DL242+DM242)/1000.0</f>
        <v>0</v>
      </c>
      <c r="Q242">
        <f>2.0/((1/S242-1/R242)+SIGN(S242)*SQRT((1/S242-1/R242)*(1/S242-1/R242) + 4*DA242/((DA242+1)*(DA242+1))*(2*1/S242*1/R242-1/R242*1/R242)))</f>
        <v>0</v>
      </c>
      <c r="R242">
        <f>IF(LEFT(DB242,1)&lt;&gt;"0",IF(LEFT(DB242,1)="1",3.0,DC242),$D$5+$E$5*(DS242*DL242/($K$5*1000))+$F$5*(DS242*DL242/($K$5*1000))*MAX(MIN(CZ242,$J$5),$I$5)*MAX(MIN(CZ242,$J$5),$I$5)+$G$5*MAX(MIN(CZ242,$J$5),$I$5)*(DS242*DL242/($K$5*1000))+$H$5*(DS242*DL242/($K$5*1000))*(DS242*DL242/($K$5*1000)))</f>
        <v>0</v>
      </c>
      <c r="S242">
        <f>J242*(1000-(1000*0.61365*exp(17.502*W242/(240.97+W242))/(DL242+DM242)+DG242)/2)/(1000*0.61365*exp(17.502*W242/(240.97+W242))/(DL242+DM242)-DG242)</f>
        <v>0</v>
      </c>
      <c r="T242">
        <f>1/((DA242+1)/(Q242/1.6)+1/(R242/1.37)) + DA242/((DA242+1)/(Q242/1.6) + DA242/(R242/1.37))</f>
        <v>0</v>
      </c>
      <c r="U242">
        <f>(CV242*CY242)</f>
        <v>0</v>
      </c>
      <c r="V242">
        <f>(DN242+(U242+2*0.95*5.67E-8*(((DN242+$B$9)+273)^4-(DN242+273)^4)-44100*J242)/(1.84*29.3*R242+8*0.95*5.67E-8*(DN242+273)^3))</f>
        <v>0</v>
      </c>
      <c r="W242">
        <f>($C$9*DO242+$D$9*DP242+$E$9*V242)</f>
        <v>0</v>
      </c>
      <c r="X242">
        <f>0.61365*exp(17.502*W242/(240.97+W242))</f>
        <v>0</v>
      </c>
      <c r="Y242">
        <f>(Z242/AA242*100)</f>
        <v>0</v>
      </c>
      <c r="Z242">
        <f>DG242*(DL242+DM242)/1000</f>
        <v>0</v>
      </c>
      <c r="AA242">
        <f>0.61365*exp(17.502*DN242/(240.97+DN242))</f>
        <v>0</v>
      </c>
      <c r="AB242">
        <f>(X242-DG242*(DL242+DM242)/1000)</f>
        <v>0</v>
      </c>
      <c r="AC242">
        <f>(-J242*44100)</f>
        <v>0</v>
      </c>
      <c r="AD242">
        <f>2*29.3*R242*0.92*(DN242-W242)</f>
        <v>0</v>
      </c>
      <c r="AE242">
        <f>2*0.95*5.67E-8*(((DN242+$B$9)+273)^4-(W242+273)^4)</f>
        <v>0</v>
      </c>
      <c r="AF242">
        <f>U242+AE242+AC242+AD242</f>
        <v>0</v>
      </c>
      <c r="AG242">
        <v>0</v>
      </c>
      <c r="AH242">
        <v>0</v>
      </c>
      <c r="AI242">
        <f>IF(AG242*$H$15&gt;=AK242,1.0,(AK242/(AK242-AG242*$H$15)))</f>
        <v>0</v>
      </c>
      <c r="AJ242">
        <f>(AI242-1)*100</f>
        <v>0</v>
      </c>
      <c r="AK242">
        <f>MAX(0,($B$15+$C$15*DS242)/(1+$D$15*DS242)*DL242/(DN242+273)*$E$15)</f>
        <v>0</v>
      </c>
      <c r="AL242" t="s">
        <v>422</v>
      </c>
      <c r="AM242" t="s">
        <v>422</v>
      </c>
      <c r="AN242">
        <v>0</v>
      </c>
      <c r="AO242">
        <v>0</v>
      </c>
      <c r="AP242">
        <f>1-AN242/AO242</f>
        <v>0</v>
      </c>
      <c r="AQ242">
        <v>0</v>
      </c>
      <c r="AR242" t="s">
        <v>422</v>
      </c>
      <c r="AS242" t="s">
        <v>422</v>
      </c>
      <c r="AT242">
        <v>0</v>
      </c>
      <c r="AU242">
        <v>0</v>
      </c>
      <c r="AV242">
        <f>1-AT242/AU242</f>
        <v>0</v>
      </c>
      <c r="AW242">
        <v>0.5</v>
      </c>
      <c r="AX242">
        <f>CW242</f>
        <v>0</v>
      </c>
      <c r="AY242">
        <f>L242</f>
        <v>0</v>
      </c>
      <c r="AZ242">
        <f>AV242*AW242*AX242</f>
        <v>0</v>
      </c>
      <c r="BA242">
        <f>(AY242-AQ242)/AX242</f>
        <v>0</v>
      </c>
      <c r="BB242">
        <f>(AO242-AU242)/AU242</f>
        <v>0</v>
      </c>
      <c r="BC242">
        <f>AN242/(AP242+AN242/AU242)</f>
        <v>0</v>
      </c>
      <c r="BD242" t="s">
        <v>422</v>
      </c>
      <c r="BE242">
        <v>0</v>
      </c>
      <c r="BF242">
        <f>IF(BE242&lt;&gt;0, BE242, BC242)</f>
        <v>0</v>
      </c>
      <c r="BG242">
        <f>1-BF242/AU242</f>
        <v>0</v>
      </c>
      <c r="BH242">
        <f>(AU242-AT242)/(AU242-BF242)</f>
        <v>0</v>
      </c>
      <c r="BI242">
        <f>(AO242-AU242)/(AO242-BF242)</f>
        <v>0</v>
      </c>
      <c r="BJ242">
        <f>(AU242-AT242)/(AU242-AN242)</f>
        <v>0</v>
      </c>
      <c r="BK242">
        <f>(AO242-AU242)/(AO242-AN242)</f>
        <v>0</v>
      </c>
      <c r="BL242">
        <f>(BH242*BF242/AT242)</f>
        <v>0</v>
      </c>
      <c r="BM242">
        <f>(1-BL242)</f>
        <v>0</v>
      </c>
      <c r="CV242">
        <f>$B$13*DT242+$C$13*DU242+$F$13*EF242*(1-EI242)</f>
        <v>0</v>
      </c>
      <c r="CW242">
        <f>CV242*CX242</f>
        <v>0</v>
      </c>
      <c r="CX242">
        <f>($B$13*$D$11+$C$13*$D$11+$F$13*((ES242+EK242)/MAX(ES242+EK242+ET242, 0.1)*$I$11+ET242/MAX(ES242+EK242+ET242, 0.1)*$J$11))/($B$13+$C$13+$F$13)</f>
        <v>0</v>
      </c>
      <c r="CY242">
        <f>($B$13*$K$11+$C$13*$K$11+$F$13*((ES242+EK242)/MAX(ES242+EK242+ET242, 0.1)*$P$11+ET242/MAX(ES242+EK242+ET242, 0.1)*$Q$11))/($B$13+$C$13+$F$13)</f>
        <v>0</v>
      </c>
      <c r="CZ242">
        <v>1.1</v>
      </c>
      <c r="DA242">
        <v>0.5</v>
      </c>
      <c r="DB242" t="s">
        <v>423</v>
      </c>
      <c r="DC242">
        <v>2</v>
      </c>
      <c r="DD242">
        <v>1758414515.1</v>
      </c>
      <c r="DE242">
        <v>421.853875</v>
      </c>
      <c r="DF242">
        <v>420.0037916666667</v>
      </c>
      <c r="DG242">
        <v>23.4599375</v>
      </c>
      <c r="DH242">
        <v>23.4176625</v>
      </c>
      <c r="DI242">
        <v>422.5152083333333</v>
      </c>
      <c r="DJ242">
        <v>23.15360833333333</v>
      </c>
      <c r="DK242">
        <v>499.9882083333334</v>
      </c>
      <c r="DL242">
        <v>90.16972916666664</v>
      </c>
      <c r="DM242">
        <v>0.068053</v>
      </c>
      <c r="DN242">
        <v>29.82511666666666</v>
      </c>
      <c r="DO242">
        <v>29.9869875</v>
      </c>
      <c r="DP242">
        <v>999.9</v>
      </c>
      <c r="DQ242">
        <v>0</v>
      </c>
      <c r="DR242">
        <v>0</v>
      </c>
      <c r="DS242">
        <v>9997.109583333333</v>
      </c>
      <c r="DT242">
        <v>0</v>
      </c>
      <c r="DU242">
        <v>3.33927</v>
      </c>
      <c r="DV242">
        <v>1.850032916666667</v>
      </c>
      <c r="DW242">
        <v>431.988125</v>
      </c>
      <c r="DX242">
        <v>430.075</v>
      </c>
      <c r="DY242">
        <v>0.04227201666666667</v>
      </c>
      <c r="DZ242">
        <v>420.0037916666667</v>
      </c>
      <c r="EA242">
        <v>23.4176625</v>
      </c>
      <c r="EB242">
        <v>2.115375833333333</v>
      </c>
      <c r="EC242">
        <v>2.111564583333333</v>
      </c>
      <c r="ED242">
        <v>18.33544583333333</v>
      </c>
      <c r="EE242">
        <v>18.30669166666667</v>
      </c>
      <c r="EF242">
        <v>0.00500078</v>
      </c>
      <c r="EG242">
        <v>0</v>
      </c>
      <c r="EH242">
        <v>0</v>
      </c>
      <c r="EI242">
        <v>0</v>
      </c>
      <c r="EJ242">
        <v>128.7625</v>
      </c>
      <c r="EK242">
        <v>0.00500078</v>
      </c>
      <c r="EL242">
        <v>-13.14583333333333</v>
      </c>
      <c r="EM242">
        <v>-0.1791666666666666</v>
      </c>
      <c r="EN242">
        <v>35.58308333333333</v>
      </c>
      <c r="EO242">
        <v>39.471125</v>
      </c>
      <c r="EP242">
        <v>37.94254166666666</v>
      </c>
      <c r="EQ242">
        <v>39.84091666666666</v>
      </c>
      <c r="ER242">
        <v>38.21595833333333</v>
      </c>
      <c r="ES242">
        <v>0</v>
      </c>
      <c r="ET242">
        <v>0</v>
      </c>
      <c r="EU242">
        <v>0</v>
      </c>
      <c r="EV242">
        <v>1758414523.2</v>
      </c>
      <c r="EW242">
        <v>0</v>
      </c>
      <c r="EX242">
        <v>129.3576923076923</v>
      </c>
      <c r="EY242">
        <v>-12.77606877575125</v>
      </c>
      <c r="EZ242">
        <v>-14.78632446856105</v>
      </c>
      <c r="FA242">
        <v>-14.37307692307692</v>
      </c>
      <c r="FB242">
        <v>15</v>
      </c>
      <c r="FC242">
        <v>0</v>
      </c>
      <c r="FD242" t="s">
        <v>424</v>
      </c>
      <c r="FE242">
        <v>1746989605.5</v>
      </c>
      <c r="FF242">
        <v>1746989593.5</v>
      </c>
      <c r="FG242">
        <v>0</v>
      </c>
      <c r="FH242">
        <v>-0.274</v>
      </c>
      <c r="FI242">
        <v>-0.002</v>
      </c>
      <c r="FJ242">
        <v>2.549</v>
      </c>
      <c r="FK242">
        <v>0.129</v>
      </c>
      <c r="FL242">
        <v>420</v>
      </c>
      <c r="FM242">
        <v>17</v>
      </c>
      <c r="FN242">
        <v>0.02</v>
      </c>
      <c r="FO242">
        <v>0.04</v>
      </c>
      <c r="FP242">
        <v>1.839340243902439</v>
      </c>
      <c r="FQ242">
        <v>0.09280013937282536</v>
      </c>
      <c r="FR242">
        <v>0.04074298703609541</v>
      </c>
      <c r="FS242">
        <v>1</v>
      </c>
      <c r="FT242">
        <v>129.5205882352941</v>
      </c>
      <c r="FU242">
        <v>-18.02750219444951</v>
      </c>
      <c r="FV242">
        <v>6.946212654548846</v>
      </c>
      <c r="FW242">
        <v>0</v>
      </c>
      <c r="FX242">
        <v>0.03749624146341463</v>
      </c>
      <c r="FY242">
        <v>0.09899026829268291</v>
      </c>
      <c r="FZ242">
        <v>0.0101444782945585</v>
      </c>
      <c r="GA242">
        <v>1</v>
      </c>
      <c r="GB242">
        <v>2</v>
      </c>
      <c r="GC242">
        <v>3</v>
      </c>
      <c r="GD242" t="s">
        <v>425</v>
      </c>
      <c r="GE242">
        <v>3.1031</v>
      </c>
      <c r="GF242">
        <v>2.72659</v>
      </c>
      <c r="GG242">
        <v>0.08803709999999999</v>
      </c>
      <c r="GH242">
        <v>0.08767990000000001</v>
      </c>
      <c r="GI242">
        <v>0.105718</v>
      </c>
      <c r="GJ242">
        <v>0.106973</v>
      </c>
      <c r="GK242">
        <v>23835.5</v>
      </c>
      <c r="GL242">
        <v>21642.5</v>
      </c>
      <c r="GM242">
        <v>26701.2</v>
      </c>
      <c r="GN242">
        <v>23944.8</v>
      </c>
      <c r="GO242">
        <v>38209.7</v>
      </c>
      <c r="GP242">
        <v>31609.3</v>
      </c>
      <c r="GQ242">
        <v>46629.9</v>
      </c>
      <c r="GR242">
        <v>37883.2</v>
      </c>
      <c r="GS242">
        <v>1.8662</v>
      </c>
      <c r="GT242">
        <v>1.8601</v>
      </c>
      <c r="GU242">
        <v>0.0859424</v>
      </c>
      <c r="GV242">
        <v>0</v>
      </c>
      <c r="GW242">
        <v>28.5914</v>
      </c>
      <c r="GX242">
        <v>999.9</v>
      </c>
      <c r="GY242">
        <v>53.7</v>
      </c>
      <c r="GZ242">
        <v>31.5</v>
      </c>
      <c r="HA242">
        <v>27.6438</v>
      </c>
      <c r="HB242">
        <v>61.0137</v>
      </c>
      <c r="HC242">
        <v>26.234</v>
      </c>
      <c r="HD242">
        <v>1</v>
      </c>
      <c r="HE242">
        <v>0.144009</v>
      </c>
      <c r="HF242">
        <v>-1.13398</v>
      </c>
      <c r="HG242">
        <v>20.2953</v>
      </c>
      <c r="HH242">
        <v>5.21744</v>
      </c>
      <c r="HI242">
        <v>11.98</v>
      </c>
      <c r="HJ242">
        <v>4.9656</v>
      </c>
      <c r="HK242">
        <v>3.276</v>
      </c>
      <c r="HL242">
        <v>9999</v>
      </c>
      <c r="HM242">
        <v>9999</v>
      </c>
      <c r="HN242">
        <v>9999</v>
      </c>
      <c r="HO242">
        <v>999.9</v>
      </c>
      <c r="HP242">
        <v>1.86388</v>
      </c>
      <c r="HQ242">
        <v>1.86005</v>
      </c>
      <c r="HR242">
        <v>1.85837</v>
      </c>
      <c r="HS242">
        <v>1.85974</v>
      </c>
      <c r="HT242">
        <v>1.85987</v>
      </c>
      <c r="HU242">
        <v>1.85837</v>
      </c>
      <c r="HV242">
        <v>1.85745</v>
      </c>
      <c r="HW242">
        <v>1.85241</v>
      </c>
      <c r="HX242">
        <v>0</v>
      </c>
      <c r="HY242">
        <v>0</v>
      </c>
      <c r="HZ242">
        <v>0</v>
      </c>
      <c r="IA242">
        <v>0</v>
      </c>
      <c r="IB242" t="s">
        <v>426</v>
      </c>
      <c r="IC242" t="s">
        <v>427</v>
      </c>
      <c r="ID242" t="s">
        <v>428</v>
      </c>
      <c r="IE242" t="s">
        <v>428</v>
      </c>
      <c r="IF242" t="s">
        <v>428</v>
      </c>
      <c r="IG242" t="s">
        <v>428</v>
      </c>
      <c r="IH242">
        <v>0</v>
      </c>
      <c r="II242">
        <v>100</v>
      </c>
      <c r="IJ242">
        <v>100</v>
      </c>
      <c r="IK242">
        <v>-0.662</v>
      </c>
      <c r="IL242">
        <v>0.3065</v>
      </c>
      <c r="IM242">
        <v>-0.6605319167387009</v>
      </c>
      <c r="IN242">
        <v>-0.0004737513092168879</v>
      </c>
      <c r="IO242">
        <v>1.233974951706583E-06</v>
      </c>
      <c r="IP242">
        <v>-2.791035861235605E-10</v>
      </c>
      <c r="IQ242">
        <v>0.04306461537617447</v>
      </c>
      <c r="IR242">
        <v>-0.002560808816659483</v>
      </c>
      <c r="IS242">
        <v>0.0007441110143227328</v>
      </c>
      <c r="IT242">
        <v>-6.151772081818622E-06</v>
      </c>
      <c r="IU242">
        <v>2</v>
      </c>
      <c r="IV242">
        <v>1988</v>
      </c>
      <c r="IW242">
        <v>1</v>
      </c>
      <c r="IX242">
        <v>28</v>
      </c>
      <c r="IY242">
        <v>190415.3</v>
      </c>
      <c r="IZ242">
        <v>190415.5</v>
      </c>
      <c r="JA242">
        <v>1.14868</v>
      </c>
      <c r="JB242">
        <v>2.60864</v>
      </c>
      <c r="JC242">
        <v>1.49658</v>
      </c>
      <c r="JD242">
        <v>2.34741</v>
      </c>
      <c r="JE242">
        <v>1.54907</v>
      </c>
      <c r="JF242">
        <v>2.45117</v>
      </c>
      <c r="JG242">
        <v>36.34</v>
      </c>
      <c r="JH242">
        <v>24.0875</v>
      </c>
      <c r="JI242">
        <v>18</v>
      </c>
      <c r="JJ242">
        <v>481.962</v>
      </c>
      <c r="JK242">
        <v>492.64</v>
      </c>
      <c r="JL242">
        <v>30.1148</v>
      </c>
      <c r="JM242">
        <v>29.0952</v>
      </c>
      <c r="JN242">
        <v>30</v>
      </c>
      <c r="JO242">
        <v>29.2951</v>
      </c>
      <c r="JP242">
        <v>29.2858</v>
      </c>
      <c r="JQ242">
        <v>23.1037</v>
      </c>
      <c r="JR242">
        <v>19.4172</v>
      </c>
      <c r="JS242">
        <v>100</v>
      </c>
      <c r="JT242">
        <v>30.1205</v>
      </c>
      <c r="JU242">
        <v>420</v>
      </c>
      <c r="JV242">
        <v>23.3704</v>
      </c>
      <c r="JW242">
        <v>101.95</v>
      </c>
      <c r="JX242">
        <v>91.36020000000001</v>
      </c>
    </row>
    <row r="243" spans="1:284">
      <c r="A243">
        <v>225</v>
      </c>
      <c r="B243">
        <v>1758414525.1</v>
      </c>
      <c r="C243">
        <v>1822.099999904633</v>
      </c>
      <c r="D243" t="s">
        <v>881</v>
      </c>
      <c r="E243" t="s">
        <v>882</v>
      </c>
      <c r="F243">
        <v>5</v>
      </c>
      <c r="G243" t="s">
        <v>734</v>
      </c>
      <c r="H243" t="s">
        <v>421</v>
      </c>
      <c r="I243">
        <v>1758414517.1</v>
      </c>
      <c r="J243">
        <f>(K243)/1000</f>
        <v>0</v>
      </c>
      <c r="K243">
        <f>1000*DK243*AI243*(DG243-DH243)/(100*CZ243*(1000-AI243*DG243))</f>
        <v>0</v>
      </c>
      <c r="L243">
        <f>DK243*AI243*(DF243-DE243*(1000-AI243*DH243)/(1000-AI243*DG243))/(100*CZ243)</f>
        <v>0</v>
      </c>
      <c r="M243">
        <f>DE243 - IF(AI243&gt;1, L243*CZ243*100.0/(AK243), 0)</f>
        <v>0</v>
      </c>
      <c r="N243">
        <f>((T243-J243/2)*M243-L243)/(T243+J243/2)</f>
        <v>0</v>
      </c>
      <c r="O243">
        <f>N243*(DL243+DM243)/1000.0</f>
        <v>0</v>
      </c>
      <c r="P243">
        <f>(DE243 - IF(AI243&gt;1, L243*CZ243*100.0/(AK243), 0))*(DL243+DM243)/1000.0</f>
        <v>0</v>
      </c>
      <c r="Q243">
        <f>2.0/((1/S243-1/R243)+SIGN(S243)*SQRT((1/S243-1/R243)*(1/S243-1/R243) + 4*DA243/((DA243+1)*(DA243+1))*(2*1/S243*1/R243-1/R243*1/R243)))</f>
        <v>0</v>
      </c>
      <c r="R243">
        <f>IF(LEFT(DB243,1)&lt;&gt;"0",IF(LEFT(DB243,1)="1",3.0,DC243),$D$5+$E$5*(DS243*DL243/($K$5*1000))+$F$5*(DS243*DL243/($K$5*1000))*MAX(MIN(CZ243,$J$5),$I$5)*MAX(MIN(CZ243,$J$5),$I$5)+$G$5*MAX(MIN(CZ243,$J$5),$I$5)*(DS243*DL243/($K$5*1000))+$H$5*(DS243*DL243/($K$5*1000))*(DS243*DL243/($K$5*1000)))</f>
        <v>0</v>
      </c>
      <c r="S243">
        <f>J243*(1000-(1000*0.61365*exp(17.502*W243/(240.97+W243))/(DL243+DM243)+DG243)/2)/(1000*0.61365*exp(17.502*W243/(240.97+W243))/(DL243+DM243)-DG243)</f>
        <v>0</v>
      </c>
      <c r="T243">
        <f>1/((DA243+1)/(Q243/1.6)+1/(R243/1.37)) + DA243/((DA243+1)/(Q243/1.6) + DA243/(R243/1.37))</f>
        <v>0</v>
      </c>
      <c r="U243">
        <f>(CV243*CY243)</f>
        <v>0</v>
      </c>
      <c r="V243">
        <f>(DN243+(U243+2*0.95*5.67E-8*(((DN243+$B$9)+273)^4-(DN243+273)^4)-44100*J243)/(1.84*29.3*R243+8*0.95*5.67E-8*(DN243+273)^3))</f>
        <v>0</v>
      </c>
      <c r="W243">
        <f>($C$9*DO243+$D$9*DP243+$E$9*V243)</f>
        <v>0</v>
      </c>
      <c r="X243">
        <f>0.61365*exp(17.502*W243/(240.97+W243))</f>
        <v>0</v>
      </c>
      <c r="Y243">
        <f>(Z243/AA243*100)</f>
        <v>0</v>
      </c>
      <c r="Z243">
        <f>DG243*(DL243+DM243)/1000</f>
        <v>0</v>
      </c>
      <c r="AA243">
        <f>0.61365*exp(17.502*DN243/(240.97+DN243))</f>
        <v>0</v>
      </c>
      <c r="AB243">
        <f>(X243-DG243*(DL243+DM243)/1000)</f>
        <v>0</v>
      </c>
      <c r="AC243">
        <f>(-J243*44100)</f>
        <v>0</v>
      </c>
      <c r="AD243">
        <f>2*29.3*R243*0.92*(DN243-W243)</f>
        <v>0</v>
      </c>
      <c r="AE243">
        <f>2*0.95*5.67E-8*(((DN243+$B$9)+273)^4-(W243+273)^4)</f>
        <v>0</v>
      </c>
      <c r="AF243">
        <f>U243+AE243+AC243+AD243</f>
        <v>0</v>
      </c>
      <c r="AG243">
        <v>0</v>
      </c>
      <c r="AH243">
        <v>0</v>
      </c>
      <c r="AI243">
        <f>IF(AG243*$H$15&gt;=AK243,1.0,(AK243/(AK243-AG243*$H$15)))</f>
        <v>0</v>
      </c>
      <c r="AJ243">
        <f>(AI243-1)*100</f>
        <v>0</v>
      </c>
      <c r="AK243">
        <f>MAX(0,($B$15+$C$15*DS243)/(1+$D$15*DS243)*DL243/(DN243+273)*$E$15)</f>
        <v>0</v>
      </c>
      <c r="AL243" t="s">
        <v>422</v>
      </c>
      <c r="AM243" t="s">
        <v>422</v>
      </c>
      <c r="AN243">
        <v>0</v>
      </c>
      <c r="AO243">
        <v>0</v>
      </c>
      <c r="AP243">
        <f>1-AN243/AO243</f>
        <v>0</v>
      </c>
      <c r="AQ243">
        <v>0</v>
      </c>
      <c r="AR243" t="s">
        <v>422</v>
      </c>
      <c r="AS243" t="s">
        <v>422</v>
      </c>
      <c r="AT243">
        <v>0</v>
      </c>
      <c r="AU243">
        <v>0</v>
      </c>
      <c r="AV243">
        <f>1-AT243/AU243</f>
        <v>0</v>
      </c>
      <c r="AW243">
        <v>0.5</v>
      </c>
      <c r="AX243">
        <f>CW243</f>
        <v>0</v>
      </c>
      <c r="AY243">
        <f>L243</f>
        <v>0</v>
      </c>
      <c r="AZ243">
        <f>AV243*AW243*AX243</f>
        <v>0</v>
      </c>
      <c r="BA243">
        <f>(AY243-AQ243)/AX243</f>
        <v>0</v>
      </c>
      <c r="BB243">
        <f>(AO243-AU243)/AU243</f>
        <v>0</v>
      </c>
      <c r="BC243">
        <f>AN243/(AP243+AN243/AU243)</f>
        <v>0</v>
      </c>
      <c r="BD243" t="s">
        <v>422</v>
      </c>
      <c r="BE243">
        <v>0</v>
      </c>
      <c r="BF243">
        <f>IF(BE243&lt;&gt;0, BE243, BC243)</f>
        <v>0</v>
      </c>
      <c r="BG243">
        <f>1-BF243/AU243</f>
        <v>0</v>
      </c>
      <c r="BH243">
        <f>(AU243-AT243)/(AU243-BF243)</f>
        <v>0</v>
      </c>
      <c r="BI243">
        <f>(AO243-AU243)/(AO243-BF243)</f>
        <v>0</v>
      </c>
      <c r="BJ243">
        <f>(AU243-AT243)/(AU243-AN243)</f>
        <v>0</v>
      </c>
      <c r="BK243">
        <f>(AO243-AU243)/(AO243-AN243)</f>
        <v>0</v>
      </c>
      <c r="BL243">
        <f>(BH243*BF243/AT243)</f>
        <v>0</v>
      </c>
      <c r="BM243">
        <f>(1-BL243)</f>
        <v>0</v>
      </c>
      <c r="CV243">
        <f>$B$13*DT243+$C$13*DU243+$F$13*EF243*(1-EI243)</f>
        <v>0</v>
      </c>
      <c r="CW243">
        <f>CV243*CX243</f>
        <v>0</v>
      </c>
      <c r="CX243">
        <f>($B$13*$D$11+$C$13*$D$11+$F$13*((ES243+EK243)/MAX(ES243+EK243+ET243, 0.1)*$I$11+ET243/MAX(ES243+EK243+ET243, 0.1)*$J$11))/($B$13+$C$13+$F$13)</f>
        <v>0</v>
      </c>
      <c r="CY243">
        <f>($B$13*$K$11+$C$13*$K$11+$F$13*((ES243+EK243)/MAX(ES243+EK243+ET243, 0.1)*$P$11+ET243/MAX(ES243+EK243+ET243, 0.1)*$Q$11))/($B$13+$C$13+$F$13)</f>
        <v>0</v>
      </c>
      <c r="CZ243">
        <v>1.1</v>
      </c>
      <c r="DA243">
        <v>0.5</v>
      </c>
      <c r="DB243" t="s">
        <v>423</v>
      </c>
      <c r="DC243">
        <v>2</v>
      </c>
      <c r="DD243">
        <v>1758414517.1</v>
      </c>
      <c r="DE243">
        <v>421.8499166666667</v>
      </c>
      <c r="DF243">
        <v>419.9921666666666</v>
      </c>
      <c r="DG243">
        <v>23.46212083333333</v>
      </c>
      <c r="DH243">
        <v>23.41755</v>
      </c>
      <c r="DI243">
        <v>422.51125</v>
      </c>
      <c r="DJ243">
        <v>23.15574166666667</v>
      </c>
      <c r="DK243">
        <v>500.0084166666667</v>
      </c>
      <c r="DL243">
        <v>90.16942916666669</v>
      </c>
      <c r="DM243">
        <v>0.068049125</v>
      </c>
      <c r="DN243">
        <v>29.82398333333333</v>
      </c>
      <c r="DO243">
        <v>29.9861625</v>
      </c>
      <c r="DP243">
        <v>999.9</v>
      </c>
      <c r="DQ243">
        <v>0</v>
      </c>
      <c r="DR243">
        <v>0</v>
      </c>
      <c r="DS243">
        <v>10004.99791666667</v>
      </c>
      <c r="DT243">
        <v>0</v>
      </c>
      <c r="DU243">
        <v>3.33927</v>
      </c>
      <c r="DV243">
        <v>1.8576525</v>
      </c>
      <c r="DW243">
        <v>431.9850416666666</v>
      </c>
      <c r="DX243">
        <v>430.063125</v>
      </c>
      <c r="DY243">
        <v>0.04456305416666667</v>
      </c>
      <c r="DZ243">
        <v>419.9921666666666</v>
      </c>
      <c r="EA243">
        <v>23.41755</v>
      </c>
      <c r="EB243">
        <v>2.115565416666667</v>
      </c>
      <c r="EC243">
        <v>2.1115475</v>
      </c>
      <c r="ED243">
        <v>18.33687083333333</v>
      </c>
      <c r="EE243">
        <v>18.30656666666667</v>
      </c>
      <c r="EF243">
        <v>0.00500078</v>
      </c>
      <c r="EG243">
        <v>0</v>
      </c>
      <c r="EH243">
        <v>0</v>
      </c>
      <c r="EI243">
        <v>0</v>
      </c>
      <c r="EJ243">
        <v>128.875</v>
      </c>
      <c r="EK243">
        <v>0.00500078</v>
      </c>
      <c r="EL243">
        <v>-13.77916666666667</v>
      </c>
      <c r="EM243">
        <v>-0.3208333333333334</v>
      </c>
      <c r="EN243">
        <v>35.56745833333333</v>
      </c>
      <c r="EO243">
        <v>39.43987499999999</v>
      </c>
      <c r="EP243">
        <v>37.92425</v>
      </c>
      <c r="EQ243">
        <v>39.79666666666667</v>
      </c>
      <c r="ER243">
        <v>38.21075</v>
      </c>
      <c r="ES243">
        <v>0</v>
      </c>
      <c r="ET243">
        <v>0</v>
      </c>
      <c r="EU243">
        <v>0</v>
      </c>
      <c r="EV243">
        <v>1758414525</v>
      </c>
      <c r="EW243">
        <v>0</v>
      </c>
      <c r="EX243">
        <v>129.18</v>
      </c>
      <c r="EY243">
        <v>-5.523077318231396</v>
      </c>
      <c r="EZ243">
        <v>-11.40769191336111</v>
      </c>
      <c r="FA243">
        <v>-14.088</v>
      </c>
      <c r="FB243">
        <v>15</v>
      </c>
      <c r="FC243">
        <v>0</v>
      </c>
      <c r="FD243" t="s">
        <v>424</v>
      </c>
      <c r="FE243">
        <v>1746989605.5</v>
      </c>
      <c r="FF243">
        <v>1746989593.5</v>
      </c>
      <c r="FG243">
        <v>0</v>
      </c>
      <c r="FH243">
        <v>-0.274</v>
      </c>
      <c r="FI243">
        <v>-0.002</v>
      </c>
      <c r="FJ243">
        <v>2.549</v>
      </c>
      <c r="FK243">
        <v>0.129</v>
      </c>
      <c r="FL243">
        <v>420</v>
      </c>
      <c r="FM243">
        <v>17</v>
      </c>
      <c r="FN243">
        <v>0.02</v>
      </c>
      <c r="FO243">
        <v>0.04</v>
      </c>
      <c r="FP243">
        <v>1.8453435</v>
      </c>
      <c r="FQ243">
        <v>0.1862766979362118</v>
      </c>
      <c r="FR243">
        <v>0.04532711288787319</v>
      </c>
      <c r="FS243">
        <v>1</v>
      </c>
      <c r="FT243">
        <v>129.1941176470588</v>
      </c>
      <c r="FU243">
        <v>-5.631780200401031</v>
      </c>
      <c r="FV243">
        <v>6.668139399036487</v>
      </c>
      <c r="FW243">
        <v>0</v>
      </c>
      <c r="FX243">
        <v>0.04053302</v>
      </c>
      <c r="FY243">
        <v>0.08128745966228887</v>
      </c>
      <c r="FZ243">
        <v>0.008050279879178114</v>
      </c>
      <c r="GA243">
        <v>1</v>
      </c>
      <c r="GB243">
        <v>2</v>
      </c>
      <c r="GC243">
        <v>3</v>
      </c>
      <c r="GD243" t="s">
        <v>425</v>
      </c>
      <c r="GE243">
        <v>3.10341</v>
      </c>
      <c r="GF243">
        <v>2.72627</v>
      </c>
      <c r="GG243">
        <v>0.0880307</v>
      </c>
      <c r="GH243">
        <v>0.0876813</v>
      </c>
      <c r="GI243">
        <v>0.105713</v>
      </c>
      <c r="GJ243">
        <v>0.106968</v>
      </c>
      <c r="GK243">
        <v>23835.6</v>
      </c>
      <c r="GL243">
        <v>21642.4</v>
      </c>
      <c r="GM243">
        <v>26701.1</v>
      </c>
      <c r="GN243">
        <v>23944.8</v>
      </c>
      <c r="GO243">
        <v>38209.9</v>
      </c>
      <c r="GP243">
        <v>31609.5</v>
      </c>
      <c r="GQ243">
        <v>46629.8</v>
      </c>
      <c r="GR243">
        <v>37883.1</v>
      </c>
      <c r="GS243">
        <v>1.8663</v>
      </c>
      <c r="GT243">
        <v>1.85952</v>
      </c>
      <c r="GU243">
        <v>0.0857487</v>
      </c>
      <c r="GV243">
        <v>0</v>
      </c>
      <c r="GW243">
        <v>28.5901</v>
      </c>
      <c r="GX243">
        <v>999.9</v>
      </c>
      <c r="GY243">
        <v>53.7</v>
      </c>
      <c r="GZ243">
        <v>31.5</v>
      </c>
      <c r="HA243">
        <v>27.641</v>
      </c>
      <c r="HB243">
        <v>60.7837</v>
      </c>
      <c r="HC243">
        <v>26.1178</v>
      </c>
      <c r="HD243">
        <v>1</v>
      </c>
      <c r="HE243">
        <v>0.144019</v>
      </c>
      <c r="HF243">
        <v>-1.14191</v>
      </c>
      <c r="HG243">
        <v>20.2953</v>
      </c>
      <c r="HH243">
        <v>5.21744</v>
      </c>
      <c r="HI243">
        <v>11.98</v>
      </c>
      <c r="HJ243">
        <v>4.9656</v>
      </c>
      <c r="HK243">
        <v>3.276</v>
      </c>
      <c r="HL243">
        <v>9999</v>
      </c>
      <c r="HM243">
        <v>9999</v>
      </c>
      <c r="HN243">
        <v>9999</v>
      </c>
      <c r="HO243">
        <v>999.9</v>
      </c>
      <c r="HP243">
        <v>1.86387</v>
      </c>
      <c r="HQ243">
        <v>1.86005</v>
      </c>
      <c r="HR243">
        <v>1.85837</v>
      </c>
      <c r="HS243">
        <v>1.85974</v>
      </c>
      <c r="HT243">
        <v>1.85987</v>
      </c>
      <c r="HU243">
        <v>1.85837</v>
      </c>
      <c r="HV243">
        <v>1.85745</v>
      </c>
      <c r="HW243">
        <v>1.8524</v>
      </c>
      <c r="HX243">
        <v>0</v>
      </c>
      <c r="HY243">
        <v>0</v>
      </c>
      <c r="HZ243">
        <v>0</v>
      </c>
      <c r="IA243">
        <v>0</v>
      </c>
      <c r="IB243" t="s">
        <v>426</v>
      </c>
      <c r="IC243" t="s">
        <v>427</v>
      </c>
      <c r="ID243" t="s">
        <v>428</v>
      </c>
      <c r="IE243" t="s">
        <v>428</v>
      </c>
      <c r="IF243" t="s">
        <v>428</v>
      </c>
      <c r="IG243" t="s">
        <v>428</v>
      </c>
      <c r="IH243">
        <v>0</v>
      </c>
      <c r="II243">
        <v>100</v>
      </c>
      <c r="IJ243">
        <v>100</v>
      </c>
      <c r="IK243">
        <v>-0.661</v>
      </c>
      <c r="IL243">
        <v>0.3065</v>
      </c>
      <c r="IM243">
        <v>-0.6605319167387009</v>
      </c>
      <c r="IN243">
        <v>-0.0004737513092168879</v>
      </c>
      <c r="IO243">
        <v>1.233974951706583E-06</v>
      </c>
      <c r="IP243">
        <v>-2.791035861235605E-10</v>
      </c>
      <c r="IQ243">
        <v>0.04306461537617447</v>
      </c>
      <c r="IR243">
        <v>-0.002560808816659483</v>
      </c>
      <c r="IS243">
        <v>0.0007441110143227328</v>
      </c>
      <c r="IT243">
        <v>-6.151772081818622E-06</v>
      </c>
      <c r="IU243">
        <v>2</v>
      </c>
      <c r="IV243">
        <v>1988</v>
      </c>
      <c r="IW243">
        <v>1</v>
      </c>
      <c r="IX243">
        <v>28</v>
      </c>
      <c r="IY243">
        <v>190415.3</v>
      </c>
      <c r="IZ243">
        <v>190415.5</v>
      </c>
      <c r="JA243">
        <v>1.14868</v>
      </c>
      <c r="JB243">
        <v>2.60498</v>
      </c>
      <c r="JC243">
        <v>1.49658</v>
      </c>
      <c r="JD243">
        <v>2.34741</v>
      </c>
      <c r="JE243">
        <v>1.54907</v>
      </c>
      <c r="JF243">
        <v>2.46826</v>
      </c>
      <c r="JG243">
        <v>36.34</v>
      </c>
      <c r="JH243">
        <v>24.0963</v>
      </c>
      <c r="JI243">
        <v>18</v>
      </c>
      <c r="JJ243">
        <v>482.027</v>
      </c>
      <c r="JK243">
        <v>492.261</v>
      </c>
      <c r="JL243">
        <v>30.1182</v>
      </c>
      <c r="JM243">
        <v>29.096</v>
      </c>
      <c r="JN243">
        <v>30.0001</v>
      </c>
      <c r="JO243">
        <v>29.2959</v>
      </c>
      <c r="JP243">
        <v>29.2858</v>
      </c>
      <c r="JQ243">
        <v>23.103</v>
      </c>
      <c r="JR243">
        <v>19.4172</v>
      </c>
      <c r="JS243">
        <v>100</v>
      </c>
      <c r="JT243">
        <v>30.1205</v>
      </c>
      <c r="JU243">
        <v>420</v>
      </c>
      <c r="JV243">
        <v>23.3725</v>
      </c>
      <c r="JW243">
        <v>101.949</v>
      </c>
      <c r="JX243">
        <v>91.36020000000001</v>
      </c>
    </row>
    <row r="244" spans="1:284">
      <c r="A244">
        <v>226</v>
      </c>
      <c r="B244">
        <v>1758414527.1</v>
      </c>
      <c r="C244">
        <v>1824.099999904633</v>
      </c>
      <c r="D244" t="s">
        <v>883</v>
      </c>
      <c r="E244" t="s">
        <v>884</v>
      </c>
      <c r="F244">
        <v>5</v>
      </c>
      <c r="G244" t="s">
        <v>734</v>
      </c>
      <c r="H244" t="s">
        <v>421</v>
      </c>
      <c r="I244">
        <v>1758414519.1</v>
      </c>
      <c r="J244">
        <f>(K244)/1000</f>
        <v>0</v>
      </c>
      <c r="K244">
        <f>1000*DK244*AI244*(DG244-DH244)/(100*CZ244*(1000-AI244*DG244))</f>
        <v>0</v>
      </c>
      <c r="L244">
        <f>DK244*AI244*(DF244-DE244*(1000-AI244*DH244)/(1000-AI244*DG244))/(100*CZ244)</f>
        <v>0</v>
      </c>
      <c r="M244">
        <f>DE244 - IF(AI244&gt;1, L244*CZ244*100.0/(AK244), 0)</f>
        <v>0</v>
      </c>
      <c r="N244">
        <f>((T244-J244/2)*M244-L244)/(T244+J244/2)</f>
        <v>0</v>
      </c>
      <c r="O244">
        <f>N244*(DL244+DM244)/1000.0</f>
        <v>0</v>
      </c>
      <c r="P244">
        <f>(DE244 - IF(AI244&gt;1, L244*CZ244*100.0/(AK244), 0))*(DL244+DM244)/1000.0</f>
        <v>0</v>
      </c>
      <c r="Q244">
        <f>2.0/((1/S244-1/R244)+SIGN(S244)*SQRT((1/S244-1/R244)*(1/S244-1/R244) + 4*DA244/((DA244+1)*(DA244+1))*(2*1/S244*1/R244-1/R244*1/R244)))</f>
        <v>0</v>
      </c>
      <c r="R244">
        <f>IF(LEFT(DB244,1)&lt;&gt;"0",IF(LEFT(DB244,1)="1",3.0,DC244),$D$5+$E$5*(DS244*DL244/($K$5*1000))+$F$5*(DS244*DL244/($K$5*1000))*MAX(MIN(CZ244,$J$5),$I$5)*MAX(MIN(CZ244,$J$5),$I$5)+$G$5*MAX(MIN(CZ244,$J$5),$I$5)*(DS244*DL244/($K$5*1000))+$H$5*(DS244*DL244/($K$5*1000))*(DS244*DL244/($K$5*1000)))</f>
        <v>0</v>
      </c>
      <c r="S244">
        <f>J244*(1000-(1000*0.61365*exp(17.502*W244/(240.97+W244))/(DL244+DM244)+DG244)/2)/(1000*0.61365*exp(17.502*W244/(240.97+W244))/(DL244+DM244)-DG244)</f>
        <v>0</v>
      </c>
      <c r="T244">
        <f>1/((DA244+1)/(Q244/1.6)+1/(R244/1.37)) + DA244/((DA244+1)/(Q244/1.6) + DA244/(R244/1.37))</f>
        <v>0</v>
      </c>
      <c r="U244">
        <f>(CV244*CY244)</f>
        <v>0</v>
      </c>
      <c r="V244">
        <f>(DN244+(U244+2*0.95*5.67E-8*(((DN244+$B$9)+273)^4-(DN244+273)^4)-44100*J244)/(1.84*29.3*R244+8*0.95*5.67E-8*(DN244+273)^3))</f>
        <v>0</v>
      </c>
      <c r="W244">
        <f>($C$9*DO244+$D$9*DP244+$E$9*V244)</f>
        <v>0</v>
      </c>
      <c r="X244">
        <f>0.61365*exp(17.502*W244/(240.97+W244))</f>
        <v>0</v>
      </c>
      <c r="Y244">
        <f>(Z244/AA244*100)</f>
        <v>0</v>
      </c>
      <c r="Z244">
        <f>DG244*(DL244+DM244)/1000</f>
        <v>0</v>
      </c>
      <c r="AA244">
        <f>0.61365*exp(17.502*DN244/(240.97+DN244))</f>
        <v>0</v>
      </c>
      <c r="AB244">
        <f>(X244-DG244*(DL244+DM244)/1000)</f>
        <v>0</v>
      </c>
      <c r="AC244">
        <f>(-J244*44100)</f>
        <v>0</v>
      </c>
      <c r="AD244">
        <f>2*29.3*R244*0.92*(DN244-W244)</f>
        <v>0</v>
      </c>
      <c r="AE244">
        <f>2*0.95*5.67E-8*(((DN244+$B$9)+273)^4-(W244+273)^4)</f>
        <v>0</v>
      </c>
      <c r="AF244">
        <f>U244+AE244+AC244+AD244</f>
        <v>0</v>
      </c>
      <c r="AG244">
        <v>0</v>
      </c>
      <c r="AH244">
        <v>0</v>
      </c>
      <c r="AI244">
        <f>IF(AG244*$H$15&gt;=AK244,1.0,(AK244/(AK244-AG244*$H$15)))</f>
        <v>0</v>
      </c>
      <c r="AJ244">
        <f>(AI244-1)*100</f>
        <v>0</v>
      </c>
      <c r="AK244">
        <f>MAX(0,($B$15+$C$15*DS244)/(1+$D$15*DS244)*DL244/(DN244+273)*$E$15)</f>
        <v>0</v>
      </c>
      <c r="AL244" t="s">
        <v>422</v>
      </c>
      <c r="AM244" t="s">
        <v>422</v>
      </c>
      <c r="AN244">
        <v>0</v>
      </c>
      <c r="AO244">
        <v>0</v>
      </c>
      <c r="AP244">
        <f>1-AN244/AO244</f>
        <v>0</v>
      </c>
      <c r="AQ244">
        <v>0</v>
      </c>
      <c r="AR244" t="s">
        <v>422</v>
      </c>
      <c r="AS244" t="s">
        <v>422</v>
      </c>
      <c r="AT244">
        <v>0</v>
      </c>
      <c r="AU244">
        <v>0</v>
      </c>
      <c r="AV244">
        <f>1-AT244/AU244</f>
        <v>0</v>
      </c>
      <c r="AW244">
        <v>0.5</v>
      </c>
      <c r="AX244">
        <f>CW244</f>
        <v>0</v>
      </c>
      <c r="AY244">
        <f>L244</f>
        <v>0</v>
      </c>
      <c r="AZ244">
        <f>AV244*AW244*AX244</f>
        <v>0</v>
      </c>
      <c r="BA244">
        <f>(AY244-AQ244)/AX244</f>
        <v>0</v>
      </c>
      <c r="BB244">
        <f>(AO244-AU244)/AU244</f>
        <v>0</v>
      </c>
      <c r="BC244">
        <f>AN244/(AP244+AN244/AU244)</f>
        <v>0</v>
      </c>
      <c r="BD244" t="s">
        <v>422</v>
      </c>
      <c r="BE244">
        <v>0</v>
      </c>
      <c r="BF244">
        <f>IF(BE244&lt;&gt;0, BE244, BC244)</f>
        <v>0</v>
      </c>
      <c r="BG244">
        <f>1-BF244/AU244</f>
        <v>0</v>
      </c>
      <c r="BH244">
        <f>(AU244-AT244)/(AU244-BF244)</f>
        <v>0</v>
      </c>
      <c r="BI244">
        <f>(AO244-AU244)/(AO244-BF244)</f>
        <v>0</v>
      </c>
      <c r="BJ244">
        <f>(AU244-AT244)/(AU244-AN244)</f>
        <v>0</v>
      </c>
      <c r="BK244">
        <f>(AO244-AU244)/(AO244-AN244)</f>
        <v>0</v>
      </c>
      <c r="BL244">
        <f>(BH244*BF244/AT244)</f>
        <v>0</v>
      </c>
      <c r="BM244">
        <f>(1-BL244)</f>
        <v>0</v>
      </c>
      <c r="CV244">
        <f>$B$13*DT244+$C$13*DU244+$F$13*EF244*(1-EI244)</f>
        <v>0</v>
      </c>
      <c r="CW244">
        <f>CV244*CX244</f>
        <v>0</v>
      </c>
      <c r="CX244">
        <f>($B$13*$D$11+$C$13*$D$11+$F$13*((ES244+EK244)/MAX(ES244+EK244+ET244, 0.1)*$I$11+ET244/MAX(ES244+EK244+ET244, 0.1)*$J$11))/($B$13+$C$13+$F$13)</f>
        <v>0</v>
      </c>
      <c r="CY244">
        <f>($B$13*$K$11+$C$13*$K$11+$F$13*((ES244+EK244)/MAX(ES244+EK244+ET244, 0.1)*$P$11+ET244/MAX(ES244+EK244+ET244, 0.1)*$Q$11))/($B$13+$C$13+$F$13)</f>
        <v>0</v>
      </c>
      <c r="CZ244">
        <v>1.1</v>
      </c>
      <c r="DA244">
        <v>0.5</v>
      </c>
      <c r="DB244" t="s">
        <v>423</v>
      </c>
      <c r="DC244">
        <v>2</v>
      </c>
      <c r="DD244">
        <v>1758414519.1</v>
      </c>
      <c r="DE244">
        <v>421.842625</v>
      </c>
      <c r="DF244">
        <v>419.9952083333333</v>
      </c>
      <c r="DG244">
        <v>23.46349166666667</v>
      </c>
      <c r="DH244">
        <v>23.41737916666667</v>
      </c>
      <c r="DI244">
        <v>422.5040000000001</v>
      </c>
      <c r="DJ244">
        <v>23.15708333333333</v>
      </c>
      <c r="DK244">
        <v>500.0261666666667</v>
      </c>
      <c r="DL244">
        <v>90.16890833333333</v>
      </c>
      <c r="DM244">
        <v>0.0680373375</v>
      </c>
      <c r="DN244">
        <v>29.82277916666666</v>
      </c>
      <c r="DO244">
        <v>29.986275</v>
      </c>
      <c r="DP244">
        <v>999.9</v>
      </c>
      <c r="DQ244">
        <v>0</v>
      </c>
      <c r="DR244">
        <v>0</v>
      </c>
      <c r="DS244">
        <v>10007.81041666667</v>
      </c>
      <c r="DT244">
        <v>0</v>
      </c>
      <c r="DU244">
        <v>3.33927</v>
      </c>
      <c r="DV244">
        <v>1.847362083333333</v>
      </c>
      <c r="DW244">
        <v>431.9782916666666</v>
      </c>
      <c r="DX244">
        <v>430.0661666666667</v>
      </c>
      <c r="DY244">
        <v>0.04610339583333334</v>
      </c>
      <c r="DZ244">
        <v>419.9952083333333</v>
      </c>
      <c r="EA244">
        <v>23.41737916666667</v>
      </c>
      <c r="EB244">
        <v>2.115676666666667</v>
      </c>
      <c r="EC244">
        <v>2.11152</v>
      </c>
      <c r="ED244">
        <v>18.33770833333334</v>
      </c>
      <c r="EE244">
        <v>18.3063625</v>
      </c>
      <c r="EF244">
        <v>0.00500078</v>
      </c>
      <c r="EG244">
        <v>0</v>
      </c>
      <c r="EH244">
        <v>0</v>
      </c>
      <c r="EI244">
        <v>0</v>
      </c>
      <c r="EJ244">
        <v>130.375</v>
      </c>
      <c r="EK244">
        <v>0.00500078</v>
      </c>
      <c r="EL244">
        <v>-14.4</v>
      </c>
      <c r="EM244">
        <v>-0.3041666666666667</v>
      </c>
      <c r="EN244">
        <v>35.55445833333333</v>
      </c>
      <c r="EO244">
        <v>39.40083333333333</v>
      </c>
      <c r="EP244">
        <v>37.89295833333333</v>
      </c>
      <c r="EQ244">
        <v>39.75758333333334</v>
      </c>
      <c r="ER244">
        <v>38.17683333333333</v>
      </c>
      <c r="ES244">
        <v>0</v>
      </c>
      <c r="ET244">
        <v>0</v>
      </c>
      <c r="EU244">
        <v>0</v>
      </c>
      <c r="EV244">
        <v>1758414526.8</v>
      </c>
      <c r="EW244">
        <v>0</v>
      </c>
      <c r="EX244">
        <v>130.1230769230769</v>
      </c>
      <c r="EY244">
        <v>36.79999981373737</v>
      </c>
      <c r="EZ244">
        <v>-34.79316222584728</v>
      </c>
      <c r="FA244">
        <v>-14.91153846153846</v>
      </c>
      <c r="FB244">
        <v>15</v>
      </c>
      <c r="FC244">
        <v>0</v>
      </c>
      <c r="FD244" t="s">
        <v>424</v>
      </c>
      <c r="FE244">
        <v>1746989605.5</v>
      </c>
      <c r="FF244">
        <v>1746989593.5</v>
      </c>
      <c r="FG244">
        <v>0</v>
      </c>
      <c r="FH244">
        <v>-0.274</v>
      </c>
      <c r="FI244">
        <v>-0.002</v>
      </c>
      <c r="FJ244">
        <v>2.549</v>
      </c>
      <c r="FK244">
        <v>0.129</v>
      </c>
      <c r="FL244">
        <v>420</v>
      </c>
      <c r="FM244">
        <v>17</v>
      </c>
      <c r="FN244">
        <v>0.02</v>
      </c>
      <c r="FO244">
        <v>0.04</v>
      </c>
      <c r="FP244">
        <v>1.852251463414634</v>
      </c>
      <c r="FQ244">
        <v>0.01976236933798436</v>
      </c>
      <c r="FR244">
        <v>0.03901293047439375</v>
      </c>
      <c r="FS244">
        <v>1</v>
      </c>
      <c r="FT244">
        <v>130.1558823529412</v>
      </c>
      <c r="FU244">
        <v>8.933536861690039</v>
      </c>
      <c r="FV244">
        <v>7.550426212218695</v>
      </c>
      <c r="FW244">
        <v>0</v>
      </c>
      <c r="FX244">
        <v>0.04313901707317073</v>
      </c>
      <c r="FY244">
        <v>0.06333685923344941</v>
      </c>
      <c r="FZ244">
        <v>0.006565411818410043</v>
      </c>
      <c r="GA244">
        <v>1</v>
      </c>
      <c r="GB244">
        <v>2</v>
      </c>
      <c r="GC244">
        <v>3</v>
      </c>
      <c r="GD244" t="s">
        <v>425</v>
      </c>
      <c r="GE244">
        <v>3.10329</v>
      </c>
      <c r="GF244">
        <v>2.72605</v>
      </c>
      <c r="GG244">
        <v>0.0880343</v>
      </c>
      <c r="GH244">
        <v>0.0876899</v>
      </c>
      <c r="GI244">
        <v>0.105708</v>
      </c>
      <c r="GJ244">
        <v>0.10697</v>
      </c>
      <c r="GK244">
        <v>23835.5</v>
      </c>
      <c r="GL244">
        <v>21642.3</v>
      </c>
      <c r="GM244">
        <v>26701.1</v>
      </c>
      <c r="GN244">
        <v>23944.9</v>
      </c>
      <c r="GO244">
        <v>38209.9</v>
      </c>
      <c r="GP244">
        <v>31609.5</v>
      </c>
      <c r="GQ244">
        <v>46629.6</v>
      </c>
      <c r="GR244">
        <v>37883.3</v>
      </c>
      <c r="GS244">
        <v>1.86577</v>
      </c>
      <c r="GT244">
        <v>1.85972</v>
      </c>
      <c r="GU244">
        <v>0.0857562</v>
      </c>
      <c r="GV244">
        <v>0</v>
      </c>
      <c r="GW244">
        <v>28.5889</v>
      </c>
      <c r="GX244">
        <v>999.9</v>
      </c>
      <c r="GY244">
        <v>53.7</v>
      </c>
      <c r="GZ244">
        <v>31.5</v>
      </c>
      <c r="HA244">
        <v>27.6411</v>
      </c>
      <c r="HB244">
        <v>61.0937</v>
      </c>
      <c r="HC244">
        <v>25.9535</v>
      </c>
      <c r="HD244">
        <v>1</v>
      </c>
      <c r="HE244">
        <v>0.14407</v>
      </c>
      <c r="HF244">
        <v>-1.13845</v>
      </c>
      <c r="HG244">
        <v>20.2952</v>
      </c>
      <c r="HH244">
        <v>5.21774</v>
      </c>
      <c r="HI244">
        <v>11.98</v>
      </c>
      <c r="HJ244">
        <v>4.96555</v>
      </c>
      <c r="HK244">
        <v>3.27598</v>
      </c>
      <c r="HL244">
        <v>9999</v>
      </c>
      <c r="HM244">
        <v>9999</v>
      </c>
      <c r="HN244">
        <v>9999</v>
      </c>
      <c r="HO244">
        <v>999.9</v>
      </c>
      <c r="HP244">
        <v>1.86386</v>
      </c>
      <c r="HQ244">
        <v>1.86005</v>
      </c>
      <c r="HR244">
        <v>1.85837</v>
      </c>
      <c r="HS244">
        <v>1.85974</v>
      </c>
      <c r="HT244">
        <v>1.85986</v>
      </c>
      <c r="HU244">
        <v>1.85837</v>
      </c>
      <c r="HV244">
        <v>1.85745</v>
      </c>
      <c r="HW244">
        <v>1.8524</v>
      </c>
      <c r="HX244">
        <v>0</v>
      </c>
      <c r="HY244">
        <v>0</v>
      </c>
      <c r="HZ244">
        <v>0</v>
      </c>
      <c r="IA244">
        <v>0</v>
      </c>
      <c r="IB244" t="s">
        <v>426</v>
      </c>
      <c r="IC244" t="s">
        <v>427</v>
      </c>
      <c r="ID244" t="s">
        <v>428</v>
      </c>
      <c r="IE244" t="s">
        <v>428</v>
      </c>
      <c r="IF244" t="s">
        <v>428</v>
      </c>
      <c r="IG244" t="s">
        <v>428</v>
      </c>
      <c r="IH244">
        <v>0</v>
      </c>
      <c r="II244">
        <v>100</v>
      </c>
      <c r="IJ244">
        <v>100</v>
      </c>
      <c r="IK244">
        <v>-0.661</v>
      </c>
      <c r="IL244">
        <v>0.3064</v>
      </c>
      <c r="IM244">
        <v>-0.6605319167387009</v>
      </c>
      <c r="IN244">
        <v>-0.0004737513092168879</v>
      </c>
      <c r="IO244">
        <v>1.233974951706583E-06</v>
      </c>
      <c r="IP244">
        <v>-2.791035861235605E-10</v>
      </c>
      <c r="IQ244">
        <v>0.04306461537617447</v>
      </c>
      <c r="IR244">
        <v>-0.002560808816659483</v>
      </c>
      <c r="IS244">
        <v>0.0007441110143227328</v>
      </c>
      <c r="IT244">
        <v>-6.151772081818622E-06</v>
      </c>
      <c r="IU244">
        <v>2</v>
      </c>
      <c r="IV244">
        <v>1988</v>
      </c>
      <c r="IW244">
        <v>1</v>
      </c>
      <c r="IX244">
        <v>28</v>
      </c>
      <c r="IY244">
        <v>190415.4</v>
      </c>
      <c r="IZ244">
        <v>190415.6</v>
      </c>
      <c r="JA244">
        <v>1.14868</v>
      </c>
      <c r="JB244">
        <v>2.60986</v>
      </c>
      <c r="JC244">
        <v>1.49658</v>
      </c>
      <c r="JD244">
        <v>2.34741</v>
      </c>
      <c r="JE244">
        <v>1.54907</v>
      </c>
      <c r="JF244">
        <v>2.3938</v>
      </c>
      <c r="JG244">
        <v>36.34</v>
      </c>
      <c r="JH244">
        <v>24.0875</v>
      </c>
      <c r="JI244">
        <v>18</v>
      </c>
      <c r="JJ244">
        <v>481.726</v>
      </c>
      <c r="JK244">
        <v>492.393</v>
      </c>
      <c r="JL244">
        <v>30.1213</v>
      </c>
      <c r="JM244">
        <v>29.096</v>
      </c>
      <c r="JN244">
        <v>30.0001</v>
      </c>
      <c r="JO244">
        <v>29.2966</v>
      </c>
      <c r="JP244">
        <v>29.2858</v>
      </c>
      <c r="JQ244">
        <v>23.1035</v>
      </c>
      <c r="JR244">
        <v>19.4172</v>
      </c>
      <c r="JS244">
        <v>100</v>
      </c>
      <c r="JT244">
        <v>30.1282</v>
      </c>
      <c r="JU244">
        <v>420</v>
      </c>
      <c r="JV244">
        <v>23.372</v>
      </c>
      <c r="JW244">
        <v>101.949</v>
      </c>
      <c r="JX244">
        <v>91.3604</v>
      </c>
    </row>
    <row r="245" spans="1:284">
      <c r="A245">
        <v>227</v>
      </c>
      <c r="B245">
        <v>1758414529.1</v>
      </c>
      <c r="C245">
        <v>1826.099999904633</v>
      </c>
      <c r="D245" t="s">
        <v>885</v>
      </c>
      <c r="E245" t="s">
        <v>886</v>
      </c>
      <c r="F245">
        <v>5</v>
      </c>
      <c r="G245" t="s">
        <v>734</v>
      </c>
      <c r="H245" t="s">
        <v>421</v>
      </c>
      <c r="I245">
        <v>1758414521.1</v>
      </c>
      <c r="J245">
        <f>(K245)/1000</f>
        <v>0</v>
      </c>
      <c r="K245">
        <f>1000*DK245*AI245*(DG245-DH245)/(100*CZ245*(1000-AI245*DG245))</f>
        <v>0</v>
      </c>
      <c r="L245">
        <f>DK245*AI245*(DF245-DE245*(1000-AI245*DH245)/(1000-AI245*DG245))/(100*CZ245)</f>
        <v>0</v>
      </c>
      <c r="M245">
        <f>DE245 - IF(AI245&gt;1, L245*CZ245*100.0/(AK245), 0)</f>
        <v>0</v>
      </c>
      <c r="N245">
        <f>((T245-J245/2)*M245-L245)/(T245+J245/2)</f>
        <v>0</v>
      </c>
      <c r="O245">
        <f>N245*(DL245+DM245)/1000.0</f>
        <v>0</v>
      </c>
      <c r="P245">
        <f>(DE245 - IF(AI245&gt;1, L245*CZ245*100.0/(AK245), 0))*(DL245+DM245)/1000.0</f>
        <v>0</v>
      </c>
      <c r="Q245">
        <f>2.0/((1/S245-1/R245)+SIGN(S245)*SQRT((1/S245-1/R245)*(1/S245-1/R245) + 4*DA245/((DA245+1)*(DA245+1))*(2*1/S245*1/R245-1/R245*1/R245)))</f>
        <v>0</v>
      </c>
      <c r="R245">
        <f>IF(LEFT(DB245,1)&lt;&gt;"0",IF(LEFT(DB245,1)="1",3.0,DC245),$D$5+$E$5*(DS245*DL245/($K$5*1000))+$F$5*(DS245*DL245/($K$5*1000))*MAX(MIN(CZ245,$J$5),$I$5)*MAX(MIN(CZ245,$J$5),$I$5)+$G$5*MAX(MIN(CZ245,$J$5),$I$5)*(DS245*DL245/($K$5*1000))+$H$5*(DS245*DL245/($K$5*1000))*(DS245*DL245/($K$5*1000)))</f>
        <v>0</v>
      </c>
      <c r="S245">
        <f>J245*(1000-(1000*0.61365*exp(17.502*W245/(240.97+W245))/(DL245+DM245)+DG245)/2)/(1000*0.61365*exp(17.502*W245/(240.97+W245))/(DL245+DM245)-DG245)</f>
        <v>0</v>
      </c>
      <c r="T245">
        <f>1/((DA245+1)/(Q245/1.6)+1/(R245/1.37)) + DA245/((DA245+1)/(Q245/1.6) + DA245/(R245/1.37))</f>
        <v>0</v>
      </c>
      <c r="U245">
        <f>(CV245*CY245)</f>
        <v>0</v>
      </c>
      <c r="V245">
        <f>(DN245+(U245+2*0.95*5.67E-8*(((DN245+$B$9)+273)^4-(DN245+273)^4)-44100*J245)/(1.84*29.3*R245+8*0.95*5.67E-8*(DN245+273)^3))</f>
        <v>0</v>
      </c>
      <c r="W245">
        <f>($C$9*DO245+$D$9*DP245+$E$9*V245)</f>
        <v>0</v>
      </c>
      <c r="X245">
        <f>0.61365*exp(17.502*W245/(240.97+W245))</f>
        <v>0</v>
      </c>
      <c r="Y245">
        <f>(Z245/AA245*100)</f>
        <v>0</v>
      </c>
      <c r="Z245">
        <f>DG245*(DL245+DM245)/1000</f>
        <v>0</v>
      </c>
      <c r="AA245">
        <f>0.61365*exp(17.502*DN245/(240.97+DN245))</f>
        <v>0</v>
      </c>
      <c r="AB245">
        <f>(X245-DG245*(DL245+DM245)/1000)</f>
        <v>0</v>
      </c>
      <c r="AC245">
        <f>(-J245*44100)</f>
        <v>0</v>
      </c>
      <c r="AD245">
        <f>2*29.3*R245*0.92*(DN245-W245)</f>
        <v>0</v>
      </c>
      <c r="AE245">
        <f>2*0.95*5.67E-8*(((DN245+$B$9)+273)^4-(W245+273)^4)</f>
        <v>0</v>
      </c>
      <c r="AF245">
        <f>U245+AE245+AC245+AD245</f>
        <v>0</v>
      </c>
      <c r="AG245">
        <v>0</v>
      </c>
      <c r="AH245">
        <v>0</v>
      </c>
      <c r="AI245">
        <f>IF(AG245*$H$15&gt;=AK245,1.0,(AK245/(AK245-AG245*$H$15)))</f>
        <v>0</v>
      </c>
      <c r="AJ245">
        <f>(AI245-1)*100</f>
        <v>0</v>
      </c>
      <c r="AK245">
        <f>MAX(0,($B$15+$C$15*DS245)/(1+$D$15*DS245)*DL245/(DN245+273)*$E$15)</f>
        <v>0</v>
      </c>
      <c r="AL245" t="s">
        <v>422</v>
      </c>
      <c r="AM245" t="s">
        <v>422</v>
      </c>
      <c r="AN245">
        <v>0</v>
      </c>
      <c r="AO245">
        <v>0</v>
      </c>
      <c r="AP245">
        <f>1-AN245/AO245</f>
        <v>0</v>
      </c>
      <c r="AQ245">
        <v>0</v>
      </c>
      <c r="AR245" t="s">
        <v>422</v>
      </c>
      <c r="AS245" t="s">
        <v>422</v>
      </c>
      <c r="AT245">
        <v>0</v>
      </c>
      <c r="AU245">
        <v>0</v>
      </c>
      <c r="AV245">
        <f>1-AT245/AU245</f>
        <v>0</v>
      </c>
      <c r="AW245">
        <v>0.5</v>
      </c>
      <c r="AX245">
        <f>CW245</f>
        <v>0</v>
      </c>
      <c r="AY245">
        <f>L245</f>
        <v>0</v>
      </c>
      <c r="AZ245">
        <f>AV245*AW245*AX245</f>
        <v>0</v>
      </c>
      <c r="BA245">
        <f>(AY245-AQ245)/AX245</f>
        <v>0</v>
      </c>
      <c r="BB245">
        <f>(AO245-AU245)/AU245</f>
        <v>0</v>
      </c>
      <c r="BC245">
        <f>AN245/(AP245+AN245/AU245)</f>
        <v>0</v>
      </c>
      <c r="BD245" t="s">
        <v>422</v>
      </c>
      <c r="BE245">
        <v>0</v>
      </c>
      <c r="BF245">
        <f>IF(BE245&lt;&gt;0, BE245, BC245)</f>
        <v>0</v>
      </c>
      <c r="BG245">
        <f>1-BF245/AU245</f>
        <v>0</v>
      </c>
      <c r="BH245">
        <f>(AU245-AT245)/(AU245-BF245)</f>
        <v>0</v>
      </c>
      <c r="BI245">
        <f>(AO245-AU245)/(AO245-BF245)</f>
        <v>0</v>
      </c>
      <c r="BJ245">
        <f>(AU245-AT245)/(AU245-AN245)</f>
        <v>0</v>
      </c>
      <c r="BK245">
        <f>(AO245-AU245)/(AO245-AN245)</f>
        <v>0</v>
      </c>
      <c r="BL245">
        <f>(BH245*BF245/AT245)</f>
        <v>0</v>
      </c>
      <c r="BM245">
        <f>(1-BL245)</f>
        <v>0</v>
      </c>
      <c r="CV245">
        <f>$B$13*DT245+$C$13*DU245+$F$13*EF245*(1-EI245)</f>
        <v>0</v>
      </c>
      <c r="CW245">
        <f>CV245*CX245</f>
        <v>0</v>
      </c>
      <c r="CX245">
        <f>($B$13*$D$11+$C$13*$D$11+$F$13*((ES245+EK245)/MAX(ES245+EK245+ET245, 0.1)*$I$11+ET245/MAX(ES245+EK245+ET245, 0.1)*$J$11))/($B$13+$C$13+$F$13)</f>
        <v>0</v>
      </c>
      <c r="CY245">
        <f>($B$13*$K$11+$C$13*$K$11+$F$13*((ES245+EK245)/MAX(ES245+EK245+ET245, 0.1)*$P$11+ET245/MAX(ES245+EK245+ET245, 0.1)*$Q$11))/($B$13+$C$13+$F$13)</f>
        <v>0</v>
      </c>
      <c r="CZ245">
        <v>1.1</v>
      </c>
      <c r="DA245">
        <v>0.5</v>
      </c>
      <c r="DB245" t="s">
        <v>423</v>
      </c>
      <c r="DC245">
        <v>2</v>
      </c>
      <c r="DD245">
        <v>1758414521.1</v>
      </c>
      <c r="DE245">
        <v>421.8399583333333</v>
      </c>
      <c r="DF245">
        <v>419.9975833333333</v>
      </c>
      <c r="DG245">
        <v>23.464475</v>
      </c>
      <c r="DH245">
        <v>23.41709583333333</v>
      </c>
      <c r="DI245">
        <v>422.5013333333333</v>
      </c>
      <c r="DJ245">
        <v>23.15805416666667</v>
      </c>
      <c r="DK245">
        <v>500.0233333333333</v>
      </c>
      <c r="DL245">
        <v>90.168525</v>
      </c>
      <c r="DM245">
        <v>0.06808369166666667</v>
      </c>
      <c r="DN245">
        <v>29.82173333333334</v>
      </c>
      <c r="DO245">
        <v>29.98697083333333</v>
      </c>
      <c r="DP245">
        <v>999.9</v>
      </c>
      <c r="DQ245">
        <v>0</v>
      </c>
      <c r="DR245">
        <v>0</v>
      </c>
      <c r="DS245">
        <v>10002.83875</v>
      </c>
      <c r="DT245">
        <v>0</v>
      </c>
      <c r="DU245">
        <v>3.33927</v>
      </c>
      <c r="DV245">
        <v>1.84229125</v>
      </c>
      <c r="DW245">
        <v>431.9759999999999</v>
      </c>
      <c r="DX245">
        <v>430.0685416666667</v>
      </c>
      <c r="DY245">
        <v>0.04737464166666667</v>
      </c>
      <c r="DZ245">
        <v>419.9975833333333</v>
      </c>
      <c r="EA245">
        <v>23.41709583333333</v>
      </c>
      <c r="EB245">
        <v>2.115756666666667</v>
      </c>
      <c r="EC245">
        <v>2.111485416666667</v>
      </c>
      <c r="ED245">
        <v>18.3383125</v>
      </c>
      <c r="EE245">
        <v>18.3061</v>
      </c>
      <c r="EF245">
        <v>0.00500078</v>
      </c>
      <c r="EG245">
        <v>0</v>
      </c>
      <c r="EH245">
        <v>0</v>
      </c>
      <c r="EI245">
        <v>0</v>
      </c>
      <c r="EJ245">
        <v>131.4416666666667</v>
      </c>
      <c r="EK245">
        <v>0.00500078</v>
      </c>
      <c r="EL245">
        <v>-15.70416666666667</v>
      </c>
      <c r="EM245">
        <v>-0.4666666666666666</v>
      </c>
      <c r="EN245">
        <v>35.54404166666666</v>
      </c>
      <c r="EO245">
        <v>39.36958333333333</v>
      </c>
      <c r="EP245">
        <v>37.88775</v>
      </c>
      <c r="EQ245">
        <v>39.72370833333333</v>
      </c>
      <c r="ER245">
        <v>38.17941666666667</v>
      </c>
      <c r="ES245">
        <v>0</v>
      </c>
      <c r="ET245">
        <v>0</v>
      </c>
      <c r="EU245">
        <v>0</v>
      </c>
      <c r="EV245">
        <v>1758414529.2</v>
      </c>
      <c r="EW245">
        <v>0</v>
      </c>
      <c r="EX245">
        <v>131.6384615384615</v>
      </c>
      <c r="EY245">
        <v>52.09572645597902</v>
      </c>
      <c r="EZ245">
        <v>-16.74871777753865</v>
      </c>
      <c r="FA245">
        <v>-16.28846153846154</v>
      </c>
      <c r="FB245">
        <v>15</v>
      </c>
      <c r="FC245">
        <v>0</v>
      </c>
      <c r="FD245" t="s">
        <v>424</v>
      </c>
      <c r="FE245">
        <v>1746989605.5</v>
      </c>
      <c r="FF245">
        <v>1746989593.5</v>
      </c>
      <c r="FG245">
        <v>0</v>
      </c>
      <c r="FH245">
        <v>-0.274</v>
      </c>
      <c r="FI245">
        <v>-0.002</v>
      </c>
      <c r="FJ245">
        <v>2.549</v>
      </c>
      <c r="FK245">
        <v>0.129</v>
      </c>
      <c r="FL245">
        <v>420</v>
      </c>
      <c r="FM245">
        <v>17</v>
      </c>
      <c r="FN245">
        <v>0.02</v>
      </c>
      <c r="FO245">
        <v>0.04</v>
      </c>
      <c r="FP245">
        <v>1.85216825</v>
      </c>
      <c r="FQ245">
        <v>-0.04548281425891273</v>
      </c>
      <c r="FR245">
        <v>0.03949106012045638</v>
      </c>
      <c r="FS245">
        <v>1</v>
      </c>
      <c r="FT245">
        <v>130.6147058823529</v>
      </c>
      <c r="FU245">
        <v>12.3376622270939</v>
      </c>
      <c r="FV245">
        <v>7.787060623161277</v>
      </c>
      <c r="FW245">
        <v>0</v>
      </c>
      <c r="FX245">
        <v>0.044936085</v>
      </c>
      <c r="FY245">
        <v>0.05022633771106941</v>
      </c>
      <c r="FZ245">
        <v>0.005174999197997523</v>
      </c>
      <c r="GA245">
        <v>1</v>
      </c>
      <c r="GB245">
        <v>2</v>
      </c>
      <c r="GC245">
        <v>3</v>
      </c>
      <c r="GD245" t="s">
        <v>425</v>
      </c>
      <c r="GE245">
        <v>3.10297</v>
      </c>
      <c r="GF245">
        <v>2.72614</v>
      </c>
      <c r="GG245">
        <v>0.0880377</v>
      </c>
      <c r="GH245">
        <v>0.0876942</v>
      </c>
      <c r="GI245">
        <v>0.105717</v>
      </c>
      <c r="GJ245">
        <v>0.106967</v>
      </c>
      <c r="GK245">
        <v>23835.4</v>
      </c>
      <c r="GL245">
        <v>21642.1</v>
      </c>
      <c r="GM245">
        <v>26701.1</v>
      </c>
      <c r="GN245">
        <v>23944.8</v>
      </c>
      <c r="GO245">
        <v>38209.4</v>
      </c>
      <c r="GP245">
        <v>31609.6</v>
      </c>
      <c r="GQ245">
        <v>46629.4</v>
      </c>
      <c r="GR245">
        <v>37883.2</v>
      </c>
      <c r="GS245">
        <v>1.86532</v>
      </c>
      <c r="GT245">
        <v>1.86012</v>
      </c>
      <c r="GU245">
        <v>0.0856817</v>
      </c>
      <c r="GV245">
        <v>0</v>
      </c>
      <c r="GW245">
        <v>28.5874</v>
      </c>
      <c r="GX245">
        <v>999.9</v>
      </c>
      <c r="GY245">
        <v>53.7</v>
      </c>
      <c r="GZ245">
        <v>31.6</v>
      </c>
      <c r="HA245">
        <v>27.799</v>
      </c>
      <c r="HB245">
        <v>60.7737</v>
      </c>
      <c r="HC245">
        <v>26.0617</v>
      </c>
      <c r="HD245">
        <v>1</v>
      </c>
      <c r="HE245">
        <v>0.144045</v>
      </c>
      <c r="HF245">
        <v>-1.14377</v>
      </c>
      <c r="HG245">
        <v>20.2951</v>
      </c>
      <c r="HH245">
        <v>5.21759</v>
      </c>
      <c r="HI245">
        <v>11.98</v>
      </c>
      <c r="HJ245">
        <v>4.9655</v>
      </c>
      <c r="HK245">
        <v>3.27598</v>
      </c>
      <c r="HL245">
        <v>9999</v>
      </c>
      <c r="HM245">
        <v>9999</v>
      </c>
      <c r="HN245">
        <v>9999</v>
      </c>
      <c r="HO245">
        <v>999.9</v>
      </c>
      <c r="HP245">
        <v>1.86386</v>
      </c>
      <c r="HQ245">
        <v>1.86005</v>
      </c>
      <c r="HR245">
        <v>1.85837</v>
      </c>
      <c r="HS245">
        <v>1.85974</v>
      </c>
      <c r="HT245">
        <v>1.85985</v>
      </c>
      <c r="HU245">
        <v>1.85837</v>
      </c>
      <c r="HV245">
        <v>1.85745</v>
      </c>
      <c r="HW245">
        <v>1.8524</v>
      </c>
      <c r="HX245">
        <v>0</v>
      </c>
      <c r="HY245">
        <v>0</v>
      </c>
      <c r="HZ245">
        <v>0</v>
      </c>
      <c r="IA245">
        <v>0</v>
      </c>
      <c r="IB245" t="s">
        <v>426</v>
      </c>
      <c r="IC245" t="s">
        <v>427</v>
      </c>
      <c r="ID245" t="s">
        <v>428</v>
      </c>
      <c r="IE245" t="s">
        <v>428</v>
      </c>
      <c r="IF245" t="s">
        <v>428</v>
      </c>
      <c r="IG245" t="s">
        <v>428</v>
      </c>
      <c r="IH245">
        <v>0</v>
      </c>
      <c r="II245">
        <v>100</v>
      </c>
      <c r="IJ245">
        <v>100</v>
      </c>
      <c r="IK245">
        <v>-0.662</v>
      </c>
      <c r="IL245">
        <v>0.3065</v>
      </c>
      <c r="IM245">
        <v>-0.6605319167387009</v>
      </c>
      <c r="IN245">
        <v>-0.0004737513092168879</v>
      </c>
      <c r="IO245">
        <v>1.233974951706583E-06</v>
      </c>
      <c r="IP245">
        <v>-2.791035861235605E-10</v>
      </c>
      <c r="IQ245">
        <v>0.04306461537617447</v>
      </c>
      <c r="IR245">
        <v>-0.002560808816659483</v>
      </c>
      <c r="IS245">
        <v>0.0007441110143227328</v>
      </c>
      <c r="IT245">
        <v>-6.151772081818622E-06</v>
      </c>
      <c r="IU245">
        <v>2</v>
      </c>
      <c r="IV245">
        <v>1988</v>
      </c>
      <c r="IW245">
        <v>1</v>
      </c>
      <c r="IX245">
        <v>28</v>
      </c>
      <c r="IY245">
        <v>190415.4</v>
      </c>
      <c r="IZ245">
        <v>190415.6</v>
      </c>
      <c r="JA245">
        <v>1.14868</v>
      </c>
      <c r="JB245">
        <v>2.61963</v>
      </c>
      <c r="JC245">
        <v>1.49658</v>
      </c>
      <c r="JD245">
        <v>2.34863</v>
      </c>
      <c r="JE245">
        <v>1.54907</v>
      </c>
      <c r="JF245">
        <v>2.36328</v>
      </c>
      <c r="JG245">
        <v>36.3635</v>
      </c>
      <c r="JH245">
        <v>24.0875</v>
      </c>
      <c r="JI245">
        <v>18</v>
      </c>
      <c r="JJ245">
        <v>481.463</v>
      </c>
      <c r="JK245">
        <v>492.657</v>
      </c>
      <c r="JL245">
        <v>30.1246</v>
      </c>
      <c r="JM245">
        <v>29.096</v>
      </c>
      <c r="JN245">
        <v>30.0001</v>
      </c>
      <c r="JO245">
        <v>29.2966</v>
      </c>
      <c r="JP245">
        <v>29.2858</v>
      </c>
      <c r="JQ245">
        <v>23.1015</v>
      </c>
      <c r="JR245">
        <v>19.4172</v>
      </c>
      <c r="JS245">
        <v>100</v>
      </c>
      <c r="JT245">
        <v>30.1282</v>
      </c>
      <c r="JU245">
        <v>420</v>
      </c>
      <c r="JV245">
        <v>23.3642</v>
      </c>
      <c r="JW245">
        <v>101.949</v>
      </c>
      <c r="JX245">
        <v>91.36020000000001</v>
      </c>
    </row>
    <row r="246" spans="1:284">
      <c r="A246">
        <v>228</v>
      </c>
      <c r="B246">
        <v>1758414531.1</v>
      </c>
      <c r="C246">
        <v>1828.099999904633</v>
      </c>
      <c r="D246" t="s">
        <v>887</v>
      </c>
      <c r="E246" t="s">
        <v>888</v>
      </c>
      <c r="F246">
        <v>5</v>
      </c>
      <c r="G246" t="s">
        <v>734</v>
      </c>
      <c r="H246" t="s">
        <v>421</v>
      </c>
      <c r="I246">
        <v>1758414523.1</v>
      </c>
      <c r="J246">
        <f>(K246)/1000</f>
        <v>0</v>
      </c>
      <c r="K246">
        <f>1000*DK246*AI246*(DG246-DH246)/(100*CZ246*(1000-AI246*DG246))</f>
        <v>0</v>
      </c>
      <c r="L246">
        <f>DK246*AI246*(DF246-DE246*(1000-AI246*DH246)/(1000-AI246*DG246))/(100*CZ246)</f>
        <v>0</v>
      </c>
      <c r="M246">
        <f>DE246 - IF(AI246&gt;1, L246*CZ246*100.0/(AK246), 0)</f>
        <v>0</v>
      </c>
      <c r="N246">
        <f>((T246-J246/2)*M246-L246)/(T246+J246/2)</f>
        <v>0</v>
      </c>
      <c r="O246">
        <f>N246*(DL246+DM246)/1000.0</f>
        <v>0</v>
      </c>
      <c r="P246">
        <f>(DE246 - IF(AI246&gt;1, L246*CZ246*100.0/(AK246), 0))*(DL246+DM246)/1000.0</f>
        <v>0</v>
      </c>
      <c r="Q246">
        <f>2.0/((1/S246-1/R246)+SIGN(S246)*SQRT((1/S246-1/R246)*(1/S246-1/R246) + 4*DA246/((DA246+1)*(DA246+1))*(2*1/S246*1/R246-1/R246*1/R246)))</f>
        <v>0</v>
      </c>
      <c r="R246">
        <f>IF(LEFT(DB246,1)&lt;&gt;"0",IF(LEFT(DB246,1)="1",3.0,DC246),$D$5+$E$5*(DS246*DL246/($K$5*1000))+$F$5*(DS246*DL246/($K$5*1000))*MAX(MIN(CZ246,$J$5),$I$5)*MAX(MIN(CZ246,$J$5),$I$5)+$G$5*MAX(MIN(CZ246,$J$5),$I$5)*(DS246*DL246/($K$5*1000))+$H$5*(DS246*DL246/($K$5*1000))*(DS246*DL246/($K$5*1000)))</f>
        <v>0</v>
      </c>
      <c r="S246">
        <f>J246*(1000-(1000*0.61365*exp(17.502*W246/(240.97+W246))/(DL246+DM246)+DG246)/2)/(1000*0.61365*exp(17.502*W246/(240.97+W246))/(DL246+DM246)-DG246)</f>
        <v>0</v>
      </c>
      <c r="T246">
        <f>1/((DA246+1)/(Q246/1.6)+1/(R246/1.37)) + DA246/((DA246+1)/(Q246/1.6) + DA246/(R246/1.37))</f>
        <v>0</v>
      </c>
      <c r="U246">
        <f>(CV246*CY246)</f>
        <v>0</v>
      </c>
      <c r="V246">
        <f>(DN246+(U246+2*0.95*5.67E-8*(((DN246+$B$9)+273)^4-(DN246+273)^4)-44100*J246)/(1.84*29.3*R246+8*0.95*5.67E-8*(DN246+273)^3))</f>
        <v>0</v>
      </c>
      <c r="W246">
        <f>($C$9*DO246+$D$9*DP246+$E$9*V246)</f>
        <v>0</v>
      </c>
      <c r="X246">
        <f>0.61365*exp(17.502*W246/(240.97+W246))</f>
        <v>0</v>
      </c>
      <c r="Y246">
        <f>(Z246/AA246*100)</f>
        <v>0</v>
      </c>
      <c r="Z246">
        <f>DG246*(DL246+DM246)/1000</f>
        <v>0</v>
      </c>
      <c r="AA246">
        <f>0.61365*exp(17.502*DN246/(240.97+DN246))</f>
        <v>0</v>
      </c>
      <c r="AB246">
        <f>(X246-DG246*(DL246+DM246)/1000)</f>
        <v>0</v>
      </c>
      <c r="AC246">
        <f>(-J246*44100)</f>
        <v>0</v>
      </c>
      <c r="AD246">
        <f>2*29.3*R246*0.92*(DN246-W246)</f>
        <v>0</v>
      </c>
      <c r="AE246">
        <f>2*0.95*5.67E-8*(((DN246+$B$9)+273)^4-(W246+273)^4)</f>
        <v>0</v>
      </c>
      <c r="AF246">
        <f>U246+AE246+AC246+AD246</f>
        <v>0</v>
      </c>
      <c r="AG246">
        <v>0</v>
      </c>
      <c r="AH246">
        <v>0</v>
      </c>
      <c r="AI246">
        <f>IF(AG246*$H$15&gt;=AK246,1.0,(AK246/(AK246-AG246*$H$15)))</f>
        <v>0</v>
      </c>
      <c r="AJ246">
        <f>(AI246-1)*100</f>
        <v>0</v>
      </c>
      <c r="AK246">
        <f>MAX(0,($B$15+$C$15*DS246)/(1+$D$15*DS246)*DL246/(DN246+273)*$E$15)</f>
        <v>0</v>
      </c>
      <c r="AL246" t="s">
        <v>422</v>
      </c>
      <c r="AM246" t="s">
        <v>422</v>
      </c>
      <c r="AN246">
        <v>0</v>
      </c>
      <c r="AO246">
        <v>0</v>
      </c>
      <c r="AP246">
        <f>1-AN246/AO246</f>
        <v>0</v>
      </c>
      <c r="AQ246">
        <v>0</v>
      </c>
      <c r="AR246" t="s">
        <v>422</v>
      </c>
      <c r="AS246" t="s">
        <v>422</v>
      </c>
      <c r="AT246">
        <v>0</v>
      </c>
      <c r="AU246">
        <v>0</v>
      </c>
      <c r="AV246">
        <f>1-AT246/AU246</f>
        <v>0</v>
      </c>
      <c r="AW246">
        <v>0.5</v>
      </c>
      <c r="AX246">
        <f>CW246</f>
        <v>0</v>
      </c>
      <c r="AY246">
        <f>L246</f>
        <v>0</v>
      </c>
      <c r="AZ246">
        <f>AV246*AW246*AX246</f>
        <v>0</v>
      </c>
      <c r="BA246">
        <f>(AY246-AQ246)/AX246</f>
        <v>0</v>
      </c>
      <c r="BB246">
        <f>(AO246-AU246)/AU246</f>
        <v>0</v>
      </c>
      <c r="BC246">
        <f>AN246/(AP246+AN246/AU246)</f>
        <v>0</v>
      </c>
      <c r="BD246" t="s">
        <v>422</v>
      </c>
      <c r="BE246">
        <v>0</v>
      </c>
      <c r="BF246">
        <f>IF(BE246&lt;&gt;0, BE246, BC246)</f>
        <v>0</v>
      </c>
      <c r="BG246">
        <f>1-BF246/AU246</f>
        <v>0</v>
      </c>
      <c r="BH246">
        <f>(AU246-AT246)/(AU246-BF246)</f>
        <v>0</v>
      </c>
      <c r="BI246">
        <f>(AO246-AU246)/(AO246-BF246)</f>
        <v>0</v>
      </c>
      <c r="BJ246">
        <f>(AU246-AT246)/(AU246-AN246)</f>
        <v>0</v>
      </c>
      <c r="BK246">
        <f>(AO246-AU246)/(AO246-AN246)</f>
        <v>0</v>
      </c>
      <c r="BL246">
        <f>(BH246*BF246/AT246)</f>
        <v>0</v>
      </c>
      <c r="BM246">
        <f>(1-BL246)</f>
        <v>0</v>
      </c>
      <c r="CV246">
        <f>$B$13*DT246+$C$13*DU246+$F$13*EF246*(1-EI246)</f>
        <v>0</v>
      </c>
      <c r="CW246">
        <f>CV246*CX246</f>
        <v>0</v>
      </c>
      <c r="CX246">
        <f>($B$13*$D$11+$C$13*$D$11+$F$13*((ES246+EK246)/MAX(ES246+EK246+ET246, 0.1)*$I$11+ET246/MAX(ES246+EK246+ET246, 0.1)*$J$11))/($B$13+$C$13+$F$13)</f>
        <v>0</v>
      </c>
      <c r="CY246">
        <f>($B$13*$K$11+$C$13*$K$11+$F$13*((ES246+EK246)/MAX(ES246+EK246+ET246, 0.1)*$P$11+ET246/MAX(ES246+EK246+ET246, 0.1)*$Q$11))/($B$13+$C$13+$F$13)</f>
        <v>0</v>
      </c>
      <c r="CZ246">
        <v>1.1</v>
      </c>
      <c r="DA246">
        <v>0.5</v>
      </c>
      <c r="DB246" t="s">
        <v>423</v>
      </c>
      <c r="DC246">
        <v>2</v>
      </c>
      <c r="DD246">
        <v>1758414523.1</v>
      </c>
      <c r="DE246">
        <v>421.8327916666667</v>
      </c>
      <c r="DF246">
        <v>419.9912916666667</v>
      </c>
      <c r="DG246">
        <v>23.46545</v>
      </c>
      <c r="DH246">
        <v>23.41659583333333</v>
      </c>
      <c r="DI246">
        <v>422.4941666666667</v>
      </c>
      <c r="DJ246">
        <v>23.15900833333333</v>
      </c>
      <c r="DK246">
        <v>500.001375</v>
      </c>
      <c r="DL246">
        <v>90.16842916666667</v>
      </c>
      <c r="DM246">
        <v>0.0681385</v>
      </c>
      <c r="DN246">
        <v>29.82073333333333</v>
      </c>
      <c r="DO246">
        <v>29.98690416666667</v>
      </c>
      <c r="DP246">
        <v>999.9</v>
      </c>
      <c r="DQ246">
        <v>0</v>
      </c>
      <c r="DR246">
        <v>0</v>
      </c>
      <c r="DS246">
        <v>9999.735833333334</v>
      </c>
      <c r="DT246">
        <v>0</v>
      </c>
      <c r="DU246">
        <v>3.33927</v>
      </c>
      <c r="DV246">
        <v>1.84147375</v>
      </c>
      <c r="DW246">
        <v>431.969125</v>
      </c>
      <c r="DX246">
        <v>430.0618749999999</v>
      </c>
      <c r="DY246">
        <v>0.04885379166666667</v>
      </c>
      <c r="DZ246">
        <v>419.9912916666667</v>
      </c>
      <c r="EA246">
        <v>23.41659583333333</v>
      </c>
      <c r="EB246">
        <v>2.1158425</v>
      </c>
      <c r="EC246">
        <v>2.111437916666667</v>
      </c>
      <c r="ED246">
        <v>18.33895833333333</v>
      </c>
      <c r="EE246">
        <v>18.3057375</v>
      </c>
      <c r="EF246">
        <v>0.00500078</v>
      </c>
      <c r="EG246">
        <v>0</v>
      </c>
      <c r="EH246">
        <v>0</v>
      </c>
      <c r="EI246">
        <v>0</v>
      </c>
      <c r="EJ246">
        <v>132.5333333333333</v>
      </c>
      <c r="EK246">
        <v>0.00500078</v>
      </c>
      <c r="EL246">
        <v>-16.34166666666667</v>
      </c>
      <c r="EM246">
        <v>-0.6875</v>
      </c>
      <c r="EN246">
        <v>35.52316666666666</v>
      </c>
      <c r="EO246">
        <v>39.33833333333333</v>
      </c>
      <c r="EP246">
        <v>37.86175</v>
      </c>
      <c r="EQ246">
        <v>39.68470833333333</v>
      </c>
      <c r="ER246">
        <v>38.16904166666666</v>
      </c>
      <c r="ES246">
        <v>0</v>
      </c>
      <c r="ET246">
        <v>0</v>
      </c>
      <c r="EU246">
        <v>0</v>
      </c>
      <c r="EV246">
        <v>1758414531</v>
      </c>
      <c r="EW246">
        <v>0</v>
      </c>
      <c r="EX246">
        <v>132.672</v>
      </c>
      <c r="EY246">
        <v>48.59230739889217</v>
      </c>
      <c r="EZ246">
        <v>-7.22307673655077</v>
      </c>
      <c r="FA246">
        <v>-15.884</v>
      </c>
      <c r="FB246">
        <v>15</v>
      </c>
      <c r="FC246">
        <v>0</v>
      </c>
      <c r="FD246" t="s">
        <v>424</v>
      </c>
      <c r="FE246">
        <v>1746989605.5</v>
      </c>
      <c r="FF246">
        <v>1746989593.5</v>
      </c>
      <c r="FG246">
        <v>0</v>
      </c>
      <c r="FH246">
        <v>-0.274</v>
      </c>
      <c r="FI246">
        <v>-0.002</v>
      </c>
      <c r="FJ246">
        <v>2.549</v>
      </c>
      <c r="FK246">
        <v>0.129</v>
      </c>
      <c r="FL246">
        <v>420</v>
      </c>
      <c r="FM246">
        <v>17</v>
      </c>
      <c r="FN246">
        <v>0.02</v>
      </c>
      <c r="FO246">
        <v>0.04</v>
      </c>
      <c r="FP246">
        <v>1.842615609756098</v>
      </c>
      <c r="FQ246">
        <v>-0.04709121951219727</v>
      </c>
      <c r="FR246">
        <v>0.03845748168820898</v>
      </c>
      <c r="FS246">
        <v>1</v>
      </c>
      <c r="FT246">
        <v>131.5617647058824</v>
      </c>
      <c r="FU246">
        <v>27.56455291329594</v>
      </c>
      <c r="FV246">
        <v>8.347314281213002</v>
      </c>
      <c r="FW246">
        <v>0</v>
      </c>
      <c r="FX246">
        <v>0.04685806341463414</v>
      </c>
      <c r="FY246">
        <v>0.04251941602787458</v>
      </c>
      <c r="FZ246">
        <v>0.004472802181737328</v>
      </c>
      <c r="GA246">
        <v>1</v>
      </c>
      <c r="GB246">
        <v>2</v>
      </c>
      <c r="GC246">
        <v>3</v>
      </c>
      <c r="GD246" t="s">
        <v>425</v>
      </c>
      <c r="GE246">
        <v>3.10299</v>
      </c>
      <c r="GF246">
        <v>2.72637</v>
      </c>
      <c r="GG246">
        <v>0.0880319</v>
      </c>
      <c r="GH246">
        <v>0.087695</v>
      </c>
      <c r="GI246">
        <v>0.105722</v>
      </c>
      <c r="GJ246">
        <v>0.106964</v>
      </c>
      <c r="GK246">
        <v>23835.4</v>
      </c>
      <c r="GL246">
        <v>21642</v>
      </c>
      <c r="GM246">
        <v>26700.9</v>
      </c>
      <c r="GN246">
        <v>23944.7</v>
      </c>
      <c r="GO246">
        <v>38209.1</v>
      </c>
      <c r="GP246">
        <v>31609.5</v>
      </c>
      <c r="GQ246">
        <v>46629.4</v>
      </c>
      <c r="GR246">
        <v>37883</v>
      </c>
      <c r="GS246">
        <v>1.86555</v>
      </c>
      <c r="GT246">
        <v>1.85995</v>
      </c>
      <c r="GU246">
        <v>0.0859275</v>
      </c>
      <c r="GV246">
        <v>0</v>
      </c>
      <c r="GW246">
        <v>28.5858</v>
      </c>
      <c r="GX246">
        <v>999.9</v>
      </c>
      <c r="GY246">
        <v>53.7</v>
      </c>
      <c r="GZ246">
        <v>31.5</v>
      </c>
      <c r="HA246">
        <v>27.6421</v>
      </c>
      <c r="HB246">
        <v>60.6637</v>
      </c>
      <c r="HC246">
        <v>26.0497</v>
      </c>
      <c r="HD246">
        <v>1</v>
      </c>
      <c r="HE246">
        <v>0.143966</v>
      </c>
      <c r="HF246">
        <v>-1.13692</v>
      </c>
      <c r="HG246">
        <v>20.2952</v>
      </c>
      <c r="HH246">
        <v>5.21954</v>
      </c>
      <c r="HI246">
        <v>11.98</v>
      </c>
      <c r="HJ246">
        <v>4.96555</v>
      </c>
      <c r="HK246">
        <v>3.276</v>
      </c>
      <c r="HL246">
        <v>9999</v>
      </c>
      <c r="HM246">
        <v>9999</v>
      </c>
      <c r="HN246">
        <v>9999</v>
      </c>
      <c r="HO246">
        <v>999.9</v>
      </c>
      <c r="HP246">
        <v>1.86387</v>
      </c>
      <c r="HQ246">
        <v>1.86005</v>
      </c>
      <c r="HR246">
        <v>1.85837</v>
      </c>
      <c r="HS246">
        <v>1.85974</v>
      </c>
      <c r="HT246">
        <v>1.85986</v>
      </c>
      <c r="HU246">
        <v>1.85837</v>
      </c>
      <c r="HV246">
        <v>1.85745</v>
      </c>
      <c r="HW246">
        <v>1.85238</v>
      </c>
      <c r="HX246">
        <v>0</v>
      </c>
      <c r="HY246">
        <v>0</v>
      </c>
      <c r="HZ246">
        <v>0</v>
      </c>
      <c r="IA246">
        <v>0</v>
      </c>
      <c r="IB246" t="s">
        <v>426</v>
      </c>
      <c r="IC246" t="s">
        <v>427</v>
      </c>
      <c r="ID246" t="s">
        <v>428</v>
      </c>
      <c r="IE246" t="s">
        <v>428</v>
      </c>
      <c r="IF246" t="s">
        <v>428</v>
      </c>
      <c r="IG246" t="s">
        <v>428</v>
      </c>
      <c r="IH246">
        <v>0</v>
      </c>
      <c r="II246">
        <v>100</v>
      </c>
      <c r="IJ246">
        <v>100</v>
      </c>
      <c r="IK246">
        <v>-0.662</v>
      </c>
      <c r="IL246">
        <v>0.3066</v>
      </c>
      <c r="IM246">
        <v>-0.6605319167387009</v>
      </c>
      <c r="IN246">
        <v>-0.0004737513092168879</v>
      </c>
      <c r="IO246">
        <v>1.233974951706583E-06</v>
      </c>
      <c r="IP246">
        <v>-2.791035861235605E-10</v>
      </c>
      <c r="IQ246">
        <v>0.04306461537617447</v>
      </c>
      <c r="IR246">
        <v>-0.002560808816659483</v>
      </c>
      <c r="IS246">
        <v>0.0007441110143227328</v>
      </c>
      <c r="IT246">
        <v>-6.151772081818622E-06</v>
      </c>
      <c r="IU246">
        <v>2</v>
      </c>
      <c r="IV246">
        <v>1988</v>
      </c>
      <c r="IW246">
        <v>1</v>
      </c>
      <c r="IX246">
        <v>28</v>
      </c>
      <c r="IY246">
        <v>190415.4</v>
      </c>
      <c r="IZ246">
        <v>190415.6</v>
      </c>
      <c r="JA246">
        <v>1.14868</v>
      </c>
      <c r="JB246">
        <v>2.61963</v>
      </c>
      <c r="JC246">
        <v>1.49658</v>
      </c>
      <c r="JD246">
        <v>2.34863</v>
      </c>
      <c r="JE246">
        <v>1.54907</v>
      </c>
      <c r="JF246">
        <v>2.39014</v>
      </c>
      <c r="JG246">
        <v>36.34</v>
      </c>
      <c r="JH246">
        <v>24.0963</v>
      </c>
      <c r="JI246">
        <v>18</v>
      </c>
      <c r="JJ246">
        <v>481.594</v>
      </c>
      <c r="JK246">
        <v>492.541</v>
      </c>
      <c r="JL246">
        <v>30.1285</v>
      </c>
      <c r="JM246">
        <v>29.096</v>
      </c>
      <c r="JN246">
        <v>30.0001</v>
      </c>
      <c r="JO246">
        <v>29.2966</v>
      </c>
      <c r="JP246">
        <v>29.2858</v>
      </c>
      <c r="JQ246">
        <v>23.1032</v>
      </c>
      <c r="JR246">
        <v>19.4172</v>
      </c>
      <c r="JS246">
        <v>100</v>
      </c>
      <c r="JT246">
        <v>30.1387</v>
      </c>
      <c r="JU246">
        <v>420</v>
      </c>
      <c r="JV246">
        <v>23.362</v>
      </c>
      <c r="JW246">
        <v>101.948</v>
      </c>
      <c r="JX246">
        <v>91.3597</v>
      </c>
    </row>
    <row r="247" spans="1:284">
      <c r="A247">
        <v>229</v>
      </c>
      <c r="B247">
        <v>1758414533.1</v>
      </c>
      <c r="C247">
        <v>1830.099999904633</v>
      </c>
      <c r="D247" t="s">
        <v>889</v>
      </c>
      <c r="E247" t="s">
        <v>890</v>
      </c>
      <c r="F247">
        <v>5</v>
      </c>
      <c r="G247" t="s">
        <v>734</v>
      </c>
      <c r="H247" t="s">
        <v>421</v>
      </c>
      <c r="I247">
        <v>1758414525.1</v>
      </c>
      <c r="J247">
        <f>(K247)/1000</f>
        <v>0</v>
      </c>
      <c r="K247">
        <f>1000*DK247*AI247*(DG247-DH247)/(100*CZ247*(1000-AI247*DG247))</f>
        <v>0</v>
      </c>
      <c r="L247">
        <f>DK247*AI247*(DF247-DE247*(1000-AI247*DH247)/(1000-AI247*DG247))/(100*CZ247)</f>
        <v>0</v>
      </c>
      <c r="M247">
        <f>DE247 - IF(AI247&gt;1, L247*CZ247*100.0/(AK247), 0)</f>
        <v>0</v>
      </c>
      <c r="N247">
        <f>((T247-J247/2)*M247-L247)/(T247+J247/2)</f>
        <v>0</v>
      </c>
      <c r="O247">
        <f>N247*(DL247+DM247)/1000.0</f>
        <v>0</v>
      </c>
      <c r="P247">
        <f>(DE247 - IF(AI247&gt;1, L247*CZ247*100.0/(AK247), 0))*(DL247+DM247)/1000.0</f>
        <v>0</v>
      </c>
      <c r="Q247">
        <f>2.0/((1/S247-1/R247)+SIGN(S247)*SQRT((1/S247-1/R247)*(1/S247-1/R247) + 4*DA247/((DA247+1)*(DA247+1))*(2*1/S247*1/R247-1/R247*1/R247)))</f>
        <v>0</v>
      </c>
      <c r="R247">
        <f>IF(LEFT(DB247,1)&lt;&gt;"0",IF(LEFT(DB247,1)="1",3.0,DC247),$D$5+$E$5*(DS247*DL247/($K$5*1000))+$F$5*(DS247*DL247/($K$5*1000))*MAX(MIN(CZ247,$J$5),$I$5)*MAX(MIN(CZ247,$J$5),$I$5)+$G$5*MAX(MIN(CZ247,$J$5),$I$5)*(DS247*DL247/($K$5*1000))+$H$5*(DS247*DL247/($K$5*1000))*(DS247*DL247/($K$5*1000)))</f>
        <v>0</v>
      </c>
      <c r="S247">
        <f>J247*(1000-(1000*0.61365*exp(17.502*W247/(240.97+W247))/(DL247+DM247)+DG247)/2)/(1000*0.61365*exp(17.502*W247/(240.97+W247))/(DL247+DM247)-DG247)</f>
        <v>0</v>
      </c>
      <c r="T247">
        <f>1/((DA247+1)/(Q247/1.6)+1/(R247/1.37)) + DA247/((DA247+1)/(Q247/1.6) + DA247/(R247/1.37))</f>
        <v>0</v>
      </c>
      <c r="U247">
        <f>(CV247*CY247)</f>
        <v>0</v>
      </c>
      <c r="V247">
        <f>(DN247+(U247+2*0.95*5.67E-8*(((DN247+$B$9)+273)^4-(DN247+273)^4)-44100*J247)/(1.84*29.3*R247+8*0.95*5.67E-8*(DN247+273)^3))</f>
        <v>0</v>
      </c>
      <c r="W247">
        <f>($C$9*DO247+$D$9*DP247+$E$9*V247)</f>
        <v>0</v>
      </c>
      <c r="X247">
        <f>0.61365*exp(17.502*W247/(240.97+W247))</f>
        <v>0</v>
      </c>
      <c r="Y247">
        <f>(Z247/AA247*100)</f>
        <v>0</v>
      </c>
      <c r="Z247">
        <f>DG247*(DL247+DM247)/1000</f>
        <v>0</v>
      </c>
      <c r="AA247">
        <f>0.61365*exp(17.502*DN247/(240.97+DN247))</f>
        <v>0</v>
      </c>
      <c r="AB247">
        <f>(X247-DG247*(DL247+DM247)/1000)</f>
        <v>0</v>
      </c>
      <c r="AC247">
        <f>(-J247*44100)</f>
        <v>0</v>
      </c>
      <c r="AD247">
        <f>2*29.3*R247*0.92*(DN247-W247)</f>
        <v>0</v>
      </c>
      <c r="AE247">
        <f>2*0.95*5.67E-8*(((DN247+$B$9)+273)^4-(W247+273)^4)</f>
        <v>0</v>
      </c>
      <c r="AF247">
        <f>U247+AE247+AC247+AD247</f>
        <v>0</v>
      </c>
      <c r="AG247">
        <v>0</v>
      </c>
      <c r="AH247">
        <v>0</v>
      </c>
      <c r="AI247">
        <f>IF(AG247*$H$15&gt;=AK247,1.0,(AK247/(AK247-AG247*$H$15)))</f>
        <v>0</v>
      </c>
      <c r="AJ247">
        <f>(AI247-1)*100</f>
        <v>0</v>
      </c>
      <c r="AK247">
        <f>MAX(0,($B$15+$C$15*DS247)/(1+$D$15*DS247)*DL247/(DN247+273)*$E$15)</f>
        <v>0</v>
      </c>
      <c r="AL247" t="s">
        <v>422</v>
      </c>
      <c r="AM247" t="s">
        <v>422</v>
      </c>
      <c r="AN247">
        <v>0</v>
      </c>
      <c r="AO247">
        <v>0</v>
      </c>
      <c r="AP247">
        <f>1-AN247/AO247</f>
        <v>0</v>
      </c>
      <c r="AQ247">
        <v>0</v>
      </c>
      <c r="AR247" t="s">
        <v>422</v>
      </c>
      <c r="AS247" t="s">
        <v>422</v>
      </c>
      <c r="AT247">
        <v>0</v>
      </c>
      <c r="AU247">
        <v>0</v>
      </c>
      <c r="AV247">
        <f>1-AT247/AU247</f>
        <v>0</v>
      </c>
      <c r="AW247">
        <v>0.5</v>
      </c>
      <c r="AX247">
        <f>CW247</f>
        <v>0</v>
      </c>
      <c r="AY247">
        <f>L247</f>
        <v>0</v>
      </c>
      <c r="AZ247">
        <f>AV247*AW247*AX247</f>
        <v>0</v>
      </c>
      <c r="BA247">
        <f>(AY247-AQ247)/AX247</f>
        <v>0</v>
      </c>
      <c r="BB247">
        <f>(AO247-AU247)/AU247</f>
        <v>0</v>
      </c>
      <c r="BC247">
        <f>AN247/(AP247+AN247/AU247)</f>
        <v>0</v>
      </c>
      <c r="BD247" t="s">
        <v>422</v>
      </c>
      <c r="BE247">
        <v>0</v>
      </c>
      <c r="BF247">
        <f>IF(BE247&lt;&gt;0, BE247, BC247)</f>
        <v>0</v>
      </c>
      <c r="BG247">
        <f>1-BF247/AU247</f>
        <v>0</v>
      </c>
      <c r="BH247">
        <f>(AU247-AT247)/(AU247-BF247)</f>
        <v>0</v>
      </c>
      <c r="BI247">
        <f>(AO247-AU247)/(AO247-BF247)</f>
        <v>0</v>
      </c>
      <c r="BJ247">
        <f>(AU247-AT247)/(AU247-AN247)</f>
        <v>0</v>
      </c>
      <c r="BK247">
        <f>(AO247-AU247)/(AO247-AN247)</f>
        <v>0</v>
      </c>
      <c r="BL247">
        <f>(BH247*BF247/AT247)</f>
        <v>0</v>
      </c>
      <c r="BM247">
        <f>(1-BL247)</f>
        <v>0</v>
      </c>
      <c r="CV247">
        <f>$B$13*DT247+$C$13*DU247+$F$13*EF247*(1-EI247)</f>
        <v>0</v>
      </c>
      <c r="CW247">
        <f>CV247*CX247</f>
        <v>0</v>
      </c>
      <c r="CX247">
        <f>($B$13*$D$11+$C$13*$D$11+$F$13*((ES247+EK247)/MAX(ES247+EK247+ET247, 0.1)*$I$11+ET247/MAX(ES247+EK247+ET247, 0.1)*$J$11))/($B$13+$C$13+$F$13)</f>
        <v>0</v>
      </c>
      <c r="CY247">
        <f>($B$13*$K$11+$C$13*$K$11+$F$13*((ES247+EK247)/MAX(ES247+EK247+ET247, 0.1)*$P$11+ET247/MAX(ES247+EK247+ET247, 0.1)*$Q$11))/($B$13+$C$13+$F$13)</f>
        <v>0</v>
      </c>
      <c r="CZ247">
        <v>1.1</v>
      </c>
      <c r="DA247">
        <v>0.5</v>
      </c>
      <c r="DB247" t="s">
        <v>423</v>
      </c>
      <c r="DC247">
        <v>2</v>
      </c>
      <c r="DD247">
        <v>1758414525.1</v>
      </c>
      <c r="DE247">
        <v>421.8225833333333</v>
      </c>
      <c r="DF247">
        <v>419.9847916666666</v>
      </c>
      <c r="DG247">
        <v>23.46639583333334</v>
      </c>
      <c r="DH247">
        <v>23.41610833333333</v>
      </c>
      <c r="DI247">
        <v>422.484</v>
      </c>
      <c r="DJ247">
        <v>23.1599375</v>
      </c>
      <c r="DK247">
        <v>499.9979583333334</v>
      </c>
      <c r="DL247">
        <v>90.16857499999999</v>
      </c>
      <c r="DM247">
        <v>0.06816969166666666</v>
      </c>
      <c r="DN247">
        <v>29.8201</v>
      </c>
      <c r="DO247">
        <v>29.98704583333333</v>
      </c>
      <c r="DP247">
        <v>999.9</v>
      </c>
      <c r="DQ247">
        <v>0</v>
      </c>
      <c r="DR247">
        <v>0</v>
      </c>
      <c r="DS247">
        <v>9999.998333333333</v>
      </c>
      <c r="DT247">
        <v>0</v>
      </c>
      <c r="DU247">
        <v>3.33927</v>
      </c>
      <c r="DV247">
        <v>1.837759583333333</v>
      </c>
      <c r="DW247">
        <v>431.9591666666667</v>
      </c>
      <c r="DX247">
        <v>430.0550833333334</v>
      </c>
      <c r="DY247">
        <v>0.05029105833333334</v>
      </c>
      <c r="DZ247">
        <v>419.9847916666666</v>
      </c>
      <c r="EA247">
        <v>23.41610833333333</v>
      </c>
      <c r="EB247">
        <v>2.11593125</v>
      </c>
      <c r="EC247">
        <v>2.1113975</v>
      </c>
      <c r="ED247">
        <v>18.33962916666666</v>
      </c>
      <c r="EE247">
        <v>18.30543333333334</v>
      </c>
      <c r="EF247">
        <v>0.00500078</v>
      </c>
      <c r="EG247">
        <v>0</v>
      </c>
      <c r="EH247">
        <v>0</v>
      </c>
      <c r="EI247">
        <v>0</v>
      </c>
      <c r="EJ247">
        <v>131.5541666666667</v>
      </c>
      <c r="EK247">
        <v>0.00500078</v>
      </c>
      <c r="EL247">
        <v>-15.675</v>
      </c>
      <c r="EM247">
        <v>-0.3583333333333334</v>
      </c>
      <c r="EN247">
        <v>35.510125</v>
      </c>
      <c r="EO247">
        <v>39.30183333333333</v>
      </c>
      <c r="EP247">
        <v>37.8435</v>
      </c>
      <c r="EQ247">
        <v>39.64558333333333</v>
      </c>
      <c r="ER247">
        <v>38.15079166666667</v>
      </c>
      <c r="ES247">
        <v>0</v>
      </c>
      <c r="ET247">
        <v>0</v>
      </c>
      <c r="EU247">
        <v>0</v>
      </c>
      <c r="EV247">
        <v>1758414532.8</v>
      </c>
      <c r="EW247">
        <v>0</v>
      </c>
      <c r="EX247">
        <v>131.7153846153846</v>
      </c>
      <c r="EY247">
        <v>14.26324787673065</v>
      </c>
      <c r="EZ247">
        <v>-6.051282077058887</v>
      </c>
      <c r="FA247">
        <v>-15.23076923076923</v>
      </c>
      <c r="FB247">
        <v>15</v>
      </c>
      <c r="FC247">
        <v>0</v>
      </c>
      <c r="FD247" t="s">
        <v>424</v>
      </c>
      <c r="FE247">
        <v>1746989605.5</v>
      </c>
      <c r="FF247">
        <v>1746989593.5</v>
      </c>
      <c r="FG247">
        <v>0</v>
      </c>
      <c r="FH247">
        <v>-0.274</v>
      </c>
      <c r="FI247">
        <v>-0.002</v>
      </c>
      <c r="FJ247">
        <v>2.549</v>
      </c>
      <c r="FK247">
        <v>0.129</v>
      </c>
      <c r="FL247">
        <v>420</v>
      </c>
      <c r="FM247">
        <v>17</v>
      </c>
      <c r="FN247">
        <v>0.02</v>
      </c>
      <c r="FO247">
        <v>0.04</v>
      </c>
      <c r="FP247">
        <v>1.83568425</v>
      </c>
      <c r="FQ247">
        <v>-0.0379581613508509</v>
      </c>
      <c r="FR247">
        <v>0.03885388975942435</v>
      </c>
      <c r="FS247">
        <v>1</v>
      </c>
      <c r="FT247">
        <v>130.7676470588235</v>
      </c>
      <c r="FU247">
        <v>26.91367451957542</v>
      </c>
      <c r="FV247">
        <v>8.527592605192769</v>
      </c>
      <c r="FW247">
        <v>0</v>
      </c>
      <c r="FX247">
        <v>0.048159165</v>
      </c>
      <c r="FY247">
        <v>0.03949058161350837</v>
      </c>
      <c r="FZ247">
        <v>0.004083808727618741</v>
      </c>
      <c r="GA247">
        <v>1</v>
      </c>
      <c r="GB247">
        <v>2</v>
      </c>
      <c r="GC247">
        <v>3</v>
      </c>
      <c r="GD247" t="s">
        <v>425</v>
      </c>
      <c r="GE247">
        <v>3.10323</v>
      </c>
      <c r="GF247">
        <v>2.72629</v>
      </c>
      <c r="GG247">
        <v>0.0880399</v>
      </c>
      <c r="GH247">
        <v>0.0876932</v>
      </c>
      <c r="GI247">
        <v>0.105723</v>
      </c>
      <c r="GJ247">
        <v>0.106969</v>
      </c>
      <c r="GK247">
        <v>23835.1</v>
      </c>
      <c r="GL247">
        <v>21642</v>
      </c>
      <c r="GM247">
        <v>26700.9</v>
      </c>
      <c r="GN247">
        <v>23944.7</v>
      </c>
      <c r="GO247">
        <v>38209.1</v>
      </c>
      <c r="GP247">
        <v>31609.3</v>
      </c>
      <c r="GQ247">
        <v>46629.4</v>
      </c>
      <c r="GR247">
        <v>37883</v>
      </c>
      <c r="GS247">
        <v>1.8662</v>
      </c>
      <c r="GT247">
        <v>1.85968</v>
      </c>
      <c r="GU247">
        <v>0.0864118</v>
      </c>
      <c r="GV247">
        <v>0</v>
      </c>
      <c r="GW247">
        <v>28.5846</v>
      </c>
      <c r="GX247">
        <v>999.9</v>
      </c>
      <c r="GY247">
        <v>53.7</v>
      </c>
      <c r="GZ247">
        <v>31.5</v>
      </c>
      <c r="HA247">
        <v>27.6416</v>
      </c>
      <c r="HB247">
        <v>60.9437</v>
      </c>
      <c r="HC247">
        <v>26.0897</v>
      </c>
      <c r="HD247">
        <v>1</v>
      </c>
      <c r="HE247">
        <v>0.144017</v>
      </c>
      <c r="HF247">
        <v>-1.14884</v>
      </c>
      <c r="HG247">
        <v>20.2951</v>
      </c>
      <c r="HH247">
        <v>5.22178</v>
      </c>
      <c r="HI247">
        <v>11.98</v>
      </c>
      <c r="HJ247">
        <v>4.96555</v>
      </c>
      <c r="HK247">
        <v>3.27595</v>
      </c>
      <c r="HL247">
        <v>9999</v>
      </c>
      <c r="HM247">
        <v>9999</v>
      </c>
      <c r="HN247">
        <v>9999</v>
      </c>
      <c r="HO247">
        <v>999.9</v>
      </c>
      <c r="HP247">
        <v>1.86387</v>
      </c>
      <c r="HQ247">
        <v>1.86005</v>
      </c>
      <c r="HR247">
        <v>1.85838</v>
      </c>
      <c r="HS247">
        <v>1.85974</v>
      </c>
      <c r="HT247">
        <v>1.85987</v>
      </c>
      <c r="HU247">
        <v>1.85837</v>
      </c>
      <c r="HV247">
        <v>1.85745</v>
      </c>
      <c r="HW247">
        <v>1.85238</v>
      </c>
      <c r="HX247">
        <v>0</v>
      </c>
      <c r="HY247">
        <v>0</v>
      </c>
      <c r="HZ247">
        <v>0</v>
      </c>
      <c r="IA247">
        <v>0</v>
      </c>
      <c r="IB247" t="s">
        <v>426</v>
      </c>
      <c r="IC247" t="s">
        <v>427</v>
      </c>
      <c r="ID247" t="s">
        <v>428</v>
      </c>
      <c r="IE247" t="s">
        <v>428</v>
      </c>
      <c r="IF247" t="s">
        <v>428</v>
      </c>
      <c r="IG247" t="s">
        <v>428</v>
      </c>
      <c r="IH247">
        <v>0</v>
      </c>
      <c r="II247">
        <v>100</v>
      </c>
      <c r="IJ247">
        <v>100</v>
      </c>
      <c r="IK247">
        <v>-0.662</v>
      </c>
      <c r="IL247">
        <v>0.3065</v>
      </c>
      <c r="IM247">
        <v>-0.6605319167387009</v>
      </c>
      <c r="IN247">
        <v>-0.0004737513092168879</v>
      </c>
      <c r="IO247">
        <v>1.233974951706583E-06</v>
      </c>
      <c r="IP247">
        <v>-2.791035861235605E-10</v>
      </c>
      <c r="IQ247">
        <v>0.04306461537617447</v>
      </c>
      <c r="IR247">
        <v>-0.002560808816659483</v>
      </c>
      <c r="IS247">
        <v>0.0007441110143227328</v>
      </c>
      <c r="IT247">
        <v>-6.151772081818622E-06</v>
      </c>
      <c r="IU247">
        <v>2</v>
      </c>
      <c r="IV247">
        <v>1988</v>
      </c>
      <c r="IW247">
        <v>1</v>
      </c>
      <c r="IX247">
        <v>28</v>
      </c>
      <c r="IY247">
        <v>190415.5</v>
      </c>
      <c r="IZ247">
        <v>190415.7</v>
      </c>
      <c r="JA247">
        <v>1.1499</v>
      </c>
      <c r="JB247">
        <v>2.61597</v>
      </c>
      <c r="JC247">
        <v>1.49658</v>
      </c>
      <c r="JD247">
        <v>2.34863</v>
      </c>
      <c r="JE247">
        <v>1.54907</v>
      </c>
      <c r="JF247">
        <v>2.41211</v>
      </c>
      <c r="JG247">
        <v>36.34</v>
      </c>
      <c r="JH247">
        <v>24.0875</v>
      </c>
      <c r="JI247">
        <v>18</v>
      </c>
      <c r="JJ247">
        <v>481.973</v>
      </c>
      <c r="JK247">
        <v>492.36</v>
      </c>
      <c r="JL247">
        <v>30.1314</v>
      </c>
      <c r="JM247">
        <v>29.096</v>
      </c>
      <c r="JN247">
        <v>30.0001</v>
      </c>
      <c r="JO247">
        <v>29.2966</v>
      </c>
      <c r="JP247">
        <v>29.2858</v>
      </c>
      <c r="JQ247">
        <v>23.1031</v>
      </c>
      <c r="JR247">
        <v>19.4172</v>
      </c>
      <c r="JS247">
        <v>100</v>
      </c>
      <c r="JT247">
        <v>30.1387</v>
      </c>
      <c r="JU247">
        <v>420</v>
      </c>
      <c r="JV247">
        <v>23.3604</v>
      </c>
      <c r="JW247">
        <v>101.948</v>
      </c>
      <c r="JX247">
        <v>91.3596</v>
      </c>
    </row>
    <row r="248" spans="1:284">
      <c r="A248">
        <v>230</v>
      </c>
      <c r="B248">
        <v>1758414535.1</v>
      </c>
      <c r="C248">
        <v>1832.099999904633</v>
      </c>
      <c r="D248" t="s">
        <v>891</v>
      </c>
      <c r="E248" t="s">
        <v>892</v>
      </c>
      <c r="F248">
        <v>5</v>
      </c>
      <c r="G248" t="s">
        <v>734</v>
      </c>
      <c r="H248" t="s">
        <v>421</v>
      </c>
      <c r="I248">
        <v>1758414527.1</v>
      </c>
      <c r="J248">
        <f>(K248)/1000</f>
        <v>0</v>
      </c>
      <c r="K248">
        <f>1000*DK248*AI248*(DG248-DH248)/(100*CZ248*(1000-AI248*DG248))</f>
        <v>0</v>
      </c>
      <c r="L248">
        <f>DK248*AI248*(DF248-DE248*(1000-AI248*DH248)/(1000-AI248*DG248))/(100*CZ248)</f>
        <v>0</v>
      </c>
      <c r="M248">
        <f>DE248 - IF(AI248&gt;1, L248*CZ248*100.0/(AK248), 0)</f>
        <v>0</v>
      </c>
      <c r="N248">
        <f>((T248-J248/2)*M248-L248)/(T248+J248/2)</f>
        <v>0</v>
      </c>
      <c r="O248">
        <f>N248*(DL248+DM248)/1000.0</f>
        <v>0</v>
      </c>
      <c r="P248">
        <f>(DE248 - IF(AI248&gt;1, L248*CZ248*100.0/(AK248), 0))*(DL248+DM248)/1000.0</f>
        <v>0</v>
      </c>
      <c r="Q248">
        <f>2.0/((1/S248-1/R248)+SIGN(S248)*SQRT((1/S248-1/R248)*(1/S248-1/R248) + 4*DA248/((DA248+1)*(DA248+1))*(2*1/S248*1/R248-1/R248*1/R248)))</f>
        <v>0</v>
      </c>
      <c r="R248">
        <f>IF(LEFT(DB248,1)&lt;&gt;"0",IF(LEFT(DB248,1)="1",3.0,DC248),$D$5+$E$5*(DS248*DL248/($K$5*1000))+$F$5*(DS248*DL248/($K$5*1000))*MAX(MIN(CZ248,$J$5),$I$5)*MAX(MIN(CZ248,$J$5),$I$5)+$G$5*MAX(MIN(CZ248,$J$5),$I$5)*(DS248*DL248/($K$5*1000))+$H$5*(DS248*DL248/($K$5*1000))*(DS248*DL248/($K$5*1000)))</f>
        <v>0</v>
      </c>
      <c r="S248">
        <f>J248*(1000-(1000*0.61365*exp(17.502*W248/(240.97+W248))/(DL248+DM248)+DG248)/2)/(1000*0.61365*exp(17.502*W248/(240.97+W248))/(DL248+DM248)-DG248)</f>
        <v>0</v>
      </c>
      <c r="T248">
        <f>1/((DA248+1)/(Q248/1.6)+1/(R248/1.37)) + DA248/((DA248+1)/(Q248/1.6) + DA248/(R248/1.37))</f>
        <v>0</v>
      </c>
      <c r="U248">
        <f>(CV248*CY248)</f>
        <v>0</v>
      </c>
      <c r="V248">
        <f>(DN248+(U248+2*0.95*5.67E-8*(((DN248+$B$9)+273)^4-(DN248+273)^4)-44100*J248)/(1.84*29.3*R248+8*0.95*5.67E-8*(DN248+273)^3))</f>
        <v>0</v>
      </c>
      <c r="W248">
        <f>($C$9*DO248+$D$9*DP248+$E$9*V248)</f>
        <v>0</v>
      </c>
      <c r="X248">
        <f>0.61365*exp(17.502*W248/(240.97+W248))</f>
        <v>0</v>
      </c>
      <c r="Y248">
        <f>(Z248/AA248*100)</f>
        <v>0</v>
      </c>
      <c r="Z248">
        <f>DG248*(DL248+DM248)/1000</f>
        <v>0</v>
      </c>
      <c r="AA248">
        <f>0.61365*exp(17.502*DN248/(240.97+DN248))</f>
        <v>0</v>
      </c>
      <c r="AB248">
        <f>(X248-DG248*(DL248+DM248)/1000)</f>
        <v>0</v>
      </c>
      <c r="AC248">
        <f>(-J248*44100)</f>
        <v>0</v>
      </c>
      <c r="AD248">
        <f>2*29.3*R248*0.92*(DN248-W248)</f>
        <v>0</v>
      </c>
      <c r="AE248">
        <f>2*0.95*5.67E-8*(((DN248+$B$9)+273)^4-(W248+273)^4)</f>
        <v>0</v>
      </c>
      <c r="AF248">
        <f>U248+AE248+AC248+AD248</f>
        <v>0</v>
      </c>
      <c r="AG248">
        <v>0</v>
      </c>
      <c r="AH248">
        <v>0</v>
      </c>
      <c r="AI248">
        <f>IF(AG248*$H$15&gt;=AK248,1.0,(AK248/(AK248-AG248*$H$15)))</f>
        <v>0</v>
      </c>
      <c r="AJ248">
        <f>(AI248-1)*100</f>
        <v>0</v>
      </c>
      <c r="AK248">
        <f>MAX(0,($B$15+$C$15*DS248)/(1+$D$15*DS248)*DL248/(DN248+273)*$E$15)</f>
        <v>0</v>
      </c>
      <c r="AL248" t="s">
        <v>422</v>
      </c>
      <c r="AM248" t="s">
        <v>422</v>
      </c>
      <c r="AN248">
        <v>0</v>
      </c>
      <c r="AO248">
        <v>0</v>
      </c>
      <c r="AP248">
        <f>1-AN248/AO248</f>
        <v>0</v>
      </c>
      <c r="AQ248">
        <v>0</v>
      </c>
      <c r="AR248" t="s">
        <v>422</v>
      </c>
      <c r="AS248" t="s">
        <v>422</v>
      </c>
      <c r="AT248">
        <v>0</v>
      </c>
      <c r="AU248">
        <v>0</v>
      </c>
      <c r="AV248">
        <f>1-AT248/AU248</f>
        <v>0</v>
      </c>
      <c r="AW248">
        <v>0.5</v>
      </c>
      <c r="AX248">
        <f>CW248</f>
        <v>0</v>
      </c>
      <c r="AY248">
        <f>L248</f>
        <v>0</v>
      </c>
      <c r="AZ248">
        <f>AV248*AW248*AX248</f>
        <v>0</v>
      </c>
      <c r="BA248">
        <f>(AY248-AQ248)/AX248</f>
        <v>0</v>
      </c>
      <c r="BB248">
        <f>(AO248-AU248)/AU248</f>
        <v>0</v>
      </c>
      <c r="BC248">
        <f>AN248/(AP248+AN248/AU248)</f>
        <v>0</v>
      </c>
      <c r="BD248" t="s">
        <v>422</v>
      </c>
      <c r="BE248">
        <v>0</v>
      </c>
      <c r="BF248">
        <f>IF(BE248&lt;&gt;0, BE248, BC248)</f>
        <v>0</v>
      </c>
      <c r="BG248">
        <f>1-BF248/AU248</f>
        <v>0</v>
      </c>
      <c r="BH248">
        <f>(AU248-AT248)/(AU248-BF248)</f>
        <v>0</v>
      </c>
      <c r="BI248">
        <f>(AO248-AU248)/(AO248-BF248)</f>
        <v>0</v>
      </c>
      <c r="BJ248">
        <f>(AU248-AT248)/(AU248-AN248)</f>
        <v>0</v>
      </c>
      <c r="BK248">
        <f>(AO248-AU248)/(AO248-AN248)</f>
        <v>0</v>
      </c>
      <c r="BL248">
        <f>(BH248*BF248/AT248)</f>
        <v>0</v>
      </c>
      <c r="BM248">
        <f>(1-BL248)</f>
        <v>0</v>
      </c>
      <c r="CV248">
        <f>$B$13*DT248+$C$13*DU248+$F$13*EF248*(1-EI248)</f>
        <v>0</v>
      </c>
      <c r="CW248">
        <f>CV248*CX248</f>
        <v>0</v>
      </c>
      <c r="CX248">
        <f>($B$13*$D$11+$C$13*$D$11+$F$13*((ES248+EK248)/MAX(ES248+EK248+ET248, 0.1)*$I$11+ET248/MAX(ES248+EK248+ET248, 0.1)*$J$11))/($B$13+$C$13+$F$13)</f>
        <v>0</v>
      </c>
      <c r="CY248">
        <f>($B$13*$K$11+$C$13*$K$11+$F$13*((ES248+EK248)/MAX(ES248+EK248+ET248, 0.1)*$P$11+ET248/MAX(ES248+EK248+ET248, 0.1)*$Q$11))/($B$13+$C$13+$F$13)</f>
        <v>0</v>
      </c>
      <c r="CZ248">
        <v>1.1</v>
      </c>
      <c r="DA248">
        <v>0.5</v>
      </c>
      <c r="DB248" t="s">
        <v>423</v>
      </c>
      <c r="DC248">
        <v>2</v>
      </c>
      <c r="DD248">
        <v>1758414527.1</v>
      </c>
      <c r="DE248">
        <v>421.8215416666667</v>
      </c>
      <c r="DF248">
        <v>419.9831666666666</v>
      </c>
      <c r="DG248">
        <v>23.46712083333334</v>
      </c>
      <c r="DH248">
        <v>23.415875</v>
      </c>
      <c r="DI248">
        <v>422.4830416666667</v>
      </c>
      <c r="DJ248">
        <v>23.16065</v>
      </c>
      <c r="DK248">
        <v>499.993125</v>
      </c>
      <c r="DL248">
        <v>90.16907916666666</v>
      </c>
      <c r="DM248">
        <v>0.06820709583333333</v>
      </c>
      <c r="DN248">
        <v>29.81961249999999</v>
      </c>
      <c r="DO248">
        <v>29.98764166666666</v>
      </c>
      <c r="DP248">
        <v>999.9</v>
      </c>
      <c r="DQ248">
        <v>0</v>
      </c>
      <c r="DR248">
        <v>0</v>
      </c>
      <c r="DS248">
        <v>10000.75375</v>
      </c>
      <c r="DT248">
        <v>0</v>
      </c>
      <c r="DU248">
        <v>3.33927</v>
      </c>
      <c r="DV248">
        <v>1.838451666666667</v>
      </c>
      <c r="DW248">
        <v>431.9585416666667</v>
      </c>
      <c r="DX248">
        <v>430.0533333333333</v>
      </c>
      <c r="DY248">
        <v>0.05125435</v>
      </c>
      <c r="DZ248">
        <v>419.9831666666666</v>
      </c>
      <c r="EA248">
        <v>23.415875</v>
      </c>
      <c r="EB248">
        <v>2.116009166666667</v>
      </c>
      <c r="EC248">
        <v>2.111388333333334</v>
      </c>
      <c r="ED248">
        <v>18.34021666666667</v>
      </c>
      <c r="EE248">
        <v>18.30535833333333</v>
      </c>
      <c r="EF248">
        <v>0.00500078</v>
      </c>
      <c r="EG248">
        <v>0</v>
      </c>
      <c r="EH248">
        <v>0</v>
      </c>
      <c r="EI248">
        <v>0</v>
      </c>
      <c r="EJ248">
        <v>131.9541666666667</v>
      </c>
      <c r="EK248">
        <v>0.00500078</v>
      </c>
      <c r="EL248">
        <v>-15.96666666666667</v>
      </c>
      <c r="EM248">
        <v>-0.3916666666666666</v>
      </c>
      <c r="EN248">
        <v>35.510125</v>
      </c>
      <c r="EO248">
        <v>39.27575</v>
      </c>
      <c r="EP248">
        <v>37.81491666666667</v>
      </c>
      <c r="EQ248">
        <v>39.60645833333333</v>
      </c>
      <c r="ER248">
        <v>38.11433333333333</v>
      </c>
      <c r="ES248">
        <v>0</v>
      </c>
      <c r="ET248">
        <v>0</v>
      </c>
      <c r="EU248">
        <v>0</v>
      </c>
      <c r="EV248">
        <v>1758414535.2</v>
      </c>
      <c r="EW248">
        <v>0</v>
      </c>
      <c r="EX248">
        <v>132.1346153846154</v>
      </c>
      <c r="EY248">
        <v>1.747008675806943</v>
      </c>
      <c r="EZ248">
        <v>12.36239314018791</v>
      </c>
      <c r="FA248">
        <v>-15.52307692307692</v>
      </c>
      <c r="FB248">
        <v>15</v>
      </c>
      <c r="FC248">
        <v>0</v>
      </c>
      <c r="FD248" t="s">
        <v>424</v>
      </c>
      <c r="FE248">
        <v>1746989605.5</v>
      </c>
      <c r="FF248">
        <v>1746989593.5</v>
      </c>
      <c r="FG248">
        <v>0</v>
      </c>
      <c r="FH248">
        <v>-0.274</v>
      </c>
      <c r="FI248">
        <v>-0.002</v>
      </c>
      <c r="FJ248">
        <v>2.549</v>
      </c>
      <c r="FK248">
        <v>0.129</v>
      </c>
      <c r="FL248">
        <v>420</v>
      </c>
      <c r="FM248">
        <v>17</v>
      </c>
      <c r="FN248">
        <v>0.02</v>
      </c>
      <c r="FO248">
        <v>0.04</v>
      </c>
      <c r="FP248">
        <v>1.837466829268293</v>
      </c>
      <c r="FQ248">
        <v>-0.07908710801393633</v>
      </c>
      <c r="FR248">
        <v>0.03751782024968834</v>
      </c>
      <c r="FS248">
        <v>1</v>
      </c>
      <c r="FT248">
        <v>131.3147058823529</v>
      </c>
      <c r="FU248">
        <v>14.9747899418441</v>
      </c>
      <c r="FV248">
        <v>8.315157398423292</v>
      </c>
      <c r="FW248">
        <v>0</v>
      </c>
      <c r="FX248">
        <v>0.04951053414634146</v>
      </c>
      <c r="FY248">
        <v>0.03454051567944252</v>
      </c>
      <c r="FZ248">
        <v>0.003718570193922216</v>
      </c>
      <c r="GA248">
        <v>1</v>
      </c>
      <c r="GB248">
        <v>2</v>
      </c>
      <c r="GC248">
        <v>3</v>
      </c>
      <c r="GD248" t="s">
        <v>425</v>
      </c>
      <c r="GE248">
        <v>3.10311</v>
      </c>
      <c r="GF248">
        <v>2.72633</v>
      </c>
      <c r="GG248">
        <v>0.088045</v>
      </c>
      <c r="GH248">
        <v>0.08769780000000001</v>
      </c>
      <c r="GI248">
        <v>0.105725</v>
      </c>
      <c r="GJ248">
        <v>0.10697</v>
      </c>
      <c r="GK248">
        <v>23835</v>
      </c>
      <c r="GL248">
        <v>21641.9</v>
      </c>
      <c r="GM248">
        <v>26700.9</v>
      </c>
      <c r="GN248">
        <v>23944.6</v>
      </c>
      <c r="GO248">
        <v>38208.9</v>
      </c>
      <c r="GP248">
        <v>31609.1</v>
      </c>
      <c r="GQ248">
        <v>46629.3</v>
      </c>
      <c r="GR248">
        <v>37882.8</v>
      </c>
      <c r="GS248">
        <v>1.86593</v>
      </c>
      <c r="GT248">
        <v>1.86</v>
      </c>
      <c r="GU248">
        <v>0.0863522</v>
      </c>
      <c r="GV248">
        <v>0</v>
      </c>
      <c r="GW248">
        <v>28.5834</v>
      </c>
      <c r="GX248">
        <v>999.9</v>
      </c>
      <c r="GY248">
        <v>53.7</v>
      </c>
      <c r="GZ248">
        <v>31.5</v>
      </c>
      <c r="HA248">
        <v>27.6414</v>
      </c>
      <c r="HB248">
        <v>61.0437</v>
      </c>
      <c r="HC248">
        <v>26.2179</v>
      </c>
      <c r="HD248">
        <v>1</v>
      </c>
      <c r="HE248">
        <v>0.14408</v>
      </c>
      <c r="HF248">
        <v>-1.15698</v>
      </c>
      <c r="HG248">
        <v>20.2949</v>
      </c>
      <c r="HH248">
        <v>5.22163</v>
      </c>
      <c r="HI248">
        <v>11.98</v>
      </c>
      <c r="HJ248">
        <v>4.96545</v>
      </c>
      <c r="HK248">
        <v>3.2759</v>
      </c>
      <c r="HL248">
        <v>9999</v>
      </c>
      <c r="HM248">
        <v>9999</v>
      </c>
      <c r="HN248">
        <v>9999</v>
      </c>
      <c r="HO248">
        <v>999.9</v>
      </c>
      <c r="HP248">
        <v>1.86386</v>
      </c>
      <c r="HQ248">
        <v>1.86005</v>
      </c>
      <c r="HR248">
        <v>1.85837</v>
      </c>
      <c r="HS248">
        <v>1.85974</v>
      </c>
      <c r="HT248">
        <v>1.85986</v>
      </c>
      <c r="HU248">
        <v>1.85837</v>
      </c>
      <c r="HV248">
        <v>1.85745</v>
      </c>
      <c r="HW248">
        <v>1.85238</v>
      </c>
      <c r="HX248">
        <v>0</v>
      </c>
      <c r="HY248">
        <v>0</v>
      </c>
      <c r="HZ248">
        <v>0</v>
      </c>
      <c r="IA248">
        <v>0</v>
      </c>
      <c r="IB248" t="s">
        <v>426</v>
      </c>
      <c r="IC248" t="s">
        <v>427</v>
      </c>
      <c r="ID248" t="s">
        <v>428</v>
      </c>
      <c r="IE248" t="s">
        <v>428</v>
      </c>
      <c r="IF248" t="s">
        <v>428</v>
      </c>
      <c r="IG248" t="s">
        <v>428</v>
      </c>
      <c r="IH248">
        <v>0</v>
      </c>
      <c r="II248">
        <v>100</v>
      </c>
      <c r="IJ248">
        <v>100</v>
      </c>
      <c r="IK248">
        <v>-0.661</v>
      </c>
      <c r="IL248">
        <v>0.3065</v>
      </c>
      <c r="IM248">
        <v>-0.6605319167387009</v>
      </c>
      <c r="IN248">
        <v>-0.0004737513092168879</v>
      </c>
      <c r="IO248">
        <v>1.233974951706583E-06</v>
      </c>
      <c r="IP248">
        <v>-2.791035861235605E-10</v>
      </c>
      <c r="IQ248">
        <v>0.04306461537617447</v>
      </c>
      <c r="IR248">
        <v>-0.002560808816659483</v>
      </c>
      <c r="IS248">
        <v>0.0007441110143227328</v>
      </c>
      <c r="IT248">
        <v>-6.151772081818622E-06</v>
      </c>
      <c r="IU248">
        <v>2</v>
      </c>
      <c r="IV248">
        <v>1988</v>
      </c>
      <c r="IW248">
        <v>1</v>
      </c>
      <c r="IX248">
        <v>28</v>
      </c>
      <c r="IY248">
        <v>190415.5</v>
      </c>
      <c r="IZ248">
        <v>190415.7</v>
      </c>
      <c r="JA248">
        <v>1.14868</v>
      </c>
      <c r="JB248">
        <v>2.60986</v>
      </c>
      <c r="JC248">
        <v>1.49658</v>
      </c>
      <c r="JD248">
        <v>2.34863</v>
      </c>
      <c r="JE248">
        <v>1.54907</v>
      </c>
      <c r="JF248">
        <v>2.44507</v>
      </c>
      <c r="JG248">
        <v>36.34</v>
      </c>
      <c r="JH248">
        <v>24.0875</v>
      </c>
      <c r="JI248">
        <v>18</v>
      </c>
      <c r="JJ248">
        <v>481.813</v>
      </c>
      <c r="JK248">
        <v>492.574</v>
      </c>
      <c r="JL248">
        <v>30.1358</v>
      </c>
      <c r="JM248">
        <v>29.096</v>
      </c>
      <c r="JN248">
        <v>30.0001</v>
      </c>
      <c r="JO248">
        <v>29.2966</v>
      </c>
      <c r="JP248">
        <v>29.2858</v>
      </c>
      <c r="JQ248">
        <v>23.1028</v>
      </c>
      <c r="JR248">
        <v>19.4172</v>
      </c>
      <c r="JS248">
        <v>100</v>
      </c>
      <c r="JT248">
        <v>30.1387</v>
      </c>
      <c r="JU248">
        <v>420</v>
      </c>
      <c r="JV248">
        <v>23.361</v>
      </c>
      <c r="JW248">
        <v>101.948</v>
      </c>
      <c r="JX248">
        <v>91.35939999999999</v>
      </c>
    </row>
    <row r="249" spans="1:284">
      <c r="A249">
        <v>231</v>
      </c>
      <c r="B249">
        <v>1758414537.1</v>
      </c>
      <c r="C249">
        <v>1834.099999904633</v>
      </c>
      <c r="D249" t="s">
        <v>893</v>
      </c>
      <c r="E249" t="s">
        <v>894</v>
      </c>
      <c r="F249">
        <v>5</v>
      </c>
      <c r="G249" t="s">
        <v>734</v>
      </c>
      <c r="H249" t="s">
        <v>421</v>
      </c>
      <c r="I249">
        <v>1758414529.1</v>
      </c>
      <c r="J249">
        <f>(K249)/1000</f>
        <v>0</v>
      </c>
      <c r="K249">
        <f>1000*DK249*AI249*(DG249-DH249)/(100*CZ249*(1000-AI249*DG249))</f>
        <v>0</v>
      </c>
      <c r="L249">
        <f>DK249*AI249*(DF249-DE249*(1000-AI249*DH249)/(1000-AI249*DG249))/(100*CZ249)</f>
        <v>0</v>
      </c>
      <c r="M249">
        <f>DE249 - IF(AI249&gt;1, L249*CZ249*100.0/(AK249), 0)</f>
        <v>0</v>
      </c>
      <c r="N249">
        <f>((T249-J249/2)*M249-L249)/(T249+J249/2)</f>
        <v>0</v>
      </c>
      <c r="O249">
        <f>N249*(DL249+DM249)/1000.0</f>
        <v>0</v>
      </c>
      <c r="P249">
        <f>(DE249 - IF(AI249&gt;1, L249*CZ249*100.0/(AK249), 0))*(DL249+DM249)/1000.0</f>
        <v>0</v>
      </c>
      <c r="Q249">
        <f>2.0/((1/S249-1/R249)+SIGN(S249)*SQRT((1/S249-1/R249)*(1/S249-1/R249) + 4*DA249/((DA249+1)*(DA249+1))*(2*1/S249*1/R249-1/R249*1/R249)))</f>
        <v>0</v>
      </c>
      <c r="R249">
        <f>IF(LEFT(DB249,1)&lt;&gt;"0",IF(LEFT(DB249,1)="1",3.0,DC249),$D$5+$E$5*(DS249*DL249/($K$5*1000))+$F$5*(DS249*DL249/($K$5*1000))*MAX(MIN(CZ249,$J$5),$I$5)*MAX(MIN(CZ249,$J$5),$I$5)+$G$5*MAX(MIN(CZ249,$J$5),$I$5)*(DS249*DL249/($K$5*1000))+$H$5*(DS249*DL249/($K$5*1000))*(DS249*DL249/($K$5*1000)))</f>
        <v>0</v>
      </c>
      <c r="S249">
        <f>J249*(1000-(1000*0.61365*exp(17.502*W249/(240.97+W249))/(DL249+DM249)+DG249)/2)/(1000*0.61365*exp(17.502*W249/(240.97+W249))/(DL249+DM249)-DG249)</f>
        <v>0</v>
      </c>
      <c r="T249">
        <f>1/((DA249+1)/(Q249/1.6)+1/(R249/1.37)) + DA249/((DA249+1)/(Q249/1.6) + DA249/(R249/1.37))</f>
        <v>0</v>
      </c>
      <c r="U249">
        <f>(CV249*CY249)</f>
        <v>0</v>
      </c>
      <c r="V249">
        <f>(DN249+(U249+2*0.95*5.67E-8*(((DN249+$B$9)+273)^4-(DN249+273)^4)-44100*J249)/(1.84*29.3*R249+8*0.95*5.67E-8*(DN249+273)^3))</f>
        <v>0</v>
      </c>
      <c r="W249">
        <f>($C$9*DO249+$D$9*DP249+$E$9*V249)</f>
        <v>0</v>
      </c>
      <c r="X249">
        <f>0.61365*exp(17.502*W249/(240.97+W249))</f>
        <v>0</v>
      </c>
      <c r="Y249">
        <f>(Z249/AA249*100)</f>
        <v>0</v>
      </c>
      <c r="Z249">
        <f>DG249*(DL249+DM249)/1000</f>
        <v>0</v>
      </c>
      <c r="AA249">
        <f>0.61365*exp(17.502*DN249/(240.97+DN249))</f>
        <v>0</v>
      </c>
      <c r="AB249">
        <f>(X249-DG249*(DL249+DM249)/1000)</f>
        <v>0</v>
      </c>
      <c r="AC249">
        <f>(-J249*44100)</f>
        <v>0</v>
      </c>
      <c r="AD249">
        <f>2*29.3*R249*0.92*(DN249-W249)</f>
        <v>0</v>
      </c>
      <c r="AE249">
        <f>2*0.95*5.67E-8*(((DN249+$B$9)+273)^4-(W249+273)^4)</f>
        <v>0</v>
      </c>
      <c r="AF249">
        <f>U249+AE249+AC249+AD249</f>
        <v>0</v>
      </c>
      <c r="AG249">
        <v>0</v>
      </c>
      <c r="AH249">
        <v>0</v>
      </c>
      <c r="AI249">
        <f>IF(AG249*$H$15&gt;=AK249,1.0,(AK249/(AK249-AG249*$H$15)))</f>
        <v>0</v>
      </c>
      <c r="AJ249">
        <f>(AI249-1)*100</f>
        <v>0</v>
      </c>
      <c r="AK249">
        <f>MAX(0,($B$15+$C$15*DS249)/(1+$D$15*DS249)*DL249/(DN249+273)*$E$15)</f>
        <v>0</v>
      </c>
      <c r="AL249" t="s">
        <v>422</v>
      </c>
      <c r="AM249" t="s">
        <v>422</v>
      </c>
      <c r="AN249">
        <v>0</v>
      </c>
      <c r="AO249">
        <v>0</v>
      </c>
      <c r="AP249">
        <f>1-AN249/AO249</f>
        <v>0</v>
      </c>
      <c r="AQ249">
        <v>0</v>
      </c>
      <c r="AR249" t="s">
        <v>422</v>
      </c>
      <c r="AS249" t="s">
        <v>422</v>
      </c>
      <c r="AT249">
        <v>0</v>
      </c>
      <c r="AU249">
        <v>0</v>
      </c>
      <c r="AV249">
        <f>1-AT249/AU249</f>
        <v>0</v>
      </c>
      <c r="AW249">
        <v>0.5</v>
      </c>
      <c r="AX249">
        <f>CW249</f>
        <v>0</v>
      </c>
      <c r="AY249">
        <f>L249</f>
        <v>0</v>
      </c>
      <c r="AZ249">
        <f>AV249*AW249*AX249</f>
        <v>0</v>
      </c>
      <c r="BA249">
        <f>(AY249-AQ249)/AX249</f>
        <v>0</v>
      </c>
      <c r="BB249">
        <f>(AO249-AU249)/AU249</f>
        <v>0</v>
      </c>
      <c r="BC249">
        <f>AN249/(AP249+AN249/AU249)</f>
        <v>0</v>
      </c>
      <c r="BD249" t="s">
        <v>422</v>
      </c>
      <c r="BE249">
        <v>0</v>
      </c>
      <c r="BF249">
        <f>IF(BE249&lt;&gt;0, BE249, BC249)</f>
        <v>0</v>
      </c>
      <c r="BG249">
        <f>1-BF249/AU249</f>
        <v>0</v>
      </c>
      <c r="BH249">
        <f>(AU249-AT249)/(AU249-BF249)</f>
        <v>0</v>
      </c>
      <c r="BI249">
        <f>(AO249-AU249)/(AO249-BF249)</f>
        <v>0</v>
      </c>
      <c r="BJ249">
        <f>(AU249-AT249)/(AU249-AN249)</f>
        <v>0</v>
      </c>
      <c r="BK249">
        <f>(AO249-AU249)/(AO249-AN249)</f>
        <v>0</v>
      </c>
      <c r="BL249">
        <f>(BH249*BF249/AT249)</f>
        <v>0</v>
      </c>
      <c r="BM249">
        <f>(1-BL249)</f>
        <v>0</v>
      </c>
      <c r="CV249">
        <f>$B$13*DT249+$C$13*DU249+$F$13*EF249*(1-EI249)</f>
        <v>0</v>
      </c>
      <c r="CW249">
        <f>CV249*CX249</f>
        <v>0</v>
      </c>
      <c r="CX249">
        <f>($B$13*$D$11+$C$13*$D$11+$F$13*((ES249+EK249)/MAX(ES249+EK249+ET249, 0.1)*$I$11+ET249/MAX(ES249+EK249+ET249, 0.1)*$J$11))/($B$13+$C$13+$F$13)</f>
        <v>0</v>
      </c>
      <c r="CY249">
        <f>($B$13*$K$11+$C$13*$K$11+$F$13*((ES249+EK249)/MAX(ES249+EK249+ET249, 0.1)*$P$11+ET249/MAX(ES249+EK249+ET249, 0.1)*$Q$11))/($B$13+$C$13+$F$13)</f>
        <v>0</v>
      </c>
      <c r="CZ249">
        <v>1.1</v>
      </c>
      <c r="DA249">
        <v>0.5</v>
      </c>
      <c r="DB249" t="s">
        <v>423</v>
      </c>
      <c r="DC249">
        <v>2</v>
      </c>
      <c r="DD249">
        <v>1758414529.1</v>
      </c>
      <c r="DE249">
        <v>421.8255416666667</v>
      </c>
      <c r="DF249">
        <v>419.9856666666666</v>
      </c>
      <c r="DG249">
        <v>23.46752083333334</v>
      </c>
      <c r="DH249">
        <v>23.4158125</v>
      </c>
      <c r="DI249">
        <v>422.4870833333333</v>
      </c>
      <c r="DJ249">
        <v>23.16104166666667</v>
      </c>
      <c r="DK249">
        <v>500.002375</v>
      </c>
      <c r="DL249">
        <v>90.16970833333333</v>
      </c>
      <c r="DM249">
        <v>0.0681829875</v>
      </c>
      <c r="DN249">
        <v>29.81922083333333</v>
      </c>
      <c r="DO249">
        <v>29.98801666666666</v>
      </c>
      <c r="DP249">
        <v>999.9</v>
      </c>
      <c r="DQ249">
        <v>0</v>
      </c>
      <c r="DR249">
        <v>0</v>
      </c>
      <c r="DS249">
        <v>10004.55375</v>
      </c>
      <c r="DT249">
        <v>0</v>
      </c>
      <c r="DU249">
        <v>3.33927</v>
      </c>
      <c r="DV249">
        <v>1.839925416666667</v>
      </c>
      <c r="DW249">
        <v>431.96275</v>
      </c>
      <c r="DX249">
        <v>430.0559166666667</v>
      </c>
      <c r="DY249">
        <v>0.05171775833333334</v>
      </c>
      <c r="DZ249">
        <v>419.9856666666666</v>
      </c>
      <c r="EA249">
        <v>23.4158125</v>
      </c>
      <c r="EB249">
        <v>2.11606</v>
      </c>
      <c r="EC249">
        <v>2.111396666666667</v>
      </c>
      <c r="ED249">
        <v>18.34059583333334</v>
      </c>
      <c r="EE249">
        <v>18.305425</v>
      </c>
      <c r="EF249">
        <v>0.00500078</v>
      </c>
      <c r="EG249">
        <v>0</v>
      </c>
      <c r="EH249">
        <v>0</v>
      </c>
      <c r="EI249">
        <v>0</v>
      </c>
      <c r="EJ249">
        <v>132.3791666666667</v>
      </c>
      <c r="EK249">
        <v>0.00500078</v>
      </c>
      <c r="EL249">
        <v>-16.25</v>
      </c>
      <c r="EM249">
        <v>-0.5125000000000001</v>
      </c>
      <c r="EN249">
        <v>35.49966666666666</v>
      </c>
      <c r="EO249">
        <v>39.2445</v>
      </c>
      <c r="EP249">
        <v>37.78366666666667</v>
      </c>
      <c r="EQ249">
        <v>39.56741666666667</v>
      </c>
      <c r="ER249">
        <v>38.09354166666667</v>
      </c>
      <c r="ES249">
        <v>0</v>
      </c>
      <c r="ET249">
        <v>0</v>
      </c>
      <c r="EU249">
        <v>0</v>
      </c>
      <c r="EV249">
        <v>1758414537</v>
      </c>
      <c r="EW249">
        <v>0</v>
      </c>
      <c r="EX249">
        <v>133.368</v>
      </c>
      <c r="EY249">
        <v>-23.26923065042202</v>
      </c>
      <c r="EZ249">
        <v>19.78461517253109</v>
      </c>
      <c r="FA249">
        <v>-16.144</v>
      </c>
      <c r="FB249">
        <v>15</v>
      </c>
      <c r="FC249">
        <v>0</v>
      </c>
      <c r="FD249" t="s">
        <v>424</v>
      </c>
      <c r="FE249">
        <v>1746989605.5</v>
      </c>
      <c r="FF249">
        <v>1746989593.5</v>
      </c>
      <c r="FG249">
        <v>0</v>
      </c>
      <c r="FH249">
        <v>-0.274</v>
      </c>
      <c r="FI249">
        <v>-0.002</v>
      </c>
      <c r="FJ249">
        <v>2.549</v>
      </c>
      <c r="FK249">
        <v>0.129</v>
      </c>
      <c r="FL249">
        <v>420</v>
      </c>
      <c r="FM249">
        <v>17</v>
      </c>
      <c r="FN249">
        <v>0.02</v>
      </c>
      <c r="FO249">
        <v>0.04</v>
      </c>
      <c r="FP249">
        <v>1.83724425</v>
      </c>
      <c r="FQ249">
        <v>-0.09335020637899052</v>
      </c>
      <c r="FR249">
        <v>0.03793214763808531</v>
      </c>
      <c r="FS249">
        <v>1</v>
      </c>
      <c r="FT249">
        <v>131.3</v>
      </c>
      <c r="FU249">
        <v>16.03361340190794</v>
      </c>
      <c r="FV249">
        <v>8.296810159545016</v>
      </c>
      <c r="FW249">
        <v>0</v>
      </c>
      <c r="FX249">
        <v>0.05055131749999999</v>
      </c>
      <c r="FY249">
        <v>0.02624901500938078</v>
      </c>
      <c r="FZ249">
        <v>0.002836492077451257</v>
      </c>
      <c r="GA249">
        <v>1</v>
      </c>
      <c r="GB249">
        <v>2</v>
      </c>
      <c r="GC249">
        <v>3</v>
      </c>
      <c r="GD249" t="s">
        <v>425</v>
      </c>
      <c r="GE249">
        <v>3.10305</v>
      </c>
      <c r="GF249">
        <v>2.72636</v>
      </c>
      <c r="GG249">
        <v>0.0880393</v>
      </c>
      <c r="GH249">
        <v>0.087704</v>
      </c>
      <c r="GI249">
        <v>0.105724</v>
      </c>
      <c r="GJ249">
        <v>0.106971</v>
      </c>
      <c r="GK249">
        <v>23835.2</v>
      </c>
      <c r="GL249">
        <v>21641.6</v>
      </c>
      <c r="GM249">
        <v>26700.9</v>
      </c>
      <c r="GN249">
        <v>23944.5</v>
      </c>
      <c r="GO249">
        <v>38208.8</v>
      </c>
      <c r="GP249">
        <v>31609.1</v>
      </c>
      <c r="GQ249">
        <v>46629.1</v>
      </c>
      <c r="GR249">
        <v>37882.8</v>
      </c>
      <c r="GS249">
        <v>1.8657</v>
      </c>
      <c r="GT249">
        <v>1.86012</v>
      </c>
      <c r="GU249">
        <v>0.0859573</v>
      </c>
      <c r="GV249">
        <v>0</v>
      </c>
      <c r="GW249">
        <v>28.5824</v>
      </c>
      <c r="GX249">
        <v>999.9</v>
      </c>
      <c r="GY249">
        <v>53.7</v>
      </c>
      <c r="GZ249">
        <v>31.5</v>
      </c>
      <c r="HA249">
        <v>27.6429</v>
      </c>
      <c r="HB249">
        <v>60.6637</v>
      </c>
      <c r="HC249">
        <v>26.27</v>
      </c>
      <c r="HD249">
        <v>1</v>
      </c>
      <c r="HE249">
        <v>0.144075</v>
      </c>
      <c r="HF249">
        <v>-1.14786</v>
      </c>
      <c r="HG249">
        <v>20.295</v>
      </c>
      <c r="HH249">
        <v>5.22148</v>
      </c>
      <c r="HI249">
        <v>11.98</v>
      </c>
      <c r="HJ249">
        <v>4.96545</v>
      </c>
      <c r="HK249">
        <v>3.2759</v>
      </c>
      <c r="HL249">
        <v>9999</v>
      </c>
      <c r="HM249">
        <v>9999</v>
      </c>
      <c r="HN249">
        <v>9999</v>
      </c>
      <c r="HO249">
        <v>999.9</v>
      </c>
      <c r="HP249">
        <v>1.86387</v>
      </c>
      <c r="HQ249">
        <v>1.86005</v>
      </c>
      <c r="HR249">
        <v>1.85837</v>
      </c>
      <c r="HS249">
        <v>1.85974</v>
      </c>
      <c r="HT249">
        <v>1.85985</v>
      </c>
      <c r="HU249">
        <v>1.85837</v>
      </c>
      <c r="HV249">
        <v>1.85745</v>
      </c>
      <c r="HW249">
        <v>1.85238</v>
      </c>
      <c r="HX249">
        <v>0</v>
      </c>
      <c r="HY249">
        <v>0</v>
      </c>
      <c r="HZ249">
        <v>0</v>
      </c>
      <c r="IA249">
        <v>0</v>
      </c>
      <c r="IB249" t="s">
        <v>426</v>
      </c>
      <c r="IC249" t="s">
        <v>427</v>
      </c>
      <c r="ID249" t="s">
        <v>428</v>
      </c>
      <c r="IE249" t="s">
        <v>428</v>
      </c>
      <c r="IF249" t="s">
        <v>428</v>
      </c>
      <c r="IG249" t="s">
        <v>428</v>
      </c>
      <c r="IH249">
        <v>0</v>
      </c>
      <c r="II249">
        <v>100</v>
      </c>
      <c r="IJ249">
        <v>100</v>
      </c>
      <c r="IK249">
        <v>-0.662</v>
      </c>
      <c r="IL249">
        <v>0.3065</v>
      </c>
      <c r="IM249">
        <v>-0.6605319167387009</v>
      </c>
      <c r="IN249">
        <v>-0.0004737513092168879</v>
      </c>
      <c r="IO249">
        <v>1.233974951706583E-06</v>
      </c>
      <c r="IP249">
        <v>-2.791035861235605E-10</v>
      </c>
      <c r="IQ249">
        <v>0.04306461537617447</v>
      </c>
      <c r="IR249">
        <v>-0.002560808816659483</v>
      </c>
      <c r="IS249">
        <v>0.0007441110143227328</v>
      </c>
      <c r="IT249">
        <v>-6.151772081818622E-06</v>
      </c>
      <c r="IU249">
        <v>2</v>
      </c>
      <c r="IV249">
        <v>1988</v>
      </c>
      <c r="IW249">
        <v>1</v>
      </c>
      <c r="IX249">
        <v>28</v>
      </c>
      <c r="IY249">
        <v>190415.5</v>
      </c>
      <c r="IZ249">
        <v>190415.7</v>
      </c>
      <c r="JA249">
        <v>1.14868</v>
      </c>
      <c r="JB249">
        <v>2.60864</v>
      </c>
      <c r="JC249">
        <v>1.49658</v>
      </c>
      <c r="JD249">
        <v>2.34863</v>
      </c>
      <c r="JE249">
        <v>1.54907</v>
      </c>
      <c r="JF249">
        <v>2.45239</v>
      </c>
      <c r="JG249">
        <v>36.34</v>
      </c>
      <c r="JH249">
        <v>24.0875</v>
      </c>
      <c r="JI249">
        <v>18</v>
      </c>
      <c r="JJ249">
        <v>481.682</v>
      </c>
      <c r="JK249">
        <v>492.657</v>
      </c>
      <c r="JL249">
        <v>30.14</v>
      </c>
      <c r="JM249">
        <v>29.096</v>
      </c>
      <c r="JN249">
        <v>30.0001</v>
      </c>
      <c r="JO249">
        <v>29.2966</v>
      </c>
      <c r="JP249">
        <v>29.2858</v>
      </c>
      <c r="JQ249">
        <v>23.1007</v>
      </c>
      <c r="JR249">
        <v>19.4172</v>
      </c>
      <c r="JS249">
        <v>100</v>
      </c>
      <c r="JT249">
        <v>30.1456</v>
      </c>
      <c r="JU249">
        <v>420</v>
      </c>
      <c r="JV249">
        <v>23.3572</v>
      </c>
      <c r="JW249">
        <v>101.948</v>
      </c>
      <c r="JX249">
        <v>91.3592</v>
      </c>
    </row>
    <row r="250" spans="1:284">
      <c r="A250">
        <v>232</v>
      </c>
      <c r="B250">
        <v>1758414539.1</v>
      </c>
      <c r="C250">
        <v>1836.099999904633</v>
      </c>
      <c r="D250" t="s">
        <v>895</v>
      </c>
      <c r="E250" t="s">
        <v>896</v>
      </c>
      <c r="F250">
        <v>5</v>
      </c>
      <c r="G250" t="s">
        <v>734</v>
      </c>
      <c r="H250" t="s">
        <v>421</v>
      </c>
      <c r="I250">
        <v>1758414531.1</v>
      </c>
      <c r="J250">
        <f>(K250)/1000</f>
        <v>0</v>
      </c>
      <c r="K250">
        <f>1000*DK250*AI250*(DG250-DH250)/(100*CZ250*(1000-AI250*DG250))</f>
        <v>0</v>
      </c>
      <c r="L250">
        <f>DK250*AI250*(DF250-DE250*(1000-AI250*DH250)/(1000-AI250*DG250))/(100*CZ250)</f>
        <v>0</v>
      </c>
      <c r="M250">
        <f>DE250 - IF(AI250&gt;1, L250*CZ250*100.0/(AK250), 0)</f>
        <v>0</v>
      </c>
      <c r="N250">
        <f>((T250-J250/2)*M250-L250)/(T250+J250/2)</f>
        <v>0</v>
      </c>
      <c r="O250">
        <f>N250*(DL250+DM250)/1000.0</f>
        <v>0</v>
      </c>
      <c r="P250">
        <f>(DE250 - IF(AI250&gt;1, L250*CZ250*100.0/(AK250), 0))*(DL250+DM250)/1000.0</f>
        <v>0</v>
      </c>
      <c r="Q250">
        <f>2.0/((1/S250-1/R250)+SIGN(S250)*SQRT((1/S250-1/R250)*(1/S250-1/R250) + 4*DA250/((DA250+1)*(DA250+1))*(2*1/S250*1/R250-1/R250*1/R250)))</f>
        <v>0</v>
      </c>
      <c r="R250">
        <f>IF(LEFT(DB250,1)&lt;&gt;"0",IF(LEFT(DB250,1)="1",3.0,DC250),$D$5+$E$5*(DS250*DL250/($K$5*1000))+$F$5*(DS250*DL250/($K$5*1000))*MAX(MIN(CZ250,$J$5),$I$5)*MAX(MIN(CZ250,$J$5),$I$5)+$G$5*MAX(MIN(CZ250,$J$5),$I$5)*(DS250*DL250/($K$5*1000))+$H$5*(DS250*DL250/($K$5*1000))*(DS250*DL250/($K$5*1000)))</f>
        <v>0</v>
      </c>
      <c r="S250">
        <f>J250*(1000-(1000*0.61365*exp(17.502*W250/(240.97+W250))/(DL250+DM250)+DG250)/2)/(1000*0.61365*exp(17.502*W250/(240.97+W250))/(DL250+DM250)-DG250)</f>
        <v>0</v>
      </c>
      <c r="T250">
        <f>1/((DA250+1)/(Q250/1.6)+1/(R250/1.37)) + DA250/((DA250+1)/(Q250/1.6) + DA250/(R250/1.37))</f>
        <v>0</v>
      </c>
      <c r="U250">
        <f>(CV250*CY250)</f>
        <v>0</v>
      </c>
      <c r="V250">
        <f>(DN250+(U250+2*0.95*5.67E-8*(((DN250+$B$9)+273)^4-(DN250+273)^4)-44100*J250)/(1.84*29.3*R250+8*0.95*5.67E-8*(DN250+273)^3))</f>
        <v>0</v>
      </c>
      <c r="W250">
        <f>($C$9*DO250+$D$9*DP250+$E$9*V250)</f>
        <v>0</v>
      </c>
      <c r="X250">
        <f>0.61365*exp(17.502*W250/(240.97+W250))</f>
        <v>0</v>
      </c>
      <c r="Y250">
        <f>(Z250/AA250*100)</f>
        <v>0</v>
      </c>
      <c r="Z250">
        <f>DG250*(DL250+DM250)/1000</f>
        <v>0</v>
      </c>
      <c r="AA250">
        <f>0.61365*exp(17.502*DN250/(240.97+DN250))</f>
        <v>0</v>
      </c>
      <c r="AB250">
        <f>(X250-DG250*(DL250+DM250)/1000)</f>
        <v>0</v>
      </c>
      <c r="AC250">
        <f>(-J250*44100)</f>
        <v>0</v>
      </c>
      <c r="AD250">
        <f>2*29.3*R250*0.92*(DN250-W250)</f>
        <v>0</v>
      </c>
      <c r="AE250">
        <f>2*0.95*5.67E-8*(((DN250+$B$9)+273)^4-(W250+273)^4)</f>
        <v>0</v>
      </c>
      <c r="AF250">
        <f>U250+AE250+AC250+AD250</f>
        <v>0</v>
      </c>
      <c r="AG250">
        <v>0</v>
      </c>
      <c r="AH250">
        <v>0</v>
      </c>
      <c r="AI250">
        <f>IF(AG250*$H$15&gt;=AK250,1.0,(AK250/(AK250-AG250*$H$15)))</f>
        <v>0</v>
      </c>
      <c r="AJ250">
        <f>(AI250-1)*100</f>
        <v>0</v>
      </c>
      <c r="AK250">
        <f>MAX(0,($B$15+$C$15*DS250)/(1+$D$15*DS250)*DL250/(DN250+273)*$E$15)</f>
        <v>0</v>
      </c>
      <c r="AL250" t="s">
        <v>422</v>
      </c>
      <c r="AM250" t="s">
        <v>422</v>
      </c>
      <c r="AN250">
        <v>0</v>
      </c>
      <c r="AO250">
        <v>0</v>
      </c>
      <c r="AP250">
        <f>1-AN250/AO250</f>
        <v>0</v>
      </c>
      <c r="AQ250">
        <v>0</v>
      </c>
      <c r="AR250" t="s">
        <v>422</v>
      </c>
      <c r="AS250" t="s">
        <v>422</v>
      </c>
      <c r="AT250">
        <v>0</v>
      </c>
      <c r="AU250">
        <v>0</v>
      </c>
      <c r="AV250">
        <f>1-AT250/AU250</f>
        <v>0</v>
      </c>
      <c r="AW250">
        <v>0.5</v>
      </c>
      <c r="AX250">
        <f>CW250</f>
        <v>0</v>
      </c>
      <c r="AY250">
        <f>L250</f>
        <v>0</v>
      </c>
      <c r="AZ250">
        <f>AV250*AW250*AX250</f>
        <v>0</v>
      </c>
      <c r="BA250">
        <f>(AY250-AQ250)/AX250</f>
        <v>0</v>
      </c>
      <c r="BB250">
        <f>(AO250-AU250)/AU250</f>
        <v>0</v>
      </c>
      <c r="BC250">
        <f>AN250/(AP250+AN250/AU250)</f>
        <v>0</v>
      </c>
      <c r="BD250" t="s">
        <v>422</v>
      </c>
      <c r="BE250">
        <v>0</v>
      </c>
      <c r="BF250">
        <f>IF(BE250&lt;&gt;0, BE250, BC250)</f>
        <v>0</v>
      </c>
      <c r="BG250">
        <f>1-BF250/AU250</f>
        <v>0</v>
      </c>
      <c r="BH250">
        <f>(AU250-AT250)/(AU250-BF250)</f>
        <v>0</v>
      </c>
      <c r="BI250">
        <f>(AO250-AU250)/(AO250-BF250)</f>
        <v>0</v>
      </c>
      <c r="BJ250">
        <f>(AU250-AT250)/(AU250-AN250)</f>
        <v>0</v>
      </c>
      <c r="BK250">
        <f>(AO250-AU250)/(AO250-AN250)</f>
        <v>0</v>
      </c>
      <c r="BL250">
        <f>(BH250*BF250/AT250)</f>
        <v>0</v>
      </c>
      <c r="BM250">
        <f>(1-BL250)</f>
        <v>0</v>
      </c>
      <c r="CV250">
        <f>$B$13*DT250+$C$13*DU250+$F$13*EF250*(1-EI250)</f>
        <v>0</v>
      </c>
      <c r="CW250">
        <f>CV250*CX250</f>
        <v>0</v>
      </c>
      <c r="CX250">
        <f>($B$13*$D$11+$C$13*$D$11+$F$13*((ES250+EK250)/MAX(ES250+EK250+ET250, 0.1)*$I$11+ET250/MAX(ES250+EK250+ET250, 0.1)*$J$11))/($B$13+$C$13+$F$13)</f>
        <v>0</v>
      </c>
      <c r="CY250">
        <f>($B$13*$K$11+$C$13*$K$11+$F$13*((ES250+EK250)/MAX(ES250+EK250+ET250, 0.1)*$P$11+ET250/MAX(ES250+EK250+ET250, 0.1)*$Q$11))/($B$13+$C$13+$F$13)</f>
        <v>0</v>
      </c>
      <c r="CZ250">
        <v>1.1</v>
      </c>
      <c r="DA250">
        <v>0.5</v>
      </c>
      <c r="DB250" t="s">
        <v>423</v>
      </c>
      <c r="DC250">
        <v>2</v>
      </c>
      <c r="DD250">
        <v>1758414531.1</v>
      </c>
      <c r="DE250">
        <v>421.8264166666666</v>
      </c>
      <c r="DF250">
        <v>419.9938333333334</v>
      </c>
      <c r="DG250">
        <v>23.46777083333333</v>
      </c>
      <c r="DH250">
        <v>23.41565416666667</v>
      </c>
      <c r="DI250">
        <v>422.4879583333333</v>
      </c>
      <c r="DJ250">
        <v>23.16129166666667</v>
      </c>
      <c r="DK250">
        <v>500.0173333333334</v>
      </c>
      <c r="DL250">
        <v>90.17019999999998</v>
      </c>
      <c r="DM250">
        <v>0.06812725416666666</v>
      </c>
      <c r="DN250">
        <v>29.8192</v>
      </c>
      <c r="DO250">
        <v>29.98679583333333</v>
      </c>
      <c r="DP250">
        <v>999.9</v>
      </c>
      <c r="DQ250">
        <v>0</v>
      </c>
      <c r="DR250">
        <v>0</v>
      </c>
      <c r="DS250">
        <v>10004.86375</v>
      </c>
      <c r="DT250">
        <v>0</v>
      </c>
      <c r="DU250">
        <v>3.33927</v>
      </c>
      <c r="DV250">
        <v>1.832600833333333</v>
      </c>
      <c r="DW250">
        <v>431.9637499999999</v>
      </c>
      <c r="DX250">
        <v>430.06425</v>
      </c>
      <c r="DY250">
        <v>0.05212894583333333</v>
      </c>
      <c r="DZ250">
        <v>419.9938333333334</v>
      </c>
      <c r="EA250">
        <v>23.41565416666667</v>
      </c>
      <c r="EB250">
        <v>2.116094583333334</v>
      </c>
      <c r="EC250">
        <v>2.11139375</v>
      </c>
      <c r="ED250">
        <v>18.34085416666667</v>
      </c>
      <c r="EE250">
        <v>18.30540416666667</v>
      </c>
      <c r="EF250">
        <v>0.00500078</v>
      </c>
      <c r="EG250">
        <v>0</v>
      </c>
      <c r="EH250">
        <v>0</v>
      </c>
      <c r="EI250">
        <v>0</v>
      </c>
      <c r="EJ250">
        <v>134.0291666666667</v>
      </c>
      <c r="EK250">
        <v>0.00500078</v>
      </c>
      <c r="EL250">
        <v>-16.7875</v>
      </c>
      <c r="EM250">
        <v>-0.3166666666666667</v>
      </c>
      <c r="EN250">
        <v>35.48929166666667</v>
      </c>
      <c r="EO250">
        <v>39.22108333333333</v>
      </c>
      <c r="EP250">
        <v>37.755</v>
      </c>
      <c r="EQ250">
        <v>39.53358333333333</v>
      </c>
      <c r="ER250">
        <v>38.04141666666667</v>
      </c>
      <c r="ES250">
        <v>0</v>
      </c>
      <c r="ET250">
        <v>0</v>
      </c>
      <c r="EU250">
        <v>0</v>
      </c>
      <c r="EV250">
        <v>1758414538.8</v>
      </c>
      <c r="EW250">
        <v>0</v>
      </c>
      <c r="EX250">
        <v>134.1923076923077</v>
      </c>
      <c r="EY250">
        <v>3.890598091521407</v>
      </c>
      <c r="EZ250">
        <v>-5.264957329167193</v>
      </c>
      <c r="FA250">
        <v>-16.1</v>
      </c>
      <c r="FB250">
        <v>15</v>
      </c>
      <c r="FC250">
        <v>0</v>
      </c>
      <c r="FD250" t="s">
        <v>424</v>
      </c>
      <c r="FE250">
        <v>1746989605.5</v>
      </c>
      <c r="FF250">
        <v>1746989593.5</v>
      </c>
      <c r="FG250">
        <v>0</v>
      </c>
      <c r="FH250">
        <v>-0.274</v>
      </c>
      <c r="FI250">
        <v>-0.002</v>
      </c>
      <c r="FJ250">
        <v>2.549</v>
      </c>
      <c r="FK250">
        <v>0.129</v>
      </c>
      <c r="FL250">
        <v>420</v>
      </c>
      <c r="FM250">
        <v>17</v>
      </c>
      <c r="FN250">
        <v>0.02</v>
      </c>
      <c r="FO250">
        <v>0.04</v>
      </c>
      <c r="FP250">
        <v>1.835444390243902</v>
      </c>
      <c r="FQ250">
        <v>-0.124856027874562</v>
      </c>
      <c r="FR250">
        <v>0.03937790528492086</v>
      </c>
      <c r="FS250">
        <v>1</v>
      </c>
      <c r="FT250">
        <v>132.0588235294118</v>
      </c>
      <c r="FU250">
        <v>23.68220006349254</v>
      </c>
      <c r="FV250">
        <v>8.464149922469153</v>
      </c>
      <c r="FW250">
        <v>0</v>
      </c>
      <c r="FX250">
        <v>0.05143174634146341</v>
      </c>
      <c r="FY250">
        <v>0.01794600209059229</v>
      </c>
      <c r="FZ250">
        <v>0.002078143480233699</v>
      </c>
      <c r="GA250">
        <v>1</v>
      </c>
      <c r="GB250">
        <v>2</v>
      </c>
      <c r="GC250">
        <v>3</v>
      </c>
      <c r="GD250" t="s">
        <v>425</v>
      </c>
      <c r="GE250">
        <v>3.10322</v>
      </c>
      <c r="GF250">
        <v>2.72634</v>
      </c>
      <c r="GG250">
        <v>0.0880426</v>
      </c>
      <c r="GH250">
        <v>0.08769250000000001</v>
      </c>
      <c r="GI250">
        <v>0.105728</v>
      </c>
      <c r="GJ250">
        <v>0.106972</v>
      </c>
      <c r="GK250">
        <v>23835.1</v>
      </c>
      <c r="GL250">
        <v>21641.9</v>
      </c>
      <c r="GM250">
        <v>26700.9</v>
      </c>
      <c r="GN250">
        <v>23944.5</v>
      </c>
      <c r="GO250">
        <v>38208.6</v>
      </c>
      <c r="GP250">
        <v>31609.2</v>
      </c>
      <c r="GQ250">
        <v>46629.1</v>
      </c>
      <c r="GR250">
        <v>37882.9</v>
      </c>
      <c r="GS250">
        <v>1.86585</v>
      </c>
      <c r="GT250">
        <v>1.85998</v>
      </c>
      <c r="GU250">
        <v>0.08565929999999999</v>
      </c>
      <c r="GV250">
        <v>0</v>
      </c>
      <c r="GW250">
        <v>28.5824</v>
      </c>
      <c r="GX250">
        <v>999.9</v>
      </c>
      <c r="GY250">
        <v>53.7</v>
      </c>
      <c r="GZ250">
        <v>31.5</v>
      </c>
      <c r="HA250">
        <v>27.6411</v>
      </c>
      <c r="HB250">
        <v>61.2137</v>
      </c>
      <c r="HC250">
        <v>26.0777</v>
      </c>
      <c r="HD250">
        <v>1</v>
      </c>
      <c r="HE250">
        <v>0.144075</v>
      </c>
      <c r="HF250">
        <v>-1.15133</v>
      </c>
      <c r="HG250">
        <v>20.2949</v>
      </c>
      <c r="HH250">
        <v>5.22193</v>
      </c>
      <c r="HI250">
        <v>11.98</v>
      </c>
      <c r="HJ250">
        <v>4.9656</v>
      </c>
      <c r="HK250">
        <v>3.27595</v>
      </c>
      <c r="HL250">
        <v>9999</v>
      </c>
      <c r="HM250">
        <v>9999</v>
      </c>
      <c r="HN250">
        <v>9999</v>
      </c>
      <c r="HO250">
        <v>999.9</v>
      </c>
      <c r="HP250">
        <v>1.86387</v>
      </c>
      <c r="HQ250">
        <v>1.86005</v>
      </c>
      <c r="HR250">
        <v>1.85838</v>
      </c>
      <c r="HS250">
        <v>1.85975</v>
      </c>
      <c r="HT250">
        <v>1.85986</v>
      </c>
      <c r="HU250">
        <v>1.85837</v>
      </c>
      <c r="HV250">
        <v>1.85745</v>
      </c>
      <c r="HW250">
        <v>1.85238</v>
      </c>
      <c r="HX250">
        <v>0</v>
      </c>
      <c r="HY250">
        <v>0</v>
      </c>
      <c r="HZ250">
        <v>0</v>
      </c>
      <c r="IA250">
        <v>0</v>
      </c>
      <c r="IB250" t="s">
        <v>426</v>
      </c>
      <c r="IC250" t="s">
        <v>427</v>
      </c>
      <c r="ID250" t="s">
        <v>428</v>
      </c>
      <c r="IE250" t="s">
        <v>428</v>
      </c>
      <c r="IF250" t="s">
        <v>428</v>
      </c>
      <c r="IG250" t="s">
        <v>428</v>
      </c>
      <c r="IH250">
        <v>0</v>
      </c>
      <c r="II250">
        <v>100</v>
      </c>
      <c r="IJ250">
        <v>100</v>
      </c>
      <c r="IK250">
        <v>-0.662</v>
      </c>
      <c r="IL250">
        <v>0.3065</v>
      </c>
      <c r="IM250">
        <v>-0.6605319167387009</v>
      </c>
      <c r="IN250">
        <v>-0.0004737513092168879</v>
      </c>
      <c r="IO250">
        <v>1.233974951706583E-06</v>
      </c>
      <c r="IP250">
        <v>-2.791035861235605E-10</v>
      </c>
      <c r="IQ250">
        <v>0.04306461537617447</v>
      </c>
      <c r="IR250">
        <v>-0.002560808816659483</v>
      </c>
      <c r="IS250">
        <v>0.0007441110143227328</v>
      </c>
      <c r="IT250">
        <v>-6.151772081818622E-06</v>
      </c>
      <c r="IU250">
        <v>2</v>
      </c>
      <c r="IV250">
        <v>1988</v>
      </c>
      <c r="IW250">
        <v>1</v>
      </c>
      <c r="IX250">
        <v>28</v>
      </c>
      <c r="IY250">
        <v>190415.6</v>
      </c>
      <c r="IZ250">
        <v>190415.8</v>
      </c>
      <c r="JA250">
        <v>1.14868</v>
      </c>
      <c r="JB250">
        <v>2.60376</v>
      </c>
      <c r="JC250">
        <v>1.49658</v>
      </c>
      <c r="JD250">
        <v>2.34741</v>
      </c>
      <c r="JE250">
        <v>1.54907</v>
      </c>
      <c r="JF250">
        <v>2.4353</v>
      </c>
      <c r="JG250">
        <v>36.3635</v>
      </c>
      <c r="JH250">
        <v>24.0963</v>
      </c>
      <c r="JI250">
        <v>18</v>
      </c>
      <c r="JJ250">
        <v>481.769</v>
      </c>
      <c r="JK250">
        <v>492.558</v>
      </c>
      <c r="JL250">
        <v>30.1429</v>
      </c>
      <c r="JM250">
        <v>29.096</v>
      </c>
      <c r="JN250">
        <v>30.0001</v>
      </c>
      <c r="JO250">
        <v>29.2966</v>
      </c>
      <c r="JP250">
        <v>29.2858</v>
      </c>
      <c r="JQ250">
        <v>23.1034</v>
      </c>
      <c r="JR250">
        <v>19.4172</v>
      </c>
      <c r="JS250">
        <v>100</v>
      </c>
      <c r="JT250">
        <v>30.1456</v>
      </c>
      <c r="JU250">
        <v>420</v>
      </c>
      <c r="JV250">
        <v>23.3489</v>
      </c>
      <c r="JW250">
        <v>101.948</v>
      </c>
      <c r="JX250">
        <v>91.35939999999999</v>
      </c>
    </row>
    <row r="251" spans="1:284">
      <c r="A251">
        <v>233</v>
      </c>
      <c r="B251">
        <v>1758414541.1</v>
      </c>
      <c r="C251">
        <v>1838.099999904633</v>
      </c>
      <c r="D251" t="s">
        <v>897</v>
      </c>
      <c r="E251" t="s">
        <v>898</v>
      </c>
      <c r="F251">
        <v>5</v>
      </c>
      <c r="G251" t="s">
        <v>734</v>
      </c>
      <c r="H251" t="s">
        <v>421</v>
      </c>
      <c r="I251">
        <v>1758414533.1</v>
      </c>
      <c r="J251">
        <f>(K251)/1000</f>
        <v>0</v>
      </c>
      <c r="K251">
        <f>1000*DK251*AI251*(DG251-DH251)/(100*CZ251*(1000-AI251*DG251))</f>
        <v>0</v>
      </c>
      <c r="L251">
        <f>DK251*AI251*(DF251-DE251*(1000-AI251*DH251)/(1000-AI251*DG251))/(100*CZ251)</f>
        <v>0</v>
      </c>
      <c r="M251">
        <f>DE251 - IF(AI251&gt;1, L251*CZ251*100.0/(AK251), 0)</f>
        <v>0</v>
      </c>
      <c r="N251">
        <f>((T251-J251/2)*M251-L251)/(T251+J251/2)</f>
        <v>0</v>
      </c>
      <c r="O251">
        <f>N251*(DL251+DM251)/1000.0</f>
        <v>0</v>
      </c>
      <c r="P251">
        <f>(DE251 - IF(AI251&gt;1, L251*CZ251*100.0/(AK251), 0))*(DL251+DM251)/1000.0</f>
        <v>0</v>
      </c>
      <c r="Q251">
        <f>2.0/((1/S251-1/R251)+SIGN(S251)*SQRT((1/S251-1/R251)*(1/S251-1/R251) + 4*DA251/((DA251+1)*(DA251+1))*(2*1/S251*1/R251-1/R251*1/R251)))</f>
        <v>0</v>
      </c>
      <c r="R251">
        <f>IF(LEFT(DB251,1)&lt;&gt;"0",IF(LEFT(DB251,1)="1",3.0,DC251),$D$5+$E$5*(DS251*DL251/($K$5*1000))+$F$5*(DS251*DL251/($K$5*1000))*MAX(MIN(CZ251,$J$5),$I$5)*MAX(MIN(CZ251,$J$5),$I$5)+$G$5*MAX(MIN(CZ251,$J$5),$I$5)*(DS251*DL251/($K$5*1000))+$H$5*(DS251*DL251/($K$5*1000))*(DS251*DL251/($K$5*1000)))</f>
        <v>0</v>
      </c>
      <c r="S251">
        <f>J251*(1000-(1000*0.61365*exp(17.502*W251/(240.97+W251))/(DL251+DM251)+DG251)/2)/(1000*0.61365*exp(17.502*W251/(240.97+W251))/(DL251+DM251)-DG251)</f>
        <v>0</v>
      </c>
      <c r="T251">
        <f>1/((DA251+1)/(Q251/1.6)+1/(R251/1.37)) + DA251/((DA251+1)/(Q251/1.6) + DA251/(R251/1.37))</f>
        <v>0</v>
      </c>
      <c r="U251">
        <f>(CV251*CY251)</f>
        <v>0</v>
      </c>
      <c r="V251">
        <f>(DN251+(U251+2*0.95*5.67E-8*(((DN251+$B$9)+273)^4-(DN251+273)^4)-44100*J251)/(1.84*29.3*R251+8*0.95*5.67E-8*(DN251+273)^3))</f>
        <v>0</v>
      </c>
      <c r="W251">
        <f>($C$9*DO251+$D$9*DP251+$E$9*V251)</f>
        <v>0</v>
      </c>
      <c r="X251">
        <f>0.61365*exp(17.502*W251/(240.97+W251))</f>
        <v>0</v>
      </c>
      <c r="Y251">
        <f>(Z251/AA251*100)</f>
        <v>0</v>
      </c>
      <c r="Z251">
        <f>DG251*(DL251+DM251)/1000</f>
        <v>0</v>
      </c>
      <c r="AA251">
        <f>0.61365*exp(17.502*DN251/(240.97+DN251))</f>
        <v>0</v>
      </c>
      <c r="AB251">
        <f>(X251-DG251*(DL251+DM251)/1000)</f>
        <v>0</v>
      </c>
      <c r="AC251">
        <f>(-J251*44100)</f>
        <v>0</v>
      </c>
      <c r="AD251">
        <f>2*29.3*R251*0.92*(DN251-W251)</f>
        <v>0</v>
      </c>
      <c r="AE251">
        <f>2*0.95*5.67E-8*(((DN251+$B$9)+273)^4-(W251+273)^4)</f>
        <v>0</v>
      </c>
      <c r="AF251">
        <f>U251+AE251+AC251+AD251</f>
        <v>0</v>
      </c>
      <c r="AG251">
        <v>0</v>
      </c>
      <c r="AH251">
        <v>0</v>
      </c>
      <c r="AI251">
        <f>IF(AG251*$H$15&gt;=AK251,1.0,(AK251/(AK251-AG251*$H$15)))</f>
        <v>0</v>
      </c>
      <c r="AJ251">
        <f>(AI251-1)*100</f>
        <v>0</v>
      </c>
      <c r="AK251">
        <f>MAX(0,($B$15+$C$15*DS251)/(1+$D$15*DS251)*DL251/(DN251+273)*$E$15)</f>
        <v>0</v>
      </c>
      <c r="AL251" t="s">
        <v>422</v>
      </c>
      <c r="AM251" t="s">
        <v>422</v>
      </c>
      <c r="AN251">
        <v>0</v>
      </c>
      <c r="AO251">
        <v>0</v>
      </c>
      <c r="AP251">
        <f>1-AN251/AO251</f>
        <v>0</v>
      </c>
      <c r="AQ251">
        <v>0</v>
      </c>
      <c r="AR251" t="s">
        <v>422</v>
      </c>
      <c r="AS251" t="s">
        <v>422</v>
      </c>
      <c r="AT251">
        <v>0</v>
      </c>
      <c r="AU251">
        <v>0</v>
      </c>
      <c r="AV251">
        <f>1-AT251/AU251</f>
        <v>0</v>
      </c>
      <c r="AW251">
        <v>0.5</v>
      </c>
      <c r="AX251">
        <f>CW251</f>
        <v>0</v>
      </c>
      <c r="AY251">
        <f>L251</f>
        <v>0</v>
      </c>
      <c r="AZ251">
        <f>AV251*AW251*AX251</f>
        <v>0</v>
      </c>
      <c r="BA251">
        <f>(AY251-AQ251)/AX251</f>
        <v>0</v>
      </c>
      <c r="BB251">
        <f>(AO251-AU251)/AU251</f>
        <v>0</v>
      </c>
      <c r="BC251">
        <f>AN251/(AP251+AN251/AU251)</f>
        <v>0</v>
      </c>
      <c r="BD251" t="s">
        <v>422</v>
      </c>
      <c r="BE251">
        <v>0</v>
      </c>
      <c r="BF251">
        <f>IF(BE251&lt;&gt;0, BE251, BC251)</f>
        <v>0</v>
      </c>
      <c r="BG251">
        <f>1-BF251/AU251</f>
        <v>0</v>
      </c>
      <c r="BH251">
        <f>(AU251-AT251)/(AU251-BF251)</f>
        <v>0</v>
      </c>
      <c r="BI251">
        <f>(AO251-AU251)/(AO251-BF251)</f>
        <v>0</v>
      </c>
      <c r="BJ251">
        <f>(AU251-AT251)/(AU251-AN251)</f>
        <v>0</v>
      </c>
      <c r="BK251">
        <f>(AO251-AU251)/(AO251-AN251)</f>
        <v>0</v>
      </c>
      <c r="BL251">
        <f>(BH251*BF251/AT251)</f>
        <v>0</v>
      </c>
      <c r="BM251">
        <f>(1-BL251)</f>
        <v>0</v>
      </c>
      <c r="CV251">
        <f>$B$13*DT251+$C$13*DU251+$F$13*EF251*(1-EI251)</f>
        <v>0</v>
      </c>
      <c r="CW251">
        <f>CV251*CX251</f>
        <v>0</v>
      </c>
      <c r="CX251">
        <f>($B$13*$D$11+$C$13*$D$11+$F$13*((ES251+EK251)/MAX(ES251+EK251+ET251, 0.1)*$I$11+ET251/MAX(ES251+EK251+ET251, 0.1)*$J$11))/($B$13+$C$13+$F$13)</f>
        <v>0</v>
      </c>
      <c r="CY251">
        <f>($B$13*$K$11+$C$13*$K$11+$F$13*((ES251+EK251)/MAX(ES251+EK251+ET251, 0.1)*$P$11+ET251/MAX(ES251+EK251+ET251, 0.1)*$Q$11))/($B$13+$C$13+$F$13)</f>
        <v>0</v>
      </c>
      <c r="CZ251">
        <v>1.1</v>
      </c>
      <c r="DA251">
        <v>0.5</v>
      </c>
      <c r="DB251" t="s">
        <v>423</v>
      </c>
      <c r="DC251">
        <v>2</v>
      </c>
      <c r="DD251">
        <v>1758414533.1</v>
      </c>
      <c r="DE251">
        <v>421.8283750000001</v>
      </c>
      <c r="DF251">
        <v>420.002125</v>
      </c>
      <c r="DG251">
        <v>23.46821666666667</v>
      </c>
      <c r="DH251">
        <v>23.41546666666666</v>
      </c>
      <c r="DI251">
        <v>422.4899583333333</v>
      </c>
      <c r="DJ251">
        <v>23.161725</v>
      </c>
      <c r="DK251">
        <v>499.99425</v>
      </c>
      <c r="DL251">
        <v>90.17057916666666</v>
      </c>
      <c r="DM251">
        <v>0.06817134166666666</v>
      </c>
      <c r="DN251">
        <v>29.81945416666666</v>
      </c>
      <c r="DO251">
        <v>29.98531666666667</v>
      </c>
      <c r="DP251">
        <v>999.9</v>
      </c>
      <c r="DQ251">
        <v>0</v>
      </c>
      <c r="DR251">
        <v>0</v>
      </c>
      <c r="DS251">
        <v>9997.467083333335</v>
      </c>
      <c r="DT251">
        <v>0</v>
      </c>
      <c r="DU251">
        <v>3.33927</v>
      </c>
      <c r="DV251">
        <v>1.82631625</v>
      </c>
      <c r="DW251">
        <v>431.9660000000001</v>
      </c>
      <c r="DX251">
        <v>430.072625</v>
      </c>
      <c r="DY251">
        <v>0.0527639375</v>
      </c>
      <c r="DZ251">
        <v>420.002125</v>
      </c>
      <c r="EA251">
        <v>23.41546666666666</v>
      </c>
      <c r="EB251">
        <v>2.116143333333333</v>
      </c>
      <c r="EC251">
        <v>2.11138625</v>
      </c>
      <c r="ED251">
        <v>18.34122916666666</v>
      </c>
      <c r="EE251">
        <v>18.30534166666667</v>
      </c>
      <c r="EF251">
        <v>0.00500078</v>
      </c>
      <c r="EG251">
        <v>0</v>
      </c>
      <c r="EH251">
        <v>0</v>
      </c>
      <c r="EI251">
        <v>0</v>
      </c>
      <c r="EJ251">
        <v>133.5583333333333</v>
      </c>
      <c r="EK251">
        <v>0.00500078</v>
      </c>
      <c r="EL251">
        <v>-17.15833333333333</v>
      </c>
      <c r="EM251">
        <v>-0.3166666666666667</v>
      </c>
      <c r="EN251">
        <v>35.47891666666666</v>
      </c>
      <c r="EO251">
        <v>39.18983333333333</v>
      </c>
      <c r="EP251">
        <v>37.73158333333333</v>
      </c>
      <c r="EQ251">
        <v>39.50495833333333</v>
      </c>
      <c r="ER251">
        <v>38.02579166666666</v>
      </c>
      <c r="ES251">
        <v>0</v>
      </c>
      <c r="ET251">
        <v>0</v>
      </c>
      <c r="EU251">
        <v>0</v>
      </c>
      <c r="EV251">
        <v>1758414541.2</v>
      </c>
      <c r="EW251">
        <v>0</v>
      </c>
      <c r="EX251">
        <v>134.0923076923077</v>
      </c>
      <c r="EY251">
        <v>-22.46153869415746</v>
      </c>
      <c r="EZ251">
        <v>5.569230816736795</v>
      </c>
      <c r="FA251">
        <v>-16.75</v>
      </c>
      <c r="FB251">
        <v>15</v>
      </c>
      <c r="FC251">
        <v>0</v>
      </c>
      <c r="FD251" t="s">
        <v>424</v>
      </c>
      <c r="FE251">
        <v>1746989605.5</v>
      </c>
      <c r="FF251">
        <v>1746989593.5</v>
      </c>
      <c r="FG251">
        <v>0</v>
      </c>
      <c r="FH251">
        <v>-0.274</v>
      </c>
      <c r="FI251">
        <v>-0.002</v>
      </c>
      <c r="FJ251">
        <v>2.549</v>
      </c>
      <c r="FK251">
        <v>0.129</v>
      </c>
      <c r="FL251">
        <v>420</v>
      </c>
      <c r="FM251">
        <v>17</v>
      </c>
      <c r="FN251">
        <v>0.02</v>
      </c>
      <c r="FO251">
        <v>0.04</v>
      </c>
      <c r="FP251">
        <v>1.84058175</v>
      </c>
      <c r="FQ251">
        <v>-0.1688909943714829</v>
      </c>
      <c r="FR251">
        <v>0.03848091623698038</v>
      </c>
      <c r="FS251">
        <v>1</v>
      </c>
      <c r="FT251">
        <v>132.8088235294118</v>
      </c>
      <c r="FU251">
        <v>9.037433032155159</v>
      </c>
      <c r="FV251">
        <v>8.304795483796191</v>
      </c>
      <c r="FW251">
        <v>0</v>
      </c>
      <c r="FX251">
        <v>0.05200070999999999</v>
      </c>
      <c r="FY251">
        <v>0.01717699812382727</v>
      </c>
      <c r="FZ251">
        <v>0.001986110717432439</v>
      </c>
      <c r="GA251">
        <v>1</v>
      </c>
      <c r="GB251">
        <v>2</v>
      </c>
      <c r="GC251">
        <v>3</v>
      </c>
      <c r="GD251" t="s">
        <v>425</v>
      </c>
      <c r="GE251">
        <v>3.10315</v>
      </c>
      <c r="GF251">
        <v>2.72646</v>
      </c>
      <c r="GG251">
        <v>0.0880403</v>
      </c>
      <c r="GH251">
        <v>0.0876851</v>
      </c>
      <c r="GI251">
        <v>0.105733</v>
      </c>
      <c r="GJ251">
        <v>0.106972</v>
      </c>
      <c r="GK251">
        <v>23835.1</v>
      </c>
      <c r="GL251">
        <v>21642.1</v>
      </c>
      <c r="GM251">
        <v>26700.9</v>
      </c>
      <c r="GN251">
        <v>23944.5</v>
      </c>
      <c r="GO251">
        <v>38208.5</v>
      </c>
      <c r="GP251">
        <v>31609.2</v>
      </c>
      <c r="GQ251">
        <v>46629.2</v>
      </c>
      <c r="GR251">
        <v>37882.9</v>
      </c>
      <c r="GS251">
        <v>1.86575</v>
      </c>
      <c r="GT251">
        <v>1.86</v>
      </c>
      <c r="GU251">
        <v>0.085935</v>
      </c>
      <c r="GV251">
        <v>0</v>
      </c>
      <c r="GW251">
        <v>28.5816</v>
      </c>
      <c r="GX251">
        <v>999.9</v>
      </c>
      <c r="GY251">
        <v>53.7</v>
      </c>
      <c r="GZ251">
        <v>31.5</v>
      </c>
      <c r="HA251">
        <v>27.6427</v>
      </c>
      <c r="HB251">
        <v>61.2237</v>
      </c>
      <c r="HC251">
        <v>26.0577</v>
      </c>
      <c r="HD251">
        <v>1</v>
      </c>
      <c r="HE251">
        <v>0.14408</v>
      </c>
      <c r="HF251">
        <v>-1.14506</v>
      </c>
      <c r="HG251">
        <v>20.2951</v>
      </c>
      <c r="HH251">
        <v>5.22208</v>
      </c>
      <c r="HI251">
        <v>11.98</v>
      </c>
      <c r="HJ251">
        <v>4.96555</v>
      </c>
      <c r="HK251">
        <v>3.276</v>
      </c>
      <c r="HL251">
        <v>9999</v>
      </c>
      <c r="HM251">
        <v>9999</v>
      </c>
      <c r="HN251">
        <v>9999</v>
      </c>
      <c r="HO251">
        <v>999.9</v>
      </c>
      <c r="HP251">
        <v>1.86387</v>
      </c>
      <c r="HQ251">
        <v>1.86005</v>
      </c>
      <c r="HR251">
        <v>1.85838</v>
      </c>
      <c r="HS251">
        <v>1.85975</v>
      </c>
      <c r="HT251">
        <v>1.85986</v>
      </c>
      <c r="HU251">
        <v>1.85837</v>
      </c>
      <c r="HV251">
        <v>1.85745</v>
      </c>
      <c r="HW251">
        <v>1.85238</v>
      </c>
      <c r="HX251">
        <v>0</v>
      </c>
      <c r="HY251">
        <v>0</v>
      </c>
      <c r="HZ251">
        <v>0</v>
      </c>
      <c r="IA251">
        <v>0</v>
      </c>
      <c r="IB251" t="s">
        <v>426</v>
      </c>
      <c r="IC251" t="s">
        <v>427</v>
      </c>
      <c r="ID251" t="s">
        <v>428</v>
      </c>
      <c r="IE251" t="s">
        <v>428</v>
      </c>
      <c r="IF251" t="s">
        <v>428</v>
      </c>
      <c r="IG251" t="s">
        <v>428</v>
      </c>
      <c r="IH251">
        <v>0</v>
      </c>
      <c r="II251">
        <v>100</v>
      </c>
      <c r="IJ251">
        <v>100</v>
      </c>
      <c r="IK251">
        <v>-0.662</v>
      </c>
      <c r="IL251">
        <v>0.3066</v>
      </c>
      <c r="IM251">
        <v>-0.6605319167387009</v>
      </c>
      <c r="IN251">
        <v>-0.0004737513092168879</v>
      </c>
      <c r="IO251">
        <v>1.233974951706583E-06</v>
      </c>
      <c r="IP251">
        <v>-2.791035861235605E-10</v>
      </c>
      <c r="IQ251">
        <v>0.04306461537617447</v>
      </c>
      <c r="IR251">
        <v>-0.002560808816659483</v>
      </c>
      <c r="IS251">
        <v>0.0007441110143227328</v>
      </c>
      <c r="IT251">
        <v>-6.151772081818622E-06</v>
      </c>
      <c r="IU251">
        <v>2</v>
      </c>
      <c r="IV251">
        <v>1988</v>
      </c>
      <c r="IW251">
        <v>1</v>
      </c>
      <c r="IX251">
        <v>28</v>
      </c>
      <c r="IY251">
        <v>190415.6</v>
      </c>
      <c r="IZ251">
        <v>190415.8</v>
      </c>
      <c r="JA251">
        <v>1.14868</v>
      </c>
      <c r="JB251">
        <v>2.61597</v>
      </c>
      <c r="JC251">
        <v>1.49658</v>
      </c>
      <c r="JD251">
        <v>2.34741</v>
      </c>
      <c r="JE251">
        <v>1.54907</v>
      </c>
      <c r="JF251">
        <v>2.35474</v>
      </c>
      <c r="JG251">
        <v>36.3635</v>
      </c>
      <c r="JH251">
        <v>24.0875</v>
      </c>
      <c r="JI251">
        <v>18</v>
      </c>
      <c r="JJ251">
        <v>481.711</v>
      </c>
      <c r="JK251">
        <v>492.574</v>
      </c>
      <c r="JL251">
        <v>30.1463</v>
      </c>
      <c r="JM251">
        <v>29.096</v>
      </c>
      <c r="JN251">
        <v>30.0001</v>
      </c>
      <c r="JO251">
        <v>29.2966</v>
      </c>
      <c r="JP251">
        <v>29.2858</v>
      </c>
      <c r="JQ251">
        <v>23.1033</v>
      </c>
      <c r="JR251">
        <v>19.4172</v>
      </c>
      <c r="JS251">
        <v>100</v>
      </c>
      <c r="JT251">
        <v>30.1593</v>
      </c>
      <c r="JU251">
        <v>420</v>
      </c>
      <c r="JV251">
        <v>23.3474</v>
      </c>
      <c r="JW251">
        <v>101.948</v>
      </c>
      <c r="JX251">
        <v>91.35939999999999</v>
      </c>
    </row>
    <row r="252" spans="1:284">
      <c r="A252">
        <v>234</v>
      </c>
      <c r="B252">
        <v>1758414543.1</v>
      </c>
      <c r="C252">
        <v>1840.099999904633</v>
      </c>
      <c r="D252" t="s">
        <v>899</v>
      </c>
      <c r="E252" t="s">
        <v>900</v>
      </c>
      <c r="F252">
        <v>5</v>
      </c>
      <c r="G252" t="s">
        <v>734</v>
      </c>
      <c r="H252" t="s">
        <v>421</v>
      </c>
      <c r="I252">
        <v>1758414535.1</v>
      </c>
      <c r="J252">
        <f>(K252)/1000</f>
        <v>0</v>
      </c>
      <c r="K252">
        <f>1000*DK252*AI252*(DG252-DH252)/(100*CZ252*(1000-AI252*DG252))</f>
        <v>0</v>
      </c>
      <c r="L252">
        <f>DK252*AI252*(DF252-DE252*(1000-AI252*DH252)/(1000-AI252*DG252))/(100*CZ252)</f>
        <v>0</v>
      </c>
      <c r="M252">
        <f>DE252 - IF(AI252&gt;1, L252*CZ252*100.0/(AK252), 0)</f>
        <v>0</v>
      </c>
      <c r="N252">
        <f>((T252-J252/2)*M252-L252)/(T252+J252/2)</f>
        <v>0</v>
      </c>
      <c r="O252">
        <f>N252*(DL252+DM252)/1000.0</f>
        <v>0</v>
      </c>
      <c r="P252">
        <f>(DE252 - IF(AI252&gt;1, L252*CZ252*100.0/(AK252), 0))*(DL252+DM252)/1000.0</f>
        <v>0</v>
      </c>
      <c r="Q252">
        <f>2.0/((1/S252-1/R252)+SIGN(S252)*SQRT((1/S252-1/R252)*(1/S252-1/R252) + 4*DA252/((DA252+1)*(DA252+1))*(2*1/S252*1/R252-1/R252*1/R252)))</f>
        <v>0</v>
      </c>
      <c r="R252">
        <f>IF(LEFT(DB252,1)&lt;&gt;"0",IF(LEFT(DB252,1)="1",3.0,DC252),$D$5+$E$5*(DS252*DL252/($K$5*1000))+$F$5*(DS252*DL252/($K$5*1000))*MAX(MIN(CZ252,$J$5),$I$5)*MAX(MIN(CZ252,$J$5),$I$5)+$G$5*MAX(MIN(CZ252,$J$5),$I$5)*(DS252*DL252/($K$5*1000))+$H$5*(DS252*DL252/($K$5*1000))*(DS252*DL252/($K$5*1000)))</f>
        <v>0</v>
      </c>
      <c r="S252">
        <f>J252*(1000-(1000*0.61365*exp(17.502*W252/(240.97+W252))/(DL252+DM252)+DG252)/2)/(1000*0.61365*exp(17.502*W252/(240.97+W252))/(DL252+DM252)-DG252)</f>
        <v>0</v>
      </c>
      <c r="T252">
        <f>1/((DA252+1)/(Q252/1.6)+1/(R252/1.37)) + DA252/((DA252+1)/(Q252/1.6) + DA252/(R252/1.37))</f>
        <v>0</v>
      </c>
      <c r="U252">
        <f>(CV252*CY252)</f>
        <v>0</v>
      </c>
      <c r="V252">
        <f>(DN252+(U252+2*0.95*5.67E-8*(((DN252+$B$9)+273)^4-(DN252+273)^4)-44100*J252)/(1.84*29.3*R252+8*0.95*5.67E-8*(DN252+273)^3))</f>
        <v>0</v>
      </c>
      <c r="W252">
        <f>($C$9*DO252+$D$9*DP252+$E$9*V252)</f>
        <v>0</v>
      </c>
      <c r="X252">
        <f>0.61365*exp(17.502*W252/(240.97+W252))</f>
        <v>0</v>
      </c>
      <c r="Y252">
        <f>(Z252/AA252*100)</f>
        <v>0</v>
      </c>
      <c r="Z252">
        <f>DG252*(DL252+DM252)/1000</f>
        <v>0</v>
      </c>
      <c r="AA252">
        <f>0.61365*exp(17.502*DN252/(240.97+DN252))</f>
        <v>0</v>
      </c>
      <c r="AB252">
        <f>(X252-DG252*(DL252+DM252)/1000)</f>
        <v>0</v>
      </c>
      <c r="AC252">
        <f>(-J252*44100)</f>
        <v>0</v>
      </c>
      <c r="AD252">
        <f>2*29.3*R252*0.92*(DN252-W252)</f>
        <v>0</v>
      </c>
      <c r="AE252">
        <f>2*0.95*5.67E-8*(((DN252+$B$9)+273)^4-(W252+273)^4)</f>
        <v>0</v>
      </c>
      <c r="AF252">
        <f>U252+AE252+AC252+AD252</f>
        <v>0</v>
      </c>
      <c r="AG252">
        <v>0</v>
      </c>
      <c r="AH252">
        <v>0</v>
      </c>
      <c r="AI252">
        <f>IF(AG252*$H$15&gt;=AK252,1.0,(AK252/(AK252-AG252*$H$15)))</f>
        <v>0</v>
      </c>
      <c r="AJ252">
        <f>(AI252-1)*100</f>
        <v>0</v>
      </c>
      <c r="AK252">
        <f>MAX(0,($B$15+$C$15*DS252)/(1+$D$15*DS252)*DL252/(DN252+273)*$E$15)</f>
        <v>0</v>
      </c>
      <c r="AL252" t="s">
        <v>422</v>
      </c>
      <c r="AM252" t="s">
        <v>422</v>
      </c>
      <c r="AN252">
        <v>0</v>
      </c>
      <c r="AO252">
        <v>0</v>
      </c>
      <c r="AP252">
        <f>1-AN252/AO252</f>
        <v>0</v>
      </c>
      <c r="AQ252">
        <v>0</v>
      </c>
      <c r="AR252" t="s">
        <v>422</v>
      </c>
      <c r="AS252" t="s">
        <v>422</v>
      </c>
      <c r="AT252">
        <v>0</v>
      </c>
      <c r="AU252">
        <v>0</v>
      </c>
      <c r="AV252">
        <f>1-AT252/AU252</f>
        <v>0</v>
      </c>
      <c r="AW252">
        <v>0.5</v>
      </c>
      <c r="AX252">
        <f>CW252</f>
        <v>0</v>
      </c>
      <c r="AY252">
        <f>L252</f>
        <v>0</v>
      </c>
      <c r="AZ252">
        <f>AV252*AW252*AX252</f>
        <v>0</v>
      </c>
      <c r="BA252">
        <f>(AY252-AQ252)/AX252</f>
        <v>0</v>
      </c>
      <c r="BB252">
        <f>(AO252-AU252)/AU252</f>
        <v>0</v>
      </c>
      <c r="BC252">
        <f>AN252/(AP252+AN252/AU252)</f>
        <v>0</v>
      </c>
      <c r="BD252" t="s">
        <v>422</v>
      </c>
      <c r="BE252">
        <v>0</v>
      </c>
      <c r="BF252">
        <f>IF(BE252&lt;&gt;0, BE252, BC252)</f>
        <v>0</v>
      </c>
      <c r="BG252">
        <f>1-BF252/AU252</f>
        <v>0</v>
      </c>
      <c r="BH252">
        <f>(AU252-AT252)/(AU252-BF252)</f>
        <v>0</v>
      </c>
      <c r="BI252">
        <f>(AO252-AU252)/(AO252-BF252)</f>
        <v>0</v>
      </c>
      <c r="BJ252">
        <f>(AU252-AT252)/(AU252-AN252)</f>
        <v>0</v>
      </c>
      <c r="BK252">
        <f>(AO252-AU252)/(AO252-AN252)</f>
        <v>0</v>
      </c>
      <c r="BL252">
        <f>(BH252*BF252/AT252)</f>
        <v>0</v>
      </c>
      <c r="BM252">
        <f>(1-BL252)</f>
        <v>0</v>
      </c>
      <c r="CV252">
        <f>$B$13*DT252+$C$13*DU252+$F$13*EF252*(1-EI252)</f>
        <v>0</v>
      </c>
      <c r="CW252">
        <f>CV252*CX252</f>
        <v>0</v>
      </c>
      <c r="CX252">
        <f>($B$13*$D$11+$C$13*$D$11+$F$13*((ES252+EK252)/MAX(ES252+EK252+ET252, 0.1)*$I$11+ET252/MAX(ES252+EK252+ET252, 0.1)*$J$11))/($B$13+$C$13+$F$13)</f>
        <v>0</v>
      </c>
      <c r="CY252">
        <f>($B$13*$K$11+$C$13*$K$11+$F$13*((ES252+EK252)/MAX(ES252+EK252+ET252, 0.1)*$P$11+ET252/MAX(ES252+EK252+ET252, 0.1)*$Q$11))/($B$13+$C$13+$F$13)</f>
        <v>0</v>
      </c>
      <c r="CZ252">
        <v>1.1</v>
      </c>
      <c r="DA252">
        <v>0.5</v>
      </c>
      <c r="DB252" t="s">
        <v>423</v>
      </c>
      <c r="DC252">
        <v>2</v>
      </c>
      <c r="DD252">
        <v>1758414535.1</v>
      </c>
      <c r="DE252">
        <v>421.8298333333334</v>
      </c>
      <c r="DF252">
        <v>420.0016666666667</v>
      </c>
      <c r="DG252">
        <v>23.46904166666667</v>
      </c>
      <c r="DH252">
        <v>23.41536666666667</v>
      </c>
      <c r="DI252">
        <v>422.4914166666667</v>
      </c>
      <c r="DJ252">
        <v>23.16252916666667</v>
      </c>
      <c r="DK252">
        <v>499.9548333333333</v>
      </c>
      <c r="DL252">
        <v>90.17090833333334</v>
      </c>
      <c r="DM252">
        <v>0.0682725875</v>
      </c>
      <c r="DN252">
        <v>29.81999583333334</v>
      </c>
      <c r="DO252">
        <v>29.9851</v>
      </c>
      <c r="DP252">
        <v>999.9</v>
      </c>
      <c r="DQ252">
        <v>0</v>
      </c>
      <c r="DR252">
        <v>0</v>
      </c>
      <c r="DS252">
        <v>9994.294166666667</v>
      </c>
      <c r="DT252">
        <v>0</v>
      </c>
      <c r="DU252">
        <v>3.33927</v>
      </c>
      <c r="DV252">
        <v>1.828225</v>
      </c>
      <c r="DW252">
        <v>431.9677916666666</v>
      </c>
      <c r="DX252">
        <v>430.0720833333333</v>
      </c>
      <c r="DY252">
        <v>0.05369337499999999</v>
      </c>
      <c r="DZ252">
        <v>420.0016666666667</v>
      </c>
      <c r="EA252">
        <v>23.41536666666667</v>
      </c>
      <c r="EB252">
        <v>2.116225833333333</v>
      </c>
      <c r="EC252">
        <v>2.111385</v>
      </c>
      <c r="ED252">
        <v>18.34185</v>
      </c>
      <c r="EE252">
        <v>18.30532916666667</v>
      </c>
      <c r="EF252">
        <v>0.00500078</v>
      </c>
      <c r="EG252">
        <v>0</v>
      </c>
      <c r="EH252">
        <v>0</v>
      </c>
      <c r="EI252">
        <v>0</v>
      </c>
      <c r="EJ252">
        <v>131.8125</v>
      </c>
      <c r="EK252">
        <v>0.00500078</v>
      </c>
      <c r="EL252">
        <v>-16.42083333333333</v>
      </c>
      <c r="EM252">
        <v>-0.4416666666666667</v>
      </c>
      <c r="EN252">
        <v>35.46854166666667</v>
      </c>
      <c r="EO252">
        <v>39.166375</v>
      </c>
      <c r="EP252">
        <v>37.72120833333333</v>
      </c>
      <c r="EQ252">
        <v>39.46591666666666</v>
      </c>
      <c r="ER252">
        <v>38.01804166666667</v>
      </c>
      <c r="ES252">
        <v>0</v>
      </c>
      <c r="ET252">
        <v>0</v>
      </c>
      <c r="EU252">
        <v>0</v>
      </c>
      <c r="EV252">
        <v>1758414543</v>
      </c>
      <c r="EW252">
        <v>0</v>
      </c>
      <c r="EX252">
        <v>133.108</v>
      </c>
      <c r="EY252">
        <v>-6.046154228094671</v>
      </c>
      <c r="EZ252">
        <v>-35.41538438486618</v>
      </c>
      <c r="FA252">
        <v>-16.708</v>
      </c>
      <c r="FB252">
        <v>15</v>
      </c>
      <c r="FC252">
        <v>0</v>
      </c>
      <c r="FD252" t="s">
        <v>424</v>
      </c>
      <c r="FE252">
        <v>1746989605.5</v>
      </c>
      <c r="FF252">
        <v>1746989593.5</v>
      </c>
      <c r="FG252">
        <v>0</v>
      </c>
      <c r="FH252">
        <v>-0.274</v>
      </c>
      <c r="FI252">
        <v>-0.002</v>
      </c>
      <c r="FJ252">
        <v>2.549</v>
      </c>
      <c r="FK252">
        <v>0.129</v>
      </c>
      <c r="FL252">
        <v>420</v>
      </c>
      <c r="FM252">
        <v>17</v>
      </c>
      <c r="FN252">
        <v>0.02</v>
      </c>
      <c r="FO252">
        <v>0.04</v>
      </c>
      <c r="FP252">
        <v>1.83874512195122</v>
      </c>
      <c r="FQ252">
        <v>-0.07861881533100815</v>
      </c>
      <c r="FR252">
        <v>0.03757855305058155</v>
      </c>
      <c r="FS252">
        <v>1</v>
      </c>
      <c r="FT252">
        <v>133.4588235294117</v>
      </c>
      <c r="FU252">
        <v>-11.3582888359856</v>
      </c>
      <c r="FV252">
        <v>7.567310410655231</v>
      </c>
      <c r="FW252">
        <v>0</v>
      </c>
      <c r="FX252">
        <v>0.05275553902439023</v>
      </c>
      <c r="FY252">
        <v>0.01936754425087122</v>
      </c>
      <c r="FZ252">
        <v>0.002214885555032524</v>
      </c>
      <c r="GA252">
        <v>1</v>
      </c>
      <c r="GB252">
        <v>2</v>
      </c>
      <c r="GC252">
        <v>3</v>
      </c>
      <c r="GD252" t="s">
        <v>425</v>
      </c>
      <c r="GE252">
        <v>3.10306</v>
      </c>
      <c r="GF252">
        <v>2.72661</v>
      </c>
      <c r="GG252">
        <v>0.0880348</v>
      </c>
      <c r="GH252">
        <v>0.0876967</v>
      </c>
      <c r="GI252">
        <v>0.105733</v>
      </c>
      <c r="GJ252">
        <v>0.106967</v>
      </c>
      <c r="GK252">
        <v>23835.2</v>
      </c>
      <c r="GL252">
        <v>21641.9</v>
      </c>
      <c r="GM252">
        <v>26700.8</v>
      </c>
      <c r="GN252">
        <v>23944.6</v>
      </c>
      <c r="GO252">
        <v>38208.5</v>
      </c>
      <c r="GP252">
        <v>31609.3</v>
      </c>
      <c r="GQ252">
        <v>46629.2</v>
      </c>
      <c r="GR252">
        <v>37882.9</v>
      </c>
      <c r="GS252">
        <v>1.86593</v>
      </c>
      <c r="GT252">
        <v>1.8599</v>
      </c>
      <c r="GU252">
        <v>0.08628520000000001</v>
      </c>
      <c r="GV252">
        <v>0</v>
      </c>
      <c r="GW252">
        <v>28.5803</v>
      </c>
      <c r="GX252">
        <v>999.9</v>
      </c>
      <c r="GY252">
        <v>53.7</v>
      </c>
      <c r="GZ252">
        <v>31.5</v>
      </c>
      <c r="HA252">
        <v>27.6431</v>
      </c>
      <c r="HB252">
        <v>60.6637</v>
      </c>
      <c r="HC252">
        <v>26.2139</v>
      </c>
      <c r="HD252">
        <v>1</v>
      </c>
      <c r="HE252">
        <v>0.144101</v>
      </c>
      <c r="HF252">
        <v>-1.1646</v>
      </c>
      <c r="HG252">
        <v>20.2949</v>
      </c>
      <c r="HH252">
        <v>5.22178</v>
      </c>
      <c r="HI252">
        <v>11.98</v>
      </c>
      <c r="HJ252">
        <v>4.9654</v>
      </c>
      <c r="HK252">
        <v>3.27598</v>
      </c>
      <c r="HL252">
        <v>9999</v>
      </c>
      <c r="HM252">
        <v>9999</v>
      </c>
      <c r="HN252">
        <v>9999</v>
      </c>
      <c r="HO252">
        <v>999.9</v>
      </c>
      <c r="HP252">
        <v>1.86386</v>
      </c>
      <c r="HQ252">
        <v>1.86005</v>
      </c>
      <c r="HR252">
        <v>1.85838</v>
      </c>
      <c r="HS252">
        <v>1.85974</v>
      </c>
      <c r="HT252">
        <v>1.85986</v>
      </c>
      <c r="HU252">
        <v>1.85837</v>
      </c>
      <c r="HV252">
        <v>1.85745</v>
      </c>
      <c r="HW252">
        <v>1.8524</v>
      </c>
      <c r="HX252">
        <v>0</v>
      </c>
      <c r="HY252">
        <v>0</v>
      </c>
      <c r="HZ252">
        <v>0</v>
      </c>
      <c r="IA252">
        <v>0</v>
      </c>
      <c r="IB252" t="s">
        <v>426</v>
      </c>
      <c r="IC252" t="s">
        <v>427</v>
      </c>
      <c r="ID252" t="s">
        <v>428</v>
      </c>
      <c r="IE252" t="s">
        <v>428</v>
      </c>
      <c r="IF252" t="s">
        <v>428</v>
      </c>
      <c r="IG252" t="s">
        <v>428</v>
      </c>
      <c r="IH252">
        <v>0</v>
      </c>
      <c r="II252">
        <v>100</v>
      </c>
      <c r="IJ252">
        <v>100</v>
      </c>
      <c r="IK252">
        <v>-0.661</v>
      </c>
      <c r="IL252">
        <v>0.3065</v>
      </c>
      <c r="IM252">
        <v>-0.6605319167387009</v>
      </c>
      <c r="IN252">
        <v>-0.0004737513092168879</v>
      </c>
      <c r="IO252">
        <v>1.233974951706583E-06</v>
      </c>
      <c r="IP252">
        <v>-2.791035861235605E-10</v>
      </c>
      <c r="IQ252">
        <v>0.04306461537617447</v>
      </c>
      <c r="IR252">
        <v>-0.002560808816659483</v>
      </c>
      <c r="IS252">
        <v>0.0007441110143227328</v>
      </c>
      <c r="IT252">
        <v>-6.151772081818622E-06</v>
      </c>
      <c r="IU252">
        <v>2</v>
      </c>
      <c r="IV252">
        <v>1988</v>
      </c>
      <c r="IW252">
        <v>1</v>
      </c>
      <c r="IX252">
        <v>28</v>
      </c>
      <c r="IY252">
        <v>190415.6</v>
      </c>
      <c r="IZ252">
        <v>190415.8</v>
      </c>
      <c r="JA252">
        <v>1.1499</v>
      </c>
      <c r="JB252">
        <v>2.61475</v>
      </c>
      <c r="JC252">
        <v>1.49658</v>
      </c>
      <c r="JD252">
        <v>2.34741</v>
      </c>
      <c r="JE252">
        <v>1.54907</v>
      </c>
      <c r="JF252">
        <v>2.45117</v>
      </c>
      <c r="JG252">
        <v>36.3635</v>
      </c>
      <c r="JH252">
        <v>24.0875</v>
      </c>
      <c r="JI252">
        <v>18</v>
      </c>
      <c r="JJ252">
        <v>481.813</v>
      </c>
      <c r="JK252">
        <v>492.508</v>
      </c>
      <c r="JL252">
        <v>30.1492</v>
      </c>
      <c r="JM252">
        <v>29.096</v>
      </c>
      <c r="JN252">
        <v>30.0001</v>
      </c>
      <c r="JO252">
        <v>29.2966</v>
      </c>
      <c r="JP252">
        <v>29.2858</v>
      </c>
      <c r="JQ252">
        <v>23.1011</v>
      </c>
      <c r="JR252">
        <v>19.4172</v>
      </c>
      <c r="JS252">
        <v>100</v>
      </c>
      <c r="JT252">
        <v>30.1593</v>
      </c>
      <c r="JU252">
        <v>420</v>
      </c>
      <c r="JV252">
        <v>23.3471</v>
      </c>
      <c r="JW252">
        <v>101.948</v>
      </c>
      <c r="JX252">
        <v>91.35939999999999</v>
      </c>
    </row>
    <row r="253" spans="1:284">
      <c r="A253">
        <v>235</v>
      </c>
      <c r="B253">
        <v>1758414545.1</v>
      </c>
      <c r="C253">
        <v>1842.099999904633</v>
      </c>
      <c r="D253" t="s">
        <v>901</v>
      </c>
      <c r="E253" t="s">
        <v>902</v>
      </c>
      <c r="F253">
        <v>5</v>
      </c>
      <c r="G253" t="s">
        <v>734</v>
      </c>
      <c r="H253" t="s">
        <v>421</v>
      </c>
      <c r="I253">
        <v>1758414537.1</v>
      </c>
      <c r="J253">
        <f>(K253)/1000</f>
        <v>0</v>
      </c>
      <c r="K253">
        <f>1000*DK253*AI253*(DG253-DH253)/(100*CZ253*(1000-AI253*DG253))</f>
        <v>0</v>
      </c>
      <c r="L253">
        <f>DK253*AI253*(DF253-DE253*(1000-AI253*DH253)/(1000-AI253*DG253))/(100*CZ253)</f>
        <v>0</v>
      </c>
      <c r="M253">
        <f>DE253 - IF(AI253&gt;1, L253*CZ253*100.0/(AK253), 0)</f>
        <v>0</v>
      </c>
      <c r="N253">
        <f>((T253-J253/2)*M253-L253)/(T253+J253/2)</f>
        <v>0</v>
      </c>
      <c r="O253">
        <f>N253*(DL253+DM253)/1000.0</f>
        <v>0</v>
      </c>
      <c r="P253">
        <f>(DE253 - IF(AI253&gt;1, L253*CZ253*100.0/(AK253), 0))*(DL253+DM253)/1000.0</f>
        <v>0</v>
      </c>
      <c r="Q253">
        <f>2.0/((1/S253-1/R253)+SIGN(S253)*SQRT((1/S253-1/R253)*(1/S253-1/R253) + 4*DA253/((DA253+1)*(DA253+1))*(2*1/S253*1/R253-1/R253*1/R253)))</f>
        <v>0</v>
      </c>
      <c r="R253">
        <f>IF(LEFT(DB253,1)&lt;&gt;"0",IF(LEFT(DB253,1)="1",3.0,DC253),$D$5+$E$5*(DS253*DL253/($K$5*1000))+$F$5*(DS253*DL253/($K$5*1000))*MAX(MIN(CZ253,$J$5),$I$5)*MAX(MIN(CZ253,$J$5),$I$5)+$G$5*MAX(MIN(CZ253,$J$5),$I$5)*(DS253*DL253/($K$5*1000))+$H$5*(DS253*DL253/($K$5*1000))*(DS253*DL253/($K$5*1000)))</f>
        <v>0</v>
      </c>
      <c r="S253">
        <f>J253*(1000-(1000*0.61365*exp(17.502*W253/(240.97+W253))/(DL253+DM253)+DG253)/2)/(1000*0.61365*exp(17.502*W253/(240.97+W253))/(DL253+DM253)-DG253)</f>
        <v>0</v>
      </c>
      <c r="T253">
        <f>1/((DA253+1)/(Q253/1.6)+1/(R253/1.37)) + DA253/((DA253+1)/(Q253/1.6) + DA253/(R253/1.37))</f>
        <v>0</v>
      </c>
      <c r="U253">
        <f>(CV253*CY253)</f>
        <v>0</v>
      </c>
      <c r="V253">
        <f>(DN253+(U253+2*0.95*5.67E-8*(((DN253+$B$9)+273)^4-(DN253+273)^4)-44100*J253)/(1.84*29.3*R253+8*0.95*5.67E-8*(DN253+273)^3))</f>
        <v>0</v>
      </c>
      <c r="W253">
        <f>($C$9*DO253+$D$9*DP253+$E$9*V253)</f>
        <v>0</v>
      </c>
      <c r="X253">
        <f>0.61365*exp(17.502*W253/(240.97+W253))</f>
        <v>0</v>
      </c>
      <c r="Y253">
        <f>(Z253/AA253*100)</f>
        <v>0</v>
      </c>
      <c r="Z253">
        <f>DG253*(DL253+DM253)/1000</f>
        <v>0</v>
      </c>
      <c r="AA253">
        <f>0.61365*exp(17.502*DN253/(240.97+DN253))</f>
        <v>0</v>
      </c>
      <c r="AB253">
        <f>(X253-DG253*(DL253+DM253)/1000)</f>
        <v>0</v>
      </c>
      <c r="AC253">
        <f>(-J253*44100)</f>
        <v>0</v>
      </c>
      <c r="AD253">
        <f>2*29.3*R253*0.92*(DN253-W253)</f>
        <v>0</v>
      </c>
      <c r="AE253">
        <f>2*0.95*5.67E-8*(((DN253+$B$9)+273)^4-(W253+273)^4)</f>
        <v>0</v>
      </c>
      <c r="AF253">
        <f>U253+AE253+AC253+AD253</f>
        <v>0</v>
      </c>
      <c r="AG253">
        <v>0</v>
      </c>
      <c r="AH253">
        <v>0</v>
      </c>
      <c r="AI253">
        <f>IF(AG253*$H$15&gt;=AK253,1.0,(AK253/(AK253-AG253*$H$15)))</f>
        <v>0</v>
      </c>
      <c r="AJ253">
        <f>(AI253-1)*100</f>
        <v>0</v>
      </c>
      <c r="AK253">
        <f>MAX(0,($B$15+$C$15*DS253)/(1+$D$15*DS253)*DL253/(DN253+273)*$E$15)</f>
        <v>0</v>
      </c>
      <c r="AL253" t="s">
        <v>422</v>
      </c>
      <c r="AM253" t="s">
        <v>422</v>
      </c>
      <c r="AN253">
        <v>0</v>
      </c>
      <c r="AO253">
        <v>0</v>
      </c>
      <c r="AP253">
        <f>1-AN253/AO253</f>
        <v>0</v>
      </c>
      <c r="AQ253">
        <v>0</v>
      </c>
      <c r="AR253" t="s">
        <v>422</v>
      </c>
      <c r="AS253" t="s">
        <v>422</v>
      </c>
      <c r="AT253">
        <v>0</v>
      </c>
      <c r="AU253">
        <v>0</v>
      </c>
      <c r="AV253">
        <f>1-AT253/AU253</f>
        <v>0</v>
      </c>
      <c r="AW253">
        <v>0.5</v>
      </c>
      <c r="AX253">
        <f>CW253</f>
        <v>0</v>
      </c>
      <c r="AY253">
        <f>L253</f>
        <v>0</v>
      </c>
      <c r="AZ253">
        <f>AV253*AW253*AX253</f>
        <v>0</v>
      </c>
      <c r="BA253">
        <f>(AY253-AQ253)/AX253</f>
        <v>0</v>
      </c>
      <c r="BB253">
        <f>(AO253-AU253)/AU253</f>
        <v>0</v>
      </c>
      <c r="BC253">
        <f>AN253/(AP253+AN253/AU253)</f>
        <v>0</v>
      </c>
      <c r="BD253" t="s">
        <v>422</v>
      </c>
      <c r="BE253">
        <v>0</v>
      </c>
      <c r="BF253">
        <f>IF(BE253&lt;&gt;0, BE253, BC253)</f>
        <v>0</v>
      </c>
      <c r="BG253">
        <f>1-BF253/AU253</f>
        <v>0</v>
      </c>
      <c r="BH253">
        <f>(AU253-AT253)/(AU253-BF253)</f>
        <v>0</v>
      </c>
      <c r="BI253">
        <f>(AO253-AU253)/(AO253-BF253)</f>
        <v>0</v>
      </c>
      <c r="BJ253">
        <f>(AU253-AT253)/(AU253-AN253)</f>
        <v>0</v>
      </c>
      <c r="BK253">
        <f>(AO253-AU253)/(AO253-AN253)</f>
        <v>0</v>
      </c>
      <c r="BL253">
        <f>(BH253*BF253/AT253)</f>
        <v>0</v>
      </c>
      <c r="BM253">
        <f>(1-BL253)</f>
        <v>0</v>
      </c>
      <c r="CV253">
        <f>$B$13*DT253+$C$13*DU253+$F$13*EF253*(1-EI253)</f>
        <v>0</v>
      </c>
      <c r="CW253">
        <f>CV253*CX253</f>
        <v>0</v>
      </c>
      <c r="CX253">
        <f>($B$13*$D$11+$C$13*$D$11+$F$13*((ES253+EK253)/MAX(ES253+EK253+ET253, 0.1)*$I$11+ET253/MAX(ES253+EK253+ET253, 0.1)*$J$11))/($B$13+$C$13+$F$13)</f>
        <v>0</v>
      </c>
      <c r="CY253">
        <f>($B$13*$K$11+$C$13*$K$11+$F$13*((ES253+EK253)/MAX(ES253+EK253+ET253, 0.1)*$P$11+ET253/MAX(ES253+EK253+ET253, 0.1)*$Q$11))/($B$13+$C$13+$F$13)</f>
        <v>0</v>
      </c>
      <c r="CZ253">
        <v>1.1</v>
      </c>
      <c r="DA253">
        <v>0.5</v>
      </c>
      <c r="DB253" t="s">
        <v>423</v>
      </c>
      <c r="DC253">
        <v>2</v>
      </c>
      <c r="DD253">
        <v>1758414537.1</v>
      </c>
      <c r="DE253">
        <v>421.828125</v>
      </c>
      <c r="DF253">
        <v>420.0054583333333</v>
      </c>
      <c r="DG253">
        <v>23.469875</v>
      </c>
      <c r="DH253">
        <v>23.41523333333333</v>
      </c>
      <c r="DI253">
        <v>422.48975</v>
      </c>
      <c r="DJ253">
        <v>23.1633375</v>
      </c>
      <c r="DK253">
        <v>499.9780416666666</v>
      </c>
      <c r="DL253">
        <v>90.17113749999999</v>
      </c>
      <c r="DM253">
        <v>0.06827484166666667</v>
      </c>
      <c r="DN253">
        <v>29.8207625</v>
      </c>
      <c r="DO253">
        <v>29.98533333333333</v>
      </c>
      <c r="DP253">
        <v>999.9</v>
      </c>
      <c r="DQ253">
        <v>0</v>
      </c>
      <c r="DR253">
        <v>0</v>
      </c>
      <c r="DS253">
        <v>10000.98583333333</v>
      </c>
      <c r="DT253">
        <v>0</v>
      </c>
      <c r="DU253">
        <v>3.33927</v>
      </c>
      <c r="DV253">
        <v>1.8227775</v>
      </c>
      <c r="DW253">
        <v>431.966375</v>
      </c>
      <c r="DX253">
        <v>430.0758333333333</v>
      </c>
      <c r="DY253">
        <v>0.05465309166666667</v>
      </c>
      <c r="DZ253">
        <v>420.0054583333333</v>
      </c>
      <c r="EA253">
        <v>23.41523333333333</v>
      </c>
      <c r="EB253">
        <v>2.116305416666667</v>
      </c>
      <c r="EC253">
        <v>2.111378333333333</v>
      </c>
      <c r="ED253">
        <v>18.34244583333333</v>
      </c>
      <c r="EE253">
        <v>18.30527916666666</v>
      </c>
      <c r="EF253">
        <v>0.00500078</v>
      </c>
      <c r="EG253">
        <v>0</v>
      </c>
      <c r="EH253">
        <v>0</v>
      </c>
      <c r="EI253">
        <v>0</v>
      </c>
      <c r="EJ253">
        <v>131.7916666666667</v>
      </c>
      <c r="EK253">
        <v>0.00500078</v>
      </c>
      <c r="EL253">
        <v>-17.075</v>
      </c>
      <c r="EM253">
        <v>-0.5083333333333333</v>
      </c>
      <c r="EN253">
        <v>35.4555</v>
      </c>
      <c r="EO253">
        <v>39.14029166666666</v>
      </c>
      <c r="EP253">
        <v>37.700375</v>
      </c>
      <c r="EQ253">
        <v>39.42425</v>
      </c>
      <c r="ER253">
        <v>37.994625</v>
      </c>
      <c r="ES253">
        <v>0</v>
      </c>
      <c r="ET253">
        <v>0</v>
      </c>
      <c r="EU253">
        <v>0</v>
      </c>
      <c r="EV253">
        <v>1758414544.8</v>
      </c>
      <c r="EW253">
        <v>0</v>
      </c>
      <c r="EX253">
        <v>132.4423076923077</v>
      </c>
      <c r="EY253">
        <v>18.79316221351581</v>
      </c>
      <c r="EZ253">
        <v>-44.71794880586869</v>
      </c>
      <c r="FA253">
        <v>-17.1</v>
      </c>
      <c r="FB253">
        <v>15</v>
      </c>
      <c r="FC253">
        <v>0</v>
      </c>
      <c r="FD253" t="s">
        <v>424</v>
      </c>
      <c r="FE253">
        <v>1746989605.5</v>
      </c>
      <c r="FF253">
        <v>1746989593.5</v>
      </c>
      <c r="FG253">
        <v>0</v>
      </c>
      <c r="FH253">
        <v>-0.274</v>
      </c>
      <c r="FI253">
        <v>-0.002</v>
      </c>
      <c r="FJ253">
        <v>2.549</v>
      </c>
      <c r="FK253">
        <v>0.129</v>
      </c>
      <c r="FL253">
        <v>420</v>
      </c>
      <c r="FM253">
        <v>17</v>
      </c>
      <c r="FN253">
        <v>0.02</v>
      </c>
      <c r="FO253">
        <v>0.04</v>
      </c>
      <c r="FP253">
        <v>1.82690025</v>
      </c>
      <c r="FQ253">
        <v>0.001040487804871329</v>
      </c>
      <c r="FR253">
        <v>0.03038299265111159</v>
      </c>
      <c r="FS253">
        <v>1</v>
      </c>
      <c r="FT253">
        <v>133.8058823529412</v>
      </c>
      <c r="FU253">
        <v>-8.357524931642622</v>
      </c>
      <c r="FV253">
        <v>7.533725786186624</v>
      </c>
      <c r="FW253">
        <v>0</v>
      </c>
      <c r="FX253">
        <v>0.05338349</v>
      </c>
      <c r="FY253">
        <v>0.02263686303939941</v>
      </c>
      <c r="FZ253">
        <v>0.002468855745158068</v>
      </c>
      <c r="GA253">
        <v>1</v>
      </c>
      <c r="GB253">
        <v>2</v>
      </c>
      <c r="GC253">
        <v>3</v>
      </c>
      <c r="GD253" t="s">
        <v>425</v>
      </c>
      <c r="GE253">
        <v>3.10329</v>
      </c>
      <c r="GF253">
        <v>2.72627</v>
      </c>
      <c r="GG253">
        <v>0.088034</v>
      </c>
      <c r="GH253">
        <v>0.0876979</v>
      </c>
      <c r="GI253">
        <v>0.105735</v>
      </c>
      <c r="GJ253">
        <v>0.106967</v>
      </c>
      <c r="GK253">
        <v>23835.2</v>
      </c>
      <c r="GL253">
        <v>21641.9</v>
      </c>
      <c r="GM253">
        <v>26700.7</v>
      </c>
      <c r="GN253">
        <v>23944.7</v>
      </c>
      <c r="GO253">
        <v>38208.5</v>
      </c>
      <c r="GP253">
        <v>31609.4</v>
      </c>
      <c r="GQ253">
        <v>46629.3</v>
      </c>
      <c r="GR253">
        <v>37883</v>
      </c>
      <c r="GS253">
        <v>1.8662</v>
      </c>
      <c r="GT253">
        <v>1.85957</v>
      </c>
      <c r="GU253">
        <v>0.08644159999999999</v>
      </c>
      <c r="GV253">
        <v>0</v>
      </c>
      <c r="GW253">
        <v>28.58</v>
      </c>
      <c r="GX253">
        <v>999.9</v>
      </c>
      <c r="GY253">
        <v>53.7</v>
      </c>
      <c r="GZ253">
        <v>31.5</v>
      </c>
      <c r="HA253">
        <v>27.6408</v>
      </c>
      <c r="HB253">
        <v>60.8537</v>
      </c>
      <c r="HC253">
        <v>26.1579</v>
      </c>
      <c r="HD253">
        <v>1</v>
      </c>
      <c r="HE253">
        <v>0.144136</v>
      </c>
      <c r="HF253">
        <v>-1.17863</v>
      </c>
      <c r="HG253">
        <v>20.2948</v>
      </c>
      <c r="HH253">
        <v>5.22148</v>
      </c>
      <c r="HI253">
        <v>11.98</v>
      </c>
      <c r="HJ253">
        <v>4.9654</v>
      </c>
      <c r="HK253">
        <v>3.27598</v>
      </c>
      <c r="HL253">
        <v>9999</v>
      </c>
      <c r="HM253">
        <v>9999</v>
      </c>
      <c r="HN253">
        <v>9999</v>
      </c>
      <c r="HO253">
        <v>999.9</v>
      </c>
      <c r="HP253">
        <v>1.86386</v>
      </c>
      <c r="HQ253">
        <v>1.86006</v>
      </c>
      <c r="HR253">
        <v>1.85838</v>
      </c>
      <c r="HS253">
        <v>1.85975</v>
      </c>
      <c r="HT253">
        <v>1.85986</v>
      </c>
      <c r="HU253">
        <v>1.85837</v>
      </c>
      <c r="HV253">
        <v>1.85745</v>
      </c>
      <c r="HW253">
        <v>1.85238</v>
      </c>
      <c r="HX253">
        <v>0</v>
      </c>
      <c r="HY253">
        <v>0</v>
      </c>
      <c r="HZ253">
        <v>0</v>
      </c>
      <c r="IA253">
        <v>0</v>
      </c>
      <c r="IB253" t="s">
        <v>426</v>
      </c>
      <c r="IC253" t="s">
        <v>427</v>
      </c>
      <c r="ID253" t="s">
        <v>428</v>
      </c>
      <c r="IE253" t="s">
        <v>428</v>
      </c>
      <c r="IF253" t="s">
        <v>428</v>
      </c>
      <c r="IG253" t="s">
        <v>428</v>
      </c>
      <c r="IH253">
        <v>0</v>
      </c>
      <c r="II253">
        <v>100</v>
      </c>
      <c r="IJ253">
        <v>100</v>
      </c>
      <c r="IK253">
        <v>-0.661</v>
      </c>
      <c r="IL253">
        <v>0.3066</v>
      </c>
      <c r="IM253">
        <v>-0.6605319167387009</v>
      </c>
      <c r="IN253">
        <v>-0.0004737513092168879</v>
      </c>
      <c r="IO253">
        <v>1.233974951706583E-06</v>
      </c>
      <c r="IP253">
        <v>-2.791035861235605E-10</v>
      </c>
      <c r="IQ253">
        <v>0.04306461537617447</v>
      </c>
      <c r="IR253">
        <v>-0.002560808816659483</v>
      </c>
      <c r="IS253">
        <v>0.0007441110143227328</v>
      </c>
      <c r="IT253">
        <v>-6.151772081818622E-06</v>
      </c>
      <c r="IU253">
        <v>2</v>
      </c>
      <c r="IV253">
        <v>1988</v>
      </c>
      <c r="IW253">
        <v>1</v>
      </c>
      <c r="IX253">
        <v>28</v>
      </c>
      <c r="IY253">
        <v>190415.7</v>
      </c>
      <c r="IZ253">
        <v>190415.9</v>
      </c>
      <c r="JA253">
        <v>1.14868</v>
      </c>
      <c r="JB253">
        <v>2.60376</v>
      </c>
      <c r="JC253">
        <v>1.49658</v>
      </c>
      <c r="JD253">
        <v>2.34741</v>
      </c>
      <c r="JE253">
        <v>1.54907</v>
      </c>
      <c r="JF253">
        <v>2.46216</v>
      </c>
      <c r="JG253">
        <v>36.3635</v>
      </c>
      <c r="JH253">
        <v>24.0963</v>
      </c>
      <c r="JI253">
        <v>18</v>
      </c>
      <c r="JJ253">
        <v>481.973</v>
      </c>
      <c r="JK253">
        <v>492.293</v>
      </c>
      <c r="JL253">
        <v>30.1546</v>
      </c>
      <c r="JM253">
        <v>29.096</v>
      </c>
      <c r="JN253">
        <v>30.0002</v>
      </c>
      <c r="JO253">
        <v>29.2966</v>
      </c>
      <c r="JP253">
        <v>29.2858</v>
      </c>
      <c r="JQ253">
        <v>23.1033</v>
      </c>
      <c r="JR253">
        <v>19.4172</v>
      </c>
      <c r="JS253">
        <v>100</v>
      </c>
      <c r="JT253">
        <v>30.1593</v>
      </c>
      <c r="JU253">
        <v>420</v>
      </c>
      <c r="JV253">
        <v>23.3399</v>
      </c>
      <c r="JW253">
        <v>101.948</v>
      </c>
      <c r="JX253">
        <v>91.3597</v>
      </c>
    </row>
    <row r="254" spans="1:284">
      <c r="A254">
        <v>236</v>
      </c>
      <c r="B254">
        <v>1758414547.1</v>
      </c>
      <c r="C254">
        <v>1844.099999904633</v>
      </c>
      <c r="D254" t="s">
        <v>903</v>
      </c>
      <c r="E254" t="s">
        <v>904</v>
      </c>
      <c r="F254">
        <v>5</v>
      </c>
      <c r="G254" t="s">
        <v>734</v>
      </c>
      <c r="H254" t="s">
        <v>421</v>
      </c>
      <c r="I254">
        <v>1758414539.1</v>
      </c>
      <c r="J254">
        <f>(K254)/1000</f>
        <v>0</v>
      </c>
      <c r="K254">
        <f>1000*DK254*AI254*(DG254-DH254)/(100*CZ254*(1000-AI254*DG254))</f>
        <v>0</v>
      </c>
      <c r="L254">
        <f>DK254*AI254*(DF254-DE254*(1000-AI254*DH254)/(1000-AI254*DG254))/(100*CZ254)</f>
        <v>0</v>
      </c>
      <c r="M254">
        <f>DE254 - IF(AI254&gt;1, L254*CZ254*100.0/(AK254), 0)</f>
        <v>0</v>
      </c>
      <c r="N254">
        <f>((T254-J254/2)*M254-L254)/(T254+J254/2)</f>
        <v>0</v>
      </c>
      <c r="O254">
        <f>N254*(DL254+DM254)/1000.0</f>
        <v>0</v>
      </c>
      <c r="P254">
        <f>(DE254 - IF(AI254&gt;1, L254*CZ254*100.0/(AK254), 0))*(DL254+DM254)/1000.0</f>
        <v>0</v>
      </c>
      <c r="Q254">
        <f>2.0/((1/S254-1/R254)+SIGN(S254)*SQRT((1/S254-1/R254)*(1/S254-1/R254) + 4*DA254/((DA254+1)*(DA254+1))*(2*1/S254*1/R254-1/R254*1/R254)))</f>
        <v>0</v>
      </c>
      <c r="R254">
        <f>IF(LEFT(DB254,1)&lt;&gt;"0",IF(LEFT(DB254,1)="1",3.0,DC254),$D$5+$E$5*(DS254*DL254/($K$5*1000))+$F$5*(DS254*DL254/($K$5*1000))*MAX(MIN(CZ254,$J$5),$I$5)*MAX(MIN(CZ254,$J$5),$I$5)+$G$5*MAX(MIN(CZ254,$J$5),$I$5)*(DS254*DL254/($K$5*1000))+$H$5*(DS254*DL254/($K$5*1000))*(DS254*DL254/($K$5*1000)))</f>
        <v>0</v>
      </c>
      <c r="S254">
        <f>J254*(1000-(1000*0.61365*exp(17.502*W254/(240.97+W254))/(DL254+DM254)+DG254)/2)/(1000*0.61365*exp(17.502*W254/(240.97+W254))/(DL254+DM254)-DG254)</f>
        <v>0</v>
      </c>
      <c r="T254">
        <f>1/((DA254+1)/(Q254/1.6)+1/(R254/1.37)) + DA254/((DA254+1)/(Q254/1.6) + DA254/(R254/1.37))</f>
        <v>0</v>
      </c>
      <c r="U254">
        <f>(CV254*CY254)</f>
        <v>0</v>
      </c>
      <c r="V254">
        <f>(DN254+(U254+2*0.95*5.67E-8*(((DN254+$B$9)+273)^4-(DN254+273)^4)-44100*J254)/(1.84*29.3*R254+8*0.95*5.67E-8*(DN254+273)^3))</f>
        <v>0</v>
      </c>
      <c r="W254">
        <f>($C$9*DO254+$D$9*DP254+$E$9*V254)</f>
        <v>0</v>
      </c>
      <c r="X254">
        <f>0.61365*exp(17.502*W254/(240.97+W254))</f>
        <v>0</v>
      </c>
      <c r="Y254">
        <f>(Z254/AA254*100)</f>
        <v>0</v>
      </c>
      <c r="Z254">
        <f>DG254*(DL254+DM254)/1000</f>
        <v>0</v>
      </c>
      <c r="AA254">
        <f>0.61365*exp(17.502*DN254/(240.97+DN254))</f>
        <v>0</v>
      </c>
      <c r="AB254">
        <f>(X254-DG254*(DL254+DM254)/1000)</f>
        <v>0</v>
      </c>
      <c r="AC254">
        <f>(-J254*44100)</f>
        <v>0</v>
      </c>
      <c r="AD254">
        <f>2*29.3*R254*0.92*(DN254-W254)</f>
        <v>0</v>
      </c>
      <c r="AE254">
        <f>2*0.95*5.67E-8*(((DN254+$B$9)+273)^4-(W254+273)^4)</f>
        <v>0</v>
      </c>
      <c r="AF254">
        <f>U254+AE254+AC254+AD254</f>
        <v>0</v>
      </c>
      <c r="AG254">
        <v>0</v>
      </c>
      <c r="AH254">
        <v>0</v>
      </c>
      <c r="AI254">
        <f>IF(AG254*$H$15&gt;=AK254,1.0,(AK254/(AK254-AG254*$H$15)))</f>
        <v>0</v>
      </c>
      <c r="AJ254">
        <f>(AI254-1)*100</f>
        <v>0</v>
      </c>
      <c r="AK254">
        <f>MAX(0,($B$15+$C$15*DS254)/(1+$D$15*DS254)*DL254/(DN254+273)*$E$15)</f>
        <v>0</v>
      </c>
      <c r="AL254" t="s">
        <v>422</v>
      </c>
      <c r="AM254" t="s">
        <v>422</v>
      </c>
      <c r="AN254">
        <v>0</v>
      </c>
      <c r="AO254">
        <v>0</v>
      </c>
      <c r="AP254">
        <f>1-AN254/AO254</f>
        <v>0</v>
      </c>
      <c r="AQ254">
        <v>0</v>
      </c>
      <c r="AR254" t="s">
        <v>422</v>
      </c>
      <c r="AS254" t="s">
        <v>422</v>
      </c>
      <c r="AT254">
        <v>0</v>
      </c>
      <c r="AU254">
        <v>0</v>
      </c>
      <c r="AV254">
        <f>1-AT254/AU254</f>
        <v>0</v>
      </c>
      <c r="AW254">
        <v>0.5</v>
      </c>
      <c r="AX254">
        <f>CW254</f>
        <v>0</v>
      </c>
      <c r="AY254">
        <f>L254</f>
        <v>0</v>
      </c>
      <c r="AZ254">
        <f>AV254*AW254*AX254</f>
        <v>0</v>
      </c>
      <c r="BA254">
        <f>(AY254-AQ254)/AX254</f>
        <v>0</v>
      </c>
      <c r="BB254">
        <f>(AO254-AU254)/AU254</f>
        <v>0</v>
      </c>
      <c r="BC254">
        <f>AN254/(AP254+AN254/AU254)</f>
        <v>0</v>
      </c>
      <c r="BD254" t="s">
        <v>422</v>
      </c>
      <c r="BE254">
        <v>0</v>
      </c>
      <c r="BF254">
        <f>IF(BE254&lt;&gt;0, BE254, BC254)</f>
        <v>0</v>
      </c>
      <c r="BG254">
        <f>1-BF254/AU254</f>
        <v>0</v>
      </c>
      <c r="BH254">
        <f>(AU254-AT254)/(AU254-BF254)</f>
        <v>0</v>
      </c>
      <c r="BI254">
        <f>(AO254-AU254)/(AO254-BF254)</f>
        <v>0</v>
      </c>
      <c r="BJ254">
        <f>(AU254-AT254)/(AU254-AN254)</f>
        <v>0</v>
      </c>
      <c r="BK254">
        <f>(AO254-AU254)/(AO254-AN254)</f>
        <v>0</v>
      </c>
      <c r="BL254">
        <f>(BH254*BF254/AT254)</f>
        <v>0</v>
      </c>
      <c r="BM254">
        <f>(1-BL254)</f>
        <v>0</v>
      </c>
      <c r="CV254">
        <f>$B$13*DT254+$C$13*DU254+$F$13*EF254*(1-EI254)</f>
        <v>0</v>
      </c>
      <c r="CW254">
        <f>CV254*CX254</f>
        <v>0</v>
      </c>
      <c r="CX254">
        <f>($B$13*$D$11+$C$13*$D$11+$F$13*((ES254+EK254)/MAX(ES254+EK254+ET254, 0.1)*$I$11+ET254/MAX(ES254+EK254+ET254, 0.1)*$J$11))/($B$13+$C$13+$F$13)</f>
        <v>0</v>
      </c>
      <c r="CY254">
        <f>($B$13*$K$11+$C$13*$K$11+$F$13*((ES254+EK254)/MAX(ES254+EK254+ET254, 0.1)*$P$11+ET254/MAX(ES254+EK254+ET254, 0.1)*$Q$11))/($B$13+$C$13+$F$13)</f>
        <v>0</v>
      </c>
      <c r="CZ254">
        <v>1.1</v>
      </c>
      <c r="DA254">
        <v>0.5</v>
      </c>
      <c r="DB254" t="s">
        <v>423</v>
      </c>
      <c r="DC254">
        <v>2</v>
      </c>
      <c r="DD254">
        <v>1758414539.1</v>
      </c>
      <c r="DE254">
        <v>421.82675</v>
      </c>
      <c r="DF254">
        <v>420.0044583333333</v>
      </c>
      <c r="DG254">
        <v>23.470525</v>
      </c>
      <c r="DH254">
        <v>23.4152125</v>
      </c>
      <c r="DI254">
        <v>422.488375</v>
      </c>
      <c r="DJ254">
        <v>23.163975</v>
      </c>
      <c r="DK254">
        <v>500.0236666666667</v>
      </c>
      <c r="DL254">
        <v>90.17135833333333</v>
      </c>
      <c r="DM254">
        <v>0.06825973333333334</v>
      </c>
      <c r="DN254">
        <v>29.82151666666667</v>
      </c>
      <c r="DO254">
        <v>29.98593333333333</v>
      </c>
      <c r="DP254">
        <v>999.9</v>
      </c>
      <c r="DQ254">
        <v>0</v>
      </c>
      <c r="DR254">
        <v>0</v>
      </c>
      <c r="DS254">
        <v>10000.59708333333</v>
      </c>
      <c r="DT254">
        <v>0</v>
      </c>
      <c r="DU254">
        <v>3.33927</v>
      </c>
      <c r="DV254">
        <v>1.822389583333334</v>
      </c>
      <c r="DW254">
        <v>431.96525</v>
      </c>
      <c r="DX254">
        <v>430.0748333333333</v>
      </c>
      <c r="DY254">
        <v>0.05532678333333333</v>
      </c>
      <c r="DZ254">
        <v>420.0044583333333</v>
      </c>
      <c r="EA254">
        <v>23.4152125</v>
      </c>
      <c r="EB254">
        <v>2.116369166666666</v>
      </c>
      <c r="EC254">
        <v>2.111381666666666</v>
      </c>
      <c r="ED254">
        <v>18.342925</v>
      </c>
      <c r="EE254">
        <v>18.3053</v>
      </c>
      <c r="EF254">
        <v>0.00500078</v>
      </c>
      <c r="EG254">
        <v>0</v>
      </c>
      <c r="EH254">
        <v>0</v>
      </c>
      <c r="EI254">
        <v>0</v>
      </c>
      <c r="EJ254">
        <v>131.9375</v>
      </c>
      <c r="EK254">
        <v>0.00500078</v>
      </c>
      <c r="EL254">
        <v>-18.29166666666667</v>
      </c>
      <c r="EM254">
        <v>-0.7666666666666666</v>
      </c>
      <c r="EN254">
        <v>35.452875</v>
      </c>
      <c r="EO254">
        <v>39.12204166666667</v>
      </c>
      <c r="EP254">
        <v>37.68216666666667</v>
      </c>
      <c r="EQ254">
        <v>39.39299999999999</v>
      </c>
      <c r="ER254">
        <v>37.98679166666667</v>
      </c>
      <c r="ES254">
        <v>0</v>
      </c>
      <c r="ET254">
        <v>0</v>
      </c>
      <c r="EU254">
        <v>0</v>
      </c>
      <c r="EV254">
        <v>1758414547.2</v>
      </c>
      <c r="EW254">
        <v>0</v>
      </c>
      <c r="EX254">
        <v>133.2346153846154</v>
      </c>
      <c r="EY254">
        <v>30.42393121133237</v>
      </c>
      <c r="EZ254">
        <v>-37.19999974098429</v>
      </c>
      <c r="FA254">
        <v>-19.06538461538462</v>
      </c>
      <c r="FB254">
        <v>15</v>
      </c>
      <c r="FC254">
        <v>0</v>
      </c>
      <c r="FD254" t="s">
        <v>424</v>
      </c>
      <c r="FE254">
        <v>1746989605.5</v>
      </c>
      <c r="FF254">
        <v>1746989593.5</v>
      </c>
      <c r="FG254">
        <v>0</v>
      </c>
      <c r="FH254">
        <v>-0.274</v>
      </c>
      <c r="FI254">
        <v>-0.002</v>
      </c>
      <c r="FJ254">
        <v>2.549</v>
      </c>
      <c r="FK254">
        <v>0.129</v>
      </c>
      <c r="FL254">
        <v>420</v>
      </c>
      <c r="FM254">
        <v>17</v>
      </c>
      <c r="FN254">
        <v>0.02</v>
      </c>
      <c r="FO254">
        <v>0.04</v>
      </c>
      <c r="FP254">
        <v>1.820225853658537</v>
      </c>
      <c r="FQ254">
        <v>-0.02668599303135465</v>
      </c>
      <c r="FR254">
        <v>0.02999101222891902</v>
      </c>
      <c r="FS254">
        <v>1</v>
      </c>
      <c r="FT254">
        <v>133.7352941176471</v>
      </c>
      <c r="FU254">
        <v>3.636363470029986</v>
      </c>
      <c r="FV254">
        <v>7.246576569133753</v>
      </c>
      <c r="FW254">
        <v>0</v>
      </c>
      <c r="FX254">
        <v>0.05435859756097561</v>
      </c>
      <c r="FY254">
        <v>0.02403010034843211</v>
      </c>
      <c r="FZ254">
        <v>0.002639741778898524</v>
      </c>
      <c r="GA254">
        <v>1</v>
      </c>
      <c r="GB254">
        <v>2</v>
      </c>
      <c r="GC254">
        <v>3</v>
      </c>
      <c r="GD254" t="s">
        <v>425</v>
      </c>
      <c r="GE254">
        <v>3.10322</v>
      </c>
      <c r="GF254">
        <v>2.72631</v>
      </c>
      <c r="GG254">
        <v>0.0880369</v>
      </c>
      <c r="GH254">
        <v>0.08769540000000001</v>
      </c>
      <c r="GI254">
        <v>0.105737</v>
      </c>
      <c r="GJ254">
        <v>0.106965</v>
      </c>
      <c r="GK254">
        <v>23835.1</v>
      </c>
      <c r="GL254">
        <v>21642</v>
      </c>
      <c r="GM254">
        <v>26700.8</v>
      </c>
      <c r="GN254">
        <v>23944.7</v>
      </c>
      <c r="GO254">
        <v>38208.4</v>
      </c>
      <c r="GP254">
        <v>31609.4</v>
      </c>
      <c r="GQ254">
        <v>46629.3</v>
      </c>
      <c r="GR254">
        <v>37882.9</v>
      </c>
      <c r="GS254">
        <v>1.86583</v>
      </c>
      <c r="GT254">
        <v>1.85977</v>
      </c>
      <c r="GU254">
        <v>0.0865459</v>
      </c>
      <c r="GV254">
        <v>0</v>
      </c>
      <c r="GW254">
        <v>28.58</v>
      </c>
      <c r="GX254">
        <v>999.9</v>
      </c>
      <c r="GY254">
        <v>53.7</v>
      </c>
      <c r="GZ254">
        <v>31.5</v>
      </c>
      <c r="HA254">
        <v>27.6401</v>
      </c>
      <c r="HB254">
        <v>61.1937</v>
      </c>
      <c r="HC254">
        <v>26.0497</v>
      </c>
      <c r="HD254">
        <v>1</v>
      </c>
      <c r="HE254">
        <v>0.144172</v>
      </c>
      <c r="HF254">
        <v>-1.16932</v>
      </c>
      <c r="HG254">
        <v>20.2948</v>
      </c>
      <c r="HH254">
        <v>5.22148</v>
      </c>
      <c r="HI254">
        <v>11.98</v>
      </c>
      <c r="HJ254">
        <v>4.9655</v>
      </c>
      <c r="HK254">
        <v>3.276</v>
      </c>
      <c r="HL254">
        <v>9999</v>
      </c>
      <c r="HM254">
        <v>9999</v>
      </c>
      <c r="HN254">
        <v>9999</v>
      </c>
      <c r="HO254">
        <v>999.9</v>
      </c>
      <c r="HP254">
        <v>1.86387</v>
      </c>
      <c r="HQ254">
        <v>1.86005</v>
      </c>
      <c r="HR254">
        <v>1.85837</v>
      </c>
      <c r="HS254">
        <v>1.85975</v>
      </c>
      <c r="HT254">
        <v>1.85986</v>
      </c>
      <c r="HU254">
        <v>1.85837</v>
      </c>
      <c r="HV254">
        <v>1.85745</v>
      </c>
      <c r="HW254">
        <v>1.85237</v>
      </c>
      <c r="HX254">
        <v>0</v>
      </c>
      <c r="HY254">
        <v>0</v>
      </c>
      <c r="HZ254">
        <v>0</v>
      </c>
      <c r="IA254">
        <v>0</v>
      </c>
      <c r="IB254" t="s">
        <v>426</v>
      </c>
      <c r="IC254" t="s">
        <v>427</v>
      </c>
      <c r="ID254" t="s">
        <v>428</v>
      </c>
      <c r="IE254" t="s">
        <v>428</v>
      </c>
      <c r="IF254" t="s">
        <v>428</v>
      </c>
      <c r="IG254" t="s">
        <v>428</v>
      </c>
      <c r="IH254">
        <v>0</v>
      </c>
      <c r="II254">
        <v>100</v>
      </c>
      <c r="IJ254">
        <v>100</v>
      </c>
      <c r="IK254">
        <v>-0.662</v>
      </c>
      <c r="IL254">
        <v>0.3066</v>
      </c>
      <c r="IM254">
        <v>-0.6605319167387009</v>
      </c>
      <c r="IN254">
        <v>-0.0004737513092168879</v>
      </c>
      <c r="IO254">
        <v>1.233974951706583E-06</v>
      </c>
      <c r="IP254">
        <v>-2.791035861235605E-10</v>
      </c>
      <c r="IQ254">
        <v>0.04306461537617447</v>
      </c>
      <c r="IR254">
        <v>-0.002560808816659483</v>
      </c>
      <c r="IS254">
        <v>0.0007441110143227328</v>
      </c>
      <c r="IT254">
        <v>-6.151772081818622E-06</v>
      </c>
      <c r="IU254">
        <v>2</v>
      </c>
      <c r="IV254">
        <v>1988</v>
      </c>
      <c r="IW254">
        <v>1</v>
      </c>
      <c r="IX254">
        <v>28</v>
      </c>
      <c r="IY254">
        <v>190415.7</v>
      </c>
      <c r="IZ254">
        <v>190415.9</v>
      </c>
      <c r="JA254">
        <v>1.14868</v>
      </c>
      <c r="JB254">
        <v>2.61108</v>
      </c>
      <c r="JC254">
        <v>1.49658</v>
      </c>
      <c r="JD254">
        <v>2.34741</v>
      </c>
      <c r="JE254">
        <v>1.54907</v>
      </c>
      <c r="JF254">
        <v>2.39258</v>
      </c>
      <c r="JG254">
        <v>36.3635</v>
      </c>
      <c r="JH254">
        <v>24.0875</v>
      </c>
      <c r="JI254">
        <v>18</v>
      </c>
      <c r="JJ254">
        <v>481.754</v>
      </c>
      <c r="JK254">
        <v>492.425</v>
      </c>
      <c r="JL254">
        <v>30.16</v>
      </c>
      <c r="JM254">
        <v>29.096</v>
      </c>
      <c r="JN254">
        <v>30.0002</v>
      </c>
      <c r="JO254">
        <v>29.2966</v>
      </c>
      <c r="JP254">
        <v>29.2858</v>
      </c>
      <c r="JQ254">
        <v>23.1005</v>
      </c>
      <c r="JR254">
        <v>19.4172</v>
      </c>
      <c r="JS254">
        <v>100</v>
      </c>
      <c r="JT254">
        <v>30.1686</v>
      </c>
      <c r="JU254">
        <v>420</v>
      </c>
      <c r="JV254">
        <v>23.3415</v>
      </c>
      <c r="JW254">
        <v>101.948</v>
      </c>
      <c r="JX254">
        <v>91.3595</v>
      </c>
    </row>
    <row r="255" spans="1:284">
      <c r="A255">
        <v>237</v>
      </c>
      <c r="B255">
        <v>1758414549.1</v>
      </c>
      <c r="C255">
        <v>1846.099999904633</v>
      </c>
      <c r="D255" t="s">
        <v>905</v>
      </c>
      <c r="E255" t="s">
        <v>906</v>
      </c>
      <c r="F255">
        <v>5</v>
      </c>
      <c r="G255" t="s">
        <v>734</v>
      </c>
      <c r="H255" t="s">
        <v>421</v>
      </c>
      <c r="I255">
        <v>1758414541.1</v>
      </c>
      <c r="J255">
        <f>(K255)/1000</f>
        <v>0</v>
      </c>
      <c r="K255">
        <f>1000*DK255*AI255*(DG255-DH255)/(100*CZ255*(1000-AI255*DG255))</f>
        <v>0</v>
      </c>
      <c r="L255">
        <f>DK255*AI255*(DF255-DE255*(1000-AI255*DH255)/(1000-AI255*DG255))/(100*CZ255)</f>
        <v>0</v>
      </c>
      <c r="M255">
        <f>DE255 - IF(AI255&gt;1, L255*CZ255*100.0/(AK255), 0)</f>
        <v>0</v>
      </c>
      <c r="N255">
        <f>((T255-J255/2)*M255-L255)/(T255+J255/2)</f>
        <v>0</v>
      </c>
      <c r="O255">
        <f>N255*(DL255+DM255)/1000.0</f>
        <v>0</v>
      </c>
      <c r="P255">
        <f>(DE255 - IF(AI255&gt;1, L255*CZ255*100.0/(AK255), 0))*(DL255+DM255)/1000.0</f>
        <v>0</v>
      </c>
      <c r="Q255">
        <f>2.0/((1/S255-1/R255)+SIGN(S255)*SQRT((1/S255-1/R255)*(1/S255-1/R255) + 4*DA255/((DA255+1)*(DA255+1))*(2*1/S255*1/R255-1/R255*1/R255)))</f>
        <v>0</v>
      </c>
      <c r="R255">
        <f>IF(LEFT(DB255,1)&lt;&gt;"0",IF(LEFT(DB255,1)="1",3.0,DC255),$D$5+$E$5*(DS255*DL255/($K$5*1000))+$F$5*(DS255*DL255/($K$5*1000))*MAX(MIN(CZ255,$J$5),$I$5)*MAX(MIN(CZ255,$J$5),$I$5)+$G$5*MAX(MIN(CZ255,$J$5),$I$5)*(DS255*DL255/($K$5*1000))+$H$5*(DS255*DL255/($K$5*1000))*(DS255*DL255/($K$5*1000)))</f>
        <v>0</v>
      </c>
      <c r="S255">
        <f>J255*(1000-(1000*0.61365*exp(17.502*W255/(240.97+W255))/(DL255+DM255)+DG255)/2)/(1000*0.61365*exp(17.502*W255/(240.97+W255))/(DL255+DM255)-DG255)</f>
        <v>0</v>
      </c>
      <c r="T255">
        <f>1/((DA255+1)/(Q255/1.6)+1/(R255/1.37)) + DA255/((DA255+1)/(Q255/1.6) + DA255/(R255/1.37))</f>
        <v>0</v>
      </c>
      <c r="U255">
        <f>(CV255*CY255)</f>
        <v>0</v>
      </c>
      <c r="V255">
        <f>(DN255+(U255+2*0.95*5.67E-8*(((DN255+$B$9)+273)^4-(DN255+273)^4)-44100*J255)/(1.84*29.3*R255+8*0.95*5.67E-8*(DN255+273)^3))</f>
        <v>0</v>
      </c>
      <c r="W255">
        <f>($C$9*DO255+$D$9*DP255+$E$9*V255)</f>
        <v>0</v>
      </c>
      <c r="X255">
        <f>0.61365*exp(17.502*W255/(240.97+W255))</f>
        <v>0</v>
      </c>
      <c r="Y255">
        <f>(Z255/AA255*100)</f>
        <v>0</v>
      </c>
      <c r="Z255">
        <f>DG255*(DL255+DM255)/1000</f>
        <v>0</v>
      </c>
      <c r="AA255">
        <f>0.61365*exp(17.502*DN255/(240.97+DN255))</f>
        <v>0</v>
      </c>
      <c r="AB255">
        <f>(X255-DG255*(DL255+DM255)/1000)</f>
        <v>0</v>
      </c>
      <c r="AC255">
        <f>(-J255*44100)</f>
        <v>0</v>
      </c>
      <c r="AD255">
        <f>2*29.3*R255*0.92*(DN255-W255)</f>
        <v>0</v>
      </c>
      <c r="AE255">
        <f>2*0.95*5.67E-8*(((DN255+$B$9)+273)^4-(W255+273)^4)</f>
        <v>0</v>
      </c>
      <c r="AF255">
        <f>U255+AE255+AC255+AD255</f>
        <v>0</v>
      </c>
      <c r="AG255">
        <v>0</v>
      </c>
      <c r="AH255">
        <v>0</v>
      </c>
      <c r="AI255">
        <f>IF(AG255*$H$15&gt;=AK255,1.0,(AK255/(AK255-AG255*$H$15)))</f>
        <v>0</v>
      </c>
      <c r="AJ255">
        <f>(AI255-1)*100</f>
        <v>0</v>
      </c>
      <c r="AK255">
        <f>MAX(0,($B$15+$C$15*DS255)/(1+$D$15*DS255)*DL255/(DN255+273)*$E$15)</f>
        <v>0</v>
      </c>
      <c r="AL255" t="s">
        <v>422</v>
      </c>
      <c r="AM255" t="s">
        <v>422</v>
      </c>
      <c r="AN255">
        <v>0</v>
      </c>
      <c r="AO255">
        <v>0</v>
      </c>
      <c r="AP255">
        <f>1-AN255/AO255</f>
        <v>0</v>
      </c>
      <c r="AQ255">
        <v>0</v>
      </c>
      <c r="AR255" t="s">
        <v>422</v>
      </c>
      <c r="AS255" t="s">
        <v>422</v>
      </c>
      <c r="AT255">
        <v>0</v>
      </c>
      <c r="AU255">
        <v>0</v>
      </c>
      <c r="AV255">
        <f>1-AT255/AU255</f>
        <v>0</v>
      </c>
      <c r="AW255">
        <v>0.5</v>
      </c>
      <c r="AX255">
        <f>CW255</f>
        <v>0</v>
      </c>
      <c r="AY255">
        <f>L255</f>
        <v>0</v>
      </c>
      <c r="AZ255">
        <f>AV255*AW255*AX255</f>
        <v>0</v>
      </c>
      <c r="BA255">
        <f>(AY255-AQ255)/AX255</f>
        <v>0</v>
      </c>
      <c r="BB255">
        <f>(AO255-AU255)/AU255</f>
        <v>0</v>
      </c>
      <c r="BC255">
        <f>AN255/(AP255+AN255/AU255)</f>
        <v>0</v>
      </c>
      <c r="BD255" t="s">
        <v>422</v>
      </c>
      <c r="BE255">
        <v>0</v>
      </c>
      <c r="BF255">
        <f>IF(BE255&lt;&gt;0, BE255, BC255)</f>
        <v>0</v>
      </c>
      <c r="BG255">
        <f>1-BF255/AU255</f>
        <v>0</v>
      </c>
      <c r="BH255">
        <f>(AU255-AT255)/(AU255-BF255)</f>
        <v>0</v>
      </c>
      <c r="BI255">
        <f>(AO255-AU255)/(AO255-BF255)</f>
        <v>0</v>
      </c>
      <c r="BJ255">
        <f>(AU255-AT255)/(AU255-AN255)</f>
        <v>0</v>
      </c>
      <c r="BK255">
        <f>(AO255-AU255)/(AO255-AN255)</f>
        <v>0</v>
      </c>
      <c r="BL255">
        <f>(BH255*BF255/AT255)</f>
        <v>0</v>
      </c>
      <c r="BM255">
        <f>(1-BL255)</f>
        <v>0</v>
      </c>
      <c r="CV255">
        <f>$B$13*DT255+$C$13*DU255+$F$13*EF255*(1-EI255)</f>
        <v>0</v>
      </c>
      <c r="CW255">
        <f>CV255*CX255</f>
        <v>0</v>
      </c>
      <c r="CX255">
        <f>($B$13*$D$11+$C$13*$D$11+$F$13*((ES255+EK255)/MAX(ES255+EK255+ET255, 0.1)*$I$11+ET255/MAX(ES255+EK255+ET255, 0.1)*$J$11))/($B$13+$C$13+$F$13)</f>
        <v>0</v>
      </c>
      <c r="CY255">
        <f>($B$13*$K$11+$C$13*$K$11+$F$13*((ES255+EK255)/MAX(ES255+EK255+ET255, 0.1)*$P$11+ET255/MAX(ES255+EK255+ET255, 0.1)*$Q$11))/($B$13+$C$13+$F$13)</f>
        <v>0</v>
      </c>
      <c r="CZ255">
        <v>1.1</v>
      </c>
      <c r="DA255">
        <v>0.5</v>
      </c>
      <c r="DB255" t="s">
        <v>423</v>
      </c>
      <c r="DC255">
        <v>2</v>
      </c>
      <c r="DD255">
        <v>1758414541.1</v>
      </c>
      <c r="DE255">
        <v>421.8277916666667</v>
      </c>
      <c r="DF255">
        <v>420.0048333333334</v>
      </c>
      <c r="DG255">
        <v>23.47102916666667</v>
      </c>
      <c r="DH255">
        <v>23.41495833333333</v>
      </c>
      <c r="DI255">
        <v>422.4894166666666</v>
      </c>
      <c r="DJ255">
        <v>23.16446666666667</v>
      </c>
      <c r="DK255">
        <v>499.9957916666667</v>
      </c>
      <c r="DL255">
        <v>90.17149999999999</v>
      </c>
      <c r="DM255">
        <v>0.0683220125</v>
      </c>
      <c r="DN255">
        <v>29.82207916666667</v>
      </c>
      <c r="DO255">
        <v>29.9863625</v>
      </c>
      <c r="DP255">
        <v>999.9</v>
      </c>
      <c r="DQ255">
        <v>0</v>
      </c>
      <c r="DR255">
        <v>0</v>
      </c>
      <c r="DS255">
        <v>9995.725416666666</v>
      </c>
      <c r="DT255">
        <v>0</v>
      </c>
      <c r="DU255">
        <v>3.340092916666667</v>
      </c>
      <c r="DV255">
        <v>1.823055833333333</v>
      </c>
      <c r="DW255">
        <v>431.9665</v>
      </c>
      <c r="DX255">
        <v>430.075125</v>
      </c>
      <c r="DY255">
        <v>0.05608105833333333</v>
      </c>
      <c r="DZ255">
        <v>420.0048333333334</v>
      </c>
      <c r="EA255">
        <v>23.41495833333333</v>
      </c>
      <c r="EB255">
        <v>2.11641875</v>
      </c>
      <c r="EC255">
        <v>2.1113625</v>
      </c>
      <c r="ED255">
        <v>18.3432875</v>
      </c>
      <c r="EE255">
        <v>18.30515416666666</v>
      </c>
      <c r="EF255">
        <v>0.00500078</v>
      </c>
      <c r="EG255">
        <v>0</v>
      </c>
      <c r="EH255">
        <v>0</v>
      </c>
      <c r="EI255">
        <v>0</v>
      </c>
      <c r="EJ255">
        <v>133.9291666666667</v>
      </c>
      <c r="EK255">
        <v>0.00500078</v>
      </c>
      <c r="EL255">
        <v>-19.28333333333333</v>
      </c>
      <c r="EM255">
        <v>-1.0375</v>
      </c>
      <c r="EN255">
        <v>35.439875</v>
      </c>
      <c r="EO255">
        <v>39.098625</v>
      </c>
      <c r="EP255">
        <v>37.68475</v>
      </c>
      <c r="EQ255">
        <v>39.364375</v>
      </c>
      <c r="ER255">
        <v>37.97375</v>
      </c>
      <c r="ES255">
        <v>0</v>
      </c>
      <c r="ET255">
        <v>0</v>
      </c>
      <c r="EU255">
        <v>0</v>
      </c>
      <c r="EV255">
        <v>1758414549</v>
      </c>
      <c r="EW255">
        <v>0</v>
      </c>
      <c r="EX255">
        <v>134.404</v>
      </c>
      <c r="EY255">
        <v>16.43076883025355</v>
      </c>
      <c r="EZ255">
        <v>-29.35384584404296</v>
      </c>
      <c r="FA255">
        <v>-19.692</v>
      </c>
      <c r="FB255">
        <v>15</v>
      </c>
      <c r="FC255">
        <v>0</v>
      </c>
      <c r="FD255" t="s">
        <v>424</v>
      </c>
      <c r="FE255">
        <v>1746989605.5</v>
      </c>
      <c r="FF255">
        <v>1746989593.5</v>
      </c>
      <c r="FG255">
        <v>0</v>
      </c>
      <c r="FH255">
        <v>-0.274</v>
      </c>
      <c r="FI255">
        <v>-0.002</v>
      </c>
      <c r="FJ255">
        <v>2.549</v>
      </c>
      <c r="FK255">
        <v>0.129</v>
      </c>
      <c r="FL255">
        <v>420</v>
      </c>
      <c r="FM255">
        <v>17</v>
      </c>
      <c r="FN255">
        <v>0.02</v>
      </c>
      <c r="FO255">
        <v>0.04</v>
      </c>
      <c r="FP255">
        <v>1.81878375</v>
      </c>
      <c r="FQ255">
        <v>-0.03529452157598433</v>
      </c>
      <c r="FR255">
        <v>0.03042558583556774</v>
      </c>
      <c r="FS255">
        <v>1</v>
      </c>
      <c r="FT255">
        <v>133.4382352941176</v>
      </c>
      <c r="FU255">
        <v>11.29870111213489</v>
      </c>
      <c r="FV255">
        <v>7.093742673730648</v>
      </c>
      <c r="FW255">
        <v>0</v>
      </c>
      <c r="FX255">
        <v>0.05523366999999999</v>
      </c>
      <c r="FY255">
        <v>0.02223832120075053</v>
      </c>
      <c r="FZ255">
        <v>0.002393124699132914</v>
      </c>
      <c r="GA255">
        <v>1</v>
      </c>
      <c r="GB255">
        <v>2</v>
      </c>
      <c r="GC255">
        <v>3</v>
      </c>
      <c r="GD255" t="s">
        <v>425</v>
      </c>
      <c r="GE255">
        <v>3.10303</v>
      </c>
      <c r="GF255">
        <v>2.72674</v>
      </c>
      <c r="GG255">
        <v>0.08804099999999999</v>
      </c>
      <c r="GH255">
        <v>0.08769540000000001</v>
      </c>
      <c r="GI255">
        <v>0.105738</v>
      </c>
      <c r="GJ255">
        <v>0.106957</v>
      </c>
      <c r="GK255">
        <v>23835</v>
      </c>
      <c r="GL255">
        <v>21641.8</v>
      </c>
      <c r="GM255">
        <v>26700.8</v>
      </c>
      <c r="GN255">
        <v>23944.5</v>
      </c>
      <c r="GO255">
        <v>38208.3</v>
      </c>
      <c r="GP255">
        <v>31609.3</v>
      </c>
      <c r="GQ255">
        <v>46629.2</v>
      </c>
      <c r="GR255">
        <v>37882.5</v>
      </c>
      <c r="GS255">
        <v>1.86565</v>
      </c>
      <c r="GT255">
        <v>1.85998</v>
      </c>
      <c r="GU255">
        <v>0.08662789999999999</v>
      </c>
      <c r="GV255">
        <v>0</v>
      </c>
      <c r="GW255">
        <v>28.58</v>
      </c>
      <c r="GX255">
        <v>999.9</v>
      </c>
      <c r="GY255">
        <v>53.7</v>
      </c>
      <c r="GZ255">
        <v>31.5</v>
      </c>
      <c r="HA255">
        <v>27.6408</v>
      </c>
      <c r="HB255">
        <v>60.9337</v>
      </c>
      <c r="HC255">
        <v>26.0497</v>
      </c>
      <c r="HD255">
        <v>1</v>
      </c>
      <c r="HE255">
        <v>0.144151</v>
      </c>
      <c r="HF255">
        <v>-1.17718</v>
      </c>
      <c r="HG255">
        <v>20.2947</v>
      </c>
      <c r="HH255">
        <v>5.22148</v>
      </c>
      <c r="HI255">
        <v>11.98</v>
      </c>
      <c r="HJ255">
        <v>4.96545</v>
      </c>
      <c r="HK255">
        <v>3.27593</v>
      </c>
      <c r="HL255">
        <v>9999</v>
      </c>
      <c r="HM255">
        <v>9999</v>
      </c>
      <c r="HN255">
        <v>9999</v>
      </c>
      <c r="HO255">
        <v>999.9</v>
      </c>
      <c r="HP255">
        <v>1.86387</v>
      </c>
      <c r="HQ255">
        <v>1.86005</v>
      </c>
      <c r="HR255">
        <v>1.85837</v>
      </c>
      <c r="HS255">
        <v>1.85974</v>
      </c>
      <c r="HT255">
        <v>1.85986</v>
      </c>
      <c r="HU255">
        <v>1.85837</v>
      </c>
      <c r="HV255">
        <v>1.85745</v>
      </c>
      <c r="HW255">
        <v>1.85238</v>
      </c>
      <c r="HX255">
        <v>0</v>
      </c>
      <c r="HY255">
        <v>0</v>
      </c>
      <c r="HZ255">
        <v>0</v>
      </c>
      <c r="IA255">
        <v>0</v>
      </c>
      <c r="IB255" t="s">
        <v>426</v>
      </c>
      <c r="IC255" t="s">
        <v>427</v>
      </c>
      <c r="ID255" t="s">
        <v>428</v>
      </c>
      <c r="IE255" t="s">
        <v>428</v>
      </c>
      <c r="IF255" t="s">
        <v>428</v>
      </c>
      <c r="IG255" t="s">
        <v>428</v>
      </c>
      <c r="IH255">
        <v>0</v>
      </c>
      <c r="II255">
        <v>100</v>
      </c>
      <c r="IJ255">
        <v>100</v>
      </c>
      <c r="IK255">
        <v>-0.662</v>
      </c>
      <c r="IL255">
        <v>0.3066</v>
      </c>
      <c r="IM255">
        <v>-0.6605319167387009</v>
      </c>
      <c r="IN255">
        <v>-0.0004737513092168879</v>
      </c>
      <c r="IO255">
        <v>1.233974951706583E-06</v>
      </c>
      <c r="IP255">
        <v>-2.791035861235605E-10</v>
      </c>
      <c r="IQ255">
        <v>0.04306461537617447</v>
      </c>
      <c r="IR255">
        <v>-0.002560808816659483</v>
      </c>
      <c r="IS255">
        <v>0.0007441110143227328</v>
      </c>
      <c r="IT255">
        <v>-6.151772081818622E-06</v>
      </c>
      <c r="IU255">
        <v>2</v>
      </c>
      <c r="IV255">
        <v>1988</v>
      </c>
      <c r="IW255">
        <v>1</v>
      </c>
      <c r="IX255">
        <v>28</v>
      </c>
      <c r="IY255">
        <v>190415.7</v>
      </c>
      <c r="IZ255">
        <v>190415.9</v>
      </c>
      <c r="JA255">
        <v>1.14868</v>
      </c>
      <c r="JB255">
        <v>2.61719</v>
      </c>
      <c r="JC255">
        <v>1.49658</v>
      </c>
      <c r="JD255">
        <v>2.34741</v>
      </c>
      <c r="JE255">
        <v>1.54907</v>
      </c>
      <c r="JF255">
        <v>2.34863</v>
      </c>
      <c r="JG255">
        <v>36.3635</v>
      </c>
      <c r="JH255">
        <v>24.0787</v>
      </c>
      <c r="JI255">
        <v>18</v>
      </c>
      <c r="JJ255">
        <v>481.653</v>
      </c>
      <c r="JK255">
        <v>492.557</v>
      </c>
      <c r="JL255">
        <v>30.1637</v>
      </c>
      <c r="JM255">
        <v>29.096</v>
      </c>
      <c r="JN255">
        <v>30.0002</v>
      </c>
      <c r="JO255">
        <v>29.2966</v>
      </c>
      <c r="JP255">
        <v>29.2858</v>
      </c>
      <c r="JQ255">
        <v>23.1022</v>
      </c>
      <c r="JR255">
        <v>19.4172</v>
      </c>
      <c r="JS255">
        <v>100</v>
      </c>
      <c r="JT255">
        <v>30.1686</v>
      </c>
      <c r="JU255">
        <v>420</v>
      </c>
      <c r="JV255">
        <v>23.3387</v>
      </c>
      <c r="JW255">
        <v>101.948</v>
      </c>
      <c r="JX255">
        <v>91.3586</v>
      </c>
    </row>
    <row r="256" spans="1:284">
      <c r="A256">
        <v>238</v>
      </c>
      <c r="B256">
        <v>1758414551.1</v>
      </c>
      <c r="C256">
        <v>1848.099999904633</v>
      </c>
      <c r="D256" t="s">
        <v>907</v>
      </c>
      <c r="E256" t="s">
        <v>908</v>
      </c>
      <c r="F256">
        <v>5</v>
      </c>
      <c r="G256" t="s">
        <v>734</v>
      </c>
      <c r="H256" t="s">
        <v>421</v>
      </c>
      <c r="I256">
        <v>1758414543.1</v>
      </c>
      <c r="J256">
        <f>(K256)/1000</f>
        <v>0</v>
      </c>
      <c r="K256">
        <f>1000*DK256*AI256*(DG256-DH256)/(100*CZ256*(1000-AI256*DG256))</f>
        <v>0</v>
      </c>
      <c r="L256">
        <f>DK256*AI256*(DF256-DE256*(1000-AI256*DH256)/(1000-AI256*DG256))/(100*CZ256)</f>
        <v>0</v>
      </c>
      <c r="M256">
        <f>DE256 - IF(AI256&gt;1, L256*CZ256*100.0/(AK256), 0)</f>
        <v>0</v>
      </c>
      <c r="N256">
        <f>((T256-J256/2)*M256-L256)/(T256+J256/2)</f>
        <v>0</v>
      </c>
      <c r="O256">
        <f>N256*(DL256+DM256)/1000.0</f>
        <v>0</v>
      </c>
      <c r="P256">
        <f>(DE256 - IF(AI256&gt;1, L256*CZ256*100.0/(AK256), 0))*(DL256+DM256)/1000.0</f>
        <v>0</v>
      </c>
      <c r="Q256">
        <f>2.0/((1/S256-1/R256)+SIGN(S256)*SQRT((1/S256-1/R256)*(1/S256-1/R256) + 4*DA256/((DA256+1)*(DA256+1))*(2*1/S256*1/R256-1/R256*1/R256)))</f>
        <v>0</v>
      </c>
      <c r="R256">
        <f>IF(LEFT(DB256,1)&lt;&gt;"0",IF(LEFT(DB256,1)="1",3.0,DC256),$D$5+$E$5*(DS256*DL256/($K$5*1000))+$F$5*(DS256*DL256/($K$5*1000))*MAX(MIN(CZ256,$J$5),$I$5)*MAX(MIN(CZ256,$J$5),$I$5)+$G$5*MAX(MIN(CZ256,$J$5),$I$5)*(DS256*DL256/($K$5*1000))+$H$5*(DS256*DL256/($K$5*1000))*(DS256*DL256/($K$5*1000)))</f>
        <v>0</v>
      </c>
      <c r="S256">
        <f>J256*(1000-(1000*0.61365*exp(17.502*W256/(240.97+W256))/(DL256+DM256)+DG256)/2)/(1000*0.61365*exp(17.502*W256/(240.97+W256))/(DL256+DM256)-DG256)</f>
        <v>0</v>
      </c>
      <c r="T256">
        <f>1/((DA256+1)/(Q256/1.6)+1/(R256/1.37)) + DA256/((DA256+1)/(Q256/1.6) + DA256/(R256/1.37))</f>
        <v>0</v>
      </c>
      <c r="U256">
        <f>(CV256*CY256)</f>
        <v>0</v>
      </c>
      <c r="V256">
        <f>(DN256+(U256+2*0.95*5.67E-8*(((DN256+$B$9)+273)^4-(DN256+273)^4)-44100*J256)/(1.84*29.3*R256+8*0.95*5.67E-8*(DN256+273)^3))</f>
        <v>0</v>
      </c>
      <c r="W256">
        <f>($C$9*DO256+$D$9*DP256+$E$9*V256)</f>
        <v>0</v>
      </c>
      <c r="X256">
        <f>0.61365*exp(17.502*W256/(240.97+W256))</f>
        <v>0</v>
      </c>
      <c r="Y256">
        <f>(Z256/AA256*100)</f>
        <v>0</v>
      </c>
      <c r="Z256">
        <f>DG256*(DL256+DM256)/1000</f>
        <v>0</v>
      </c>
      <c r="AA256">
        <f>0.61365*exp(17.502*DN256/(240.97+DN256))</f>
        <v>0</v>
      </c>
      <c r="AB256">
        <f>(X256-DG256*(DL256+DM256)/1000)</f>
        <v>0</v>
      </c>
      <c r="AC256">
        <f>(-J256*44100)</f>
        <v>0</v>
      </c>
      <c r="AD256">
        <f>2*29.3*R256*0.92*(DN256-W256)</f>
        <v>0</v>
      </c>
      <c r="AE256">
        <f>2*0.95*5.67E-8*(((DN256+$B$9)+273)^4-(W256+273)^4)</f>
        <v>0</v>
      </c>
      <c r="AF256">
        <f>U256+AE256+AC256+AD256</f>
        <v>0</v>
      </c>
      <c r="AG256">
        <v>0</v>
      </c>
      <c r="AH256">
        <v>0</v>
      </c>
      <c r="AI256">
        <f>IF(AG256*$H$15&gt;=AK256,1.0,(AK256/(AK256-AG256*$H$15)))</f>
        <v>0</v>
      </c>
      <c r="AJ256">
        <f>(AI256-1)*100</f>
        <v>0</v>
      </c>
      <c r="AK256">
        <f>MAX(0,($B$15+$C$15*DS256)/(1+$D$15*DS256)*DL256/(DN256+273)*$E$15)</f>
        <v>0</v>
      </c>
      <c r="AL256" t="s">
        <v>422</v>
      </c>
      <c r="AM256" t="s">
        <v>422</v>
      </c>
      <c r="AN256">
        <v>0</v>
      </c>
      <c r="AO256">
        <v>0</v>
      </c>
      <c r="AP256">
        <f>1-AN256/AO256</f>
        <v>0</v>
      </c>
      <c r="AQ256">
        <v>0</v>
      </c>
      <c r="AR256" t="s">
        <v>422</v>
      </c>
      <c r="AS256" t="s">
        <v>422</v>
      </c>
      <c r="AT256">
        <v>0</v>
      </c>
      <c r="AU256">
        <v>0</v>
      </c>
      <c r="AV256">
        <f>1-AT256/AU256</f>
        <v>0</v>
      </c>
      <c r="AW256">
        <v>0.5</v>
      </c>
      <c r="AX256">
        <f>CW256</f>
        <v>0</v>
      </c>
      <c r="AY256">
        <f>L256</f>
        <v>0</v>
      </c>
      <c r="AZ256">
        <f>AV256*AW256*AX256</f>
        <v>0</v>
      </c>
      <c r="BA256">
        <f>(AY256-AQ256)/AX256</f>
        <v>0</v>
      </c>
      <c r="BB256">
        <f>(AO256-AU256)/AU256</f>
        <v>0</v>
      </c>
      <c r="BC256">
        <f>AN256/(AP256+AN256/AU256)</f>
        <v>0</v>
      </c>
      <c r="BD256" t="s">
        <v>422</v>
      </c>
      <c r="BE256">
        <v>0</v>
      </c>
      <c r="BF256">
        <f>IF(BE256&lt;&gt;0, BE256, BC256)</f>
        <v>0</v>
      </c>
      <c r="BG256">
        <f>1-BF256/AU256</f>
        <v>0</v>
      </c>
      <c r="BH256">
        <f>(AU256-AT256)/(AU256-BF256)</f>
        <v>0</v>
      </c>
      <c r="BI256">
        <f>(AO256-AU256)/(AO256-BF256)</f>
        <v>0</v>
      </c>
      <c r="BJ256">
        <f>(AU256-AT256)/(AU256-AN256)</f>
        <v>0</v>
      </c>
      <c r="BK256">
        <f>(AO256-AU256)/(AO256-AN256)</f>
        <v>0</v>
      </c>
      <c r="BL256">
        <f>(BH256*BF256/AT256)</f>
        <v>0</v>
      </c>
      <c r="BM256">
        <f>(1-BL256)</f>
        <v>0</v>
      </c>
      <c r="CV256">
        <f>$B$13*DT256+$C$13*DU256+$F$13*EF256*(1-EI256)</f>
        <v>0</v>
      </c>
      <c r="CW256">
        <f>CV256*CX256</f>
        <v>0</v>
      </c>
      <c r="CX256">
        <f>($B$13*$D$11+$C$13*$D$11+$F$13*((ES256+EK256)/MAX(ES256+EK256+ET256, 0.1)*$I$11+ET256/MAX(ES256+EK256+ET256, 0.1)*$J$11))/($B$13+$C$13+$F$13)</f>
        <v>0</v>
      </c>
      <c r="CY256">
        <f>($B$13*$K$11+$C$13*$K$11+$F$13*((ES256+EK256)/MAX(ES256+EK256+ET256, 0.1)*$P$11+ET256/MAX(ES256+EK256+ET256, 0.1)*$Q$11))/($B$13+$C$13+$F$13)</f>
        <v>0</v>
      </c>
      <c r="CZ256">
        <v>1.1</v>
      </c>
      <c r="DA256">
        <v>0.5</v>
      </c>
      <c r="DB256" t="s">
        <v>423</v>
      </c>
      <c r="DC256">
        <v>2</v>
      </c>
      <c r="DD256">
        <v>1758414543.1</v>
      </c>
      <c r="DE256">
        <v>421.8272083333333</v>
      </c>
      <c r="DF256">
        <v>420.0044583333333</v>
      </c>
      <c r="DG256">
        <v>23.47153333333334</v>
      </c>
      <c r="DH256">
        <v>23.41435833333334</v>
      </c>
      <c r="DI256">
        <v>422.48875</v>
      </c>
      <c r="DJ256">
        <v>23.16495833333333</v>
      </c>
      <c r="DK256">
        <v>499.9775</v>
      </c>
      <c r="DL256">
        <v>90.17138749999999</v>
      </c>
      <c r="DM256">
        <v>0.0683346375</v>
      </c>
      <c r="DN256">
        <v>29.82269583333333</v>
      </c>
      <c r="DO256">
        <v>29.986725</v>
      </c>
      <c r="DP256">
        <v>999.9</v>
      </c>
      <c r="DQ256">
        <v>0</v>
      </c>
      <c r="DR256">
        <v>0</v>
      </c>
      <c r="DS256">
        <v>9999.058749999998</v>
      </c>
      <c r="DT256">
        <v>0</v>
      </c>
      <c r="DU256">
        <v>3.341990416666667</v>
      </c>
      <c r="DV256">
        <v>1.822788333333333</v>
      </c>
      <c r="DW256">
        <v>431.9660833333334</v>
      </c>
      <c r="DX256">
        <v>430.0744583333333</v>
      </c>
      <c r="DY256">
        <v>0.05718247083333333</v>
      </c>
      <c r="DZ256">
        <v>420.0044583333333</v>
      </c>
      <c r="EA256">
        <v>23.41435833333334</v>
      </c>
      <c r="EB256">
        <v>2.11646125</v>
      </c>
      <c r="EC256">
        <v>2.111305833333333</v>
      </c>
      <c r="ED256">
        <v>18.34360833333333</v>
      </c>
      <c r="EE256">
        <v>18.304725</v>
      </c>
      <c r="EF256">
        <v>0.00500078</v>
      </c>
      <c r="EG256">
        <v>0</v>
      </c>
      <c r="EH256">
        <v>0</v>
      </c>
      <c r="EI256">
        <v>0</v>
      </c>
      <c r="EJ256">
        <v>133.9708333333333</v>
      </c>
      <c r="EK256">
        <v>0.00500078</v>
      </c>
      <c r="EL256">
        <v>-18.85</v>
      </c>
      <c r="EM256">
        <v>-0.8916666666666666</v>
      </c>
      <c r="EN256">
        <v>35.4295</v>
      </c>
      <c r="EO256">
        <v>39.07783333333333</v>
      </c>
      <c r="EP256">
        <v>37.68733333333333</v>
      </c>
      <c r="EQ256">
        <v>39.333125</v>
      </c>
      <c r="ER256">
        <v>37.96854166666666</v>
      </c>
      <c r="ES256">
        <v>0</v>
      </c>
      <c r="ET256">
        <v>0</v>
      </c>
      <c r="EU256">
        <v>0</v>
      </c>
      <c r="EV256">
        <v>1758414550.8</v>
      </c>
      <c r="EW256">
        <v>0</v>
      </c>
      <c r="EX256">
        <v>134.8</v>
      </c>
      <c r="EY256">
        <v>3.357264572204707</v>
      </c>
      <c r="EZ256">
        <v>7.107692548733865</v>
      </c>
      <c r="FA256">
        <v>-19.31923076923077</v>
      </c>
      <c r="FB256">
        <v>15</v>
      </c>
      <c r="FC256">
        <v>0</v>
      </c>
      <c r="FD256" t="s">
        <v>424</v>
      </c>
      <c r="FE256">
        <v>1746989605.5</v>
      </c>
      <c r="FF256">
        <v>1746989593.5</v>
      </c>
      <c r="FG256">
        <v>0</v>
      </c>
      <c r="FH256">
        <v>-0.274</v>
      </c>
      <c r="FI256">
        <v>-0.002</v>
      </c>
      <c r="FJ256">
        <v>2.549</v>
      </c>
      <c r="FK256">
        <v>0.129</v>
      </c>
      <c r="FL256">
        <v>420</v>
      </c>
      <c r="FM256">
        <v>17</v>
      </c>
      <c r="FN256">
        <v>0.02</v>
      </c>
      <c r="FO256">
        <v>0.04</v>
      </c>
      <c r="FP256">
        <v>1.820780243902439</v>
      </c>
      <c r="FQ256">
        <v>-0.01149010452961722</v>
      </c>
      <c r="FR256">
        <v>0.03014231087389554</v>
      </c>
      <c r="FS256">
        <v>1</v>
      </c>
      <c r="FT256">
        <v>133.4205882352941</v>
      </c>
      <c r="FU256">
        <v>20.45989292874399</v>
      </c>
      <c r="FV256">
        <v>6.70091211577879</v>
      </c>
      <c r="FW256">
        <v>0</v>
      </c>
      <c r="FX256">
        <v>0.0563410756097561</v>
      </c>
      <c r="FY256">
        <v>0.02845097770034844</v>
      </c>
      <c r="FZ256">
        <v>0.003070111503876428</v>
      </c>
      <c r="GA256">
        <v>1</v>
      </c>
      <c r="GB256">
        <v>2</v>
      </c>
      <c r="GC256">
        <v>3</v>
      </c>
      <c r="GD256" t="s">
        <v>425</v>
      </c>
      <c r="GE256">
        <v>3.10305</v>
      </c>
      <c r="GF256">
        <v>2.72661</v>
      </c>
      <c r="GG256">
        <v>0.0880369</v>
      </c>
      <c r="GH256">
        <v>0.0876884</v>
      </c>
      <c r="GI256">
        <v>0.10574</v>
      </c>
      <c r="GJ256">
        <v>0.106953</v>
      </c>
      <c r="GK256">
        <v>23835</v>
      </c>
      <c r="GL256">
        <v>21641.8</v>
      </c>
      <c r="GM256">
        <v>26700.6</v>
      </c>
      <c r="GN256">
        <v>23944.4</v>
      </c>
      <c r="GO256">
        <v>38208.1</v>
      </c>
      <c r="GP256">
        <v>31609.3</v>
      </c>
      <c r="GQ256">
        <v>46629.1</v>
      </c>
      <c r="GR256">
        <v>37882.3</v>
      </c>
      <c r="GS256">
        <v>1.86598</v>
      </c>
      <c r="GT256">
        <v>1.8597</v>
      </c>
      <c r="GU256">
        <v>0.0872165</v>
      </c>
      <c r="GV256">
        <v>0</v>
      </c>
      <c r="GW256">
        <v>28.58</v>
      </c>
      <c r="GX256">
        <v>999.9</v>
      </c>
      <c r="GY256">
        <v>53.7</v>
      </c>
      <c r="GZ256">
        <v>31.5</v>
      </c>
      <c r="HA256">
        <v>27.6434</v>
      </c>
      <c r="HB256">
        <v>60.9437</v>
      </c>
      <c r="HC256">
        <v>26.1178</v>
      </c>
      <c r="HD256">
        <v>1</v>
      </c>
      <c r="HE256">
        <v>0.144187</v>
      </c>
      <c r="HF256">
        <v>-1.1744</v>
      </c>
      <c r="HG256">
        <v>20.2948</v>
      </c>
      <c r="HH256">
        <v>5.22178</v>
      </c>
      <c r="HI256">
        <v>11.98</v>
      </c>
      <c r="HJ256">
        <v>4.96545</v>
      </c>
      <c r="HK256">
        <v>3.27588</v>
      </c>
      <c r="HL256">
        <v>9999</v>
      </c>
      <c r="HM256">
        <v>9999</v>
      </c>
      <c r="HN256">
        <v>9999</v>
      </c>
      <c r="HO256">
        <v>999.9</v>
      </c>
      <c r="HP256">
        <v>1.86388</v>
      </c>
      <c r="HQ256">
        <v>1.86006</v>
      </c>
      <c r="HR256">
        <v>1.85837</v>
      </c>
      <c r="HS256">
        <v>1.85974</v>
      </c>
      <c r="HT256">
        <v>1.85986</v>
      </c>
      <c r="HU256">
        <v>1.85837</v>
      </c>
      <c r="HV256">
        <v>1.85745</v>
      </c>
      <c r="HW256">
        <v>1.85239</v>
      </c>
      <c r="HX256">
        <v>0</v>
      </c>
      <c r="HY256">
        <v>0</v>
      </c>
      <c r="HZ256">
        <v>0</v>
      </c>
      <c r="IA256">
        <v>0</v>
      </c>
      <c r="IB256" t="s">
        <v>426</v>
      </c>
      <c r="IC256" t="s">
        <v>427</v>
      </c>
      <c r="ID256" t="s">
        <v>428</v>
      </c>
      <c r="IE256" t="s">
        <v>428</v>
      </c>
      <c r="IF256" t="s">
        <v>428</v>
      </c>
      <c r="IG256" t="s">
        <v>428</v>
      </c>
      <c r="IH256">
        <v>0</v>
      </c>
      <c r="II256">
        <v>100</v>
      </c>
      <c r="IJ256">
        <v>100</v>
      </c>
      <c r="IK256">
        <v>-0.662</v>
      </c>
      <c r="IL256">
        <v>0.3067</v>
      </c>
      <c r="IM256">
        <v>-0.6605319167387009</v>
      </c>
      <c r="IN256">
        <v>-0.0004737513092168879</v>
      </c>
      <c r="IO256">
        <v>1.233974951706583E-06</v>
      </c>
      <c r="IP256">
        <v>-2.791035861235605E-10</v>
      </c>
      <c r="IQ256">
        <v>0.04306461537617447</v>
      </c>
      <c r="IR256">
        <v>-0.002560808816659483</v>
      </c>
      <c r="IS256">
        <v>0.0007441110143227328</v>
      </c>
      <c r="IT256">
        <v>-6.151772081818622E-06</v>
      </c>
      <c r="IU256">
        <v>2</v>
      </c>
      <c r="IV256">
        <v>1988</v>
      </c>
      <c r="IW256">
        <v>1</v>
      </c>
      <c r="IX256">
        <v>28</v>
      </c>
      <c r="IY256">
        <v>190415.8</v>
      </c>
      <c r="IZ256">
        <v>190416</v>
      </c>
      <c r="JA256">
        <v>1.1499</v>
      </c>
      <c r="JB256">
        <v>2.61353</v>
      </c>
      <c r="JC256">
        <v>1.49658</v>
      </c>
      <c r="JD256">
        <v>2.34863</v>
      </c>
      <c r="JE256">
        <v>1.54907</v>
      </c>
      <c r="JF256">
        <v>2.40356</v>
      </c>
      <c r="JG256">
        <v>36.3635</v>
      </c>
      <c r="JH256">
        <v>24.0787</v>
      </c>
      <c r="JI256">
        <v>18</v>
      </c>
      <c r="JJ256">
        <v>481.842</v>
      </c>
      <c r="JK256">
        <v>492.376</v>
      </c>
      <c r="JL256">
        <v>30.1677</v>
      </c>
      <c r="JM256">
        <v>29.096</v>
      </c>
      <c r="JN256">
        <v>30.0002</v>
      </c>
      <c r="JO256">
        <v>29.2966</v>
      </c>
      <c r="JP256">
        <v>29.2858</v>
      </c>
      <c r="JQ256">
        <v>23.1042</v>
      </c>
      <c r="JR256">
        <v>19.6905</v>
      </c>
      <c r="JS256">
        <v>100</v>
      </c>
      <c r="JT256">
        <v>30.1736</v>
      </c>
      <c r="JU256">
        <v>420</v>
      </c>
      <c r="JV256">
        <v>23.3317</v>
      </c>
      <c r="JW256">
        <v>101.948</v>
      </c>
      <c r="JX256">
        <v>91.35809999999999</v>
      </c>
    </row>
    <row r="257" spans="1:284">
      <c r="A257">
        <v>239</v>
      </c>
      <c r="B257">
        <v>1758414553.1</v>
      </c>
      <c r="C257">
        <v>1850.099999904633</v>
      </c>
      <c r="D257" t="s">
        <v>909</v>
      </c>
      <c r="E257" t="s">
        <v>910</v>
      </c>
      <c r="F257">
        <v>5</v>
      </c>
      <c r="G257" t="s">
        <v>734</v>
      </c>
      <c r="H257" t="s">
        <v>421</v>
      </c>
      <c r="I257">
        <v>1758414545.1</v>
      </c>
      <c r="J257">
        <f>(K257)/1000</f>
        <v>0</v>
      </c>
      <c r="K257">
        <f>1000*DK257*AI257*(DG257-DH257)/(100*CZ257*(1000-AI257*DG257))</f>
        <v>0</v>
      </c>
      <c r="L257">
        <f>DK257*AI257*(DF257-DE257*(1000-AI257*DH257)/(1000-AI257*DG257))/(100*CZ257)</f>
        <v>0</v>
      </c>
      <c r="M257">
        <f>DE257 - IF(AI257&gt;1, L257*CZ257*100.0/(AK257), 0)</f>
        <v>0</v>
      </c>
      <c r="N257">
        <f>((T257-J257/2)*M257-L257)/(T257+J257/2)</f>
        <v>0</v>
      </c>
      <c r="O257">
        <f>N257*(DL257+DM257)/1000.0</f>
        <v>0</v>
      </c>
      <c r="P257">
        <f>(DE257 - IF(AI257&gt;1, L257*CZ257*100.0/(AK257), 0))*(DL257+DM257)/1000.0</f>
        <v>0</v>
      </c>
      <c r="Q257">
        <f>2.0/((1/S257-1/R257)+SIGN(S257)*SQRT((1/S257-1/R257)*(1/S257-1/R257) + 4*DA257/((DA257+1)*(DA257+1))*(2*1/S257*1/R257-1/R257*1/R257)))</f>
        <v>0</v>
      </c>
      <c r="R257">
        <f>IF(LEFT(DB257,1)&lt;&gt;"0",IF(LEFT(DB257,1)="1",3.0,DC257),$D$5+$E$5*(DS257*DL257/($K$5*1000))+$F$5*(DS257*DL257/($K$5*1000))*MAX(MIN(CZ257,$J$5),$I$5)*MAX(MIN(CZ257,$J$5),$I$5)+$G$5*MAX(MIN(CZ257,$J$5),$I$5)*(DS257*DL257/($K$5*1000))+$H$5*(DS257*DL257/($K$5*1000))*(DS257*DL257/($K$5*1000)))</f>
        <v>0</v>
      </c>
      <c r="S257">
        <f>J257*(1000-(1000*0.61365*exp(17.502*W257/(240.97+W257))/(DL257+DM257)+DG257)/2)/(1000*0.61365*exp(17.502*W257/(240.97+W257))/(DL257+DM257)-DG257)</f>
        <v>0</v>
      </c>
      <c r="T257">
        <f>1/((DA257+1)/(Q257/1.6)+1/(R257/1.37)) + DA257/((DA257+1)/(Q257/1.6) + DA257/(R257/1.37))</f>
        <v>0</v>
      </c>
      <c r="U257">
        <f>(CV257*CY257)</f>
        <v>0</v>
      </c>
      <c r="V257">
        <f>(DN257+(U257+2*0.95*5.67E-8*(((DN257+$B$9)+273)^4-(DN257+273)^4)-44100*J257)/(1.84*29.3*R257+8*0.95*5.67E-8*(DN257+273)^3))</f>
        <v>0</v>
      </c>
      <c r="W257">
        <f>($C$9*DO257+$D$9*DP257+$E$9*V257)</f>
        <v>0</v>
      </c>
      <c r="X257">
        <f>0.61365*exp(17.502*W257/(240.97+W257))</f>
        <v>0</v>
      </c>
      <c r="Y257">
        <f>(Z257/AA257*100)</f>
        <v>0</v>
      </c>
      <c r="Z257">
        <f>DG257*(DL257+DM257)/1000</f>
        <v>0</v>
      </c>
      <c r="AA257">
        <f>0.61365*exp(17.502*DN257/(240.97+DN257))</f>
        <v>0</v>
      </c>
      <c r="AB257">
        <f>(X257-DG257*(DL257+DM257)/1000)</f>
        <v>0</v>
      </c>
      <c r="AC257">
        <f>(-J257*44100)</f>
        <v>0</v>
      </c>
      <c r="AD257">
        <f>2*29.3*R257*0.92*(DN257-W257)</f>
        <v>0</v>
      </c>
      <c r="AE257">
        <f>2*0.95*5.67E-8*(((DN257+$B$9)+273)^4-(W257+273)^4)</f>
        <v>0</v>
      </c>
      <c r="AF257">
        <f>U257+AE257+AC257+AD257</f>
        <v>0</v>
      </c>
      <c r="AG257">
        <v>0</v>
      </c>
      <c r="AH257">
        <v>0</v>
      </c>
      <c r="AI257">
        <f>IF(AG257*$H$15&gt;=AK257,1.0,(AK257/(AK257-AG257*$H$15)))</f>
        <v>0</v>
      </c>
      <c r="AJ257">
        <f>(AI257-1)*100</f>
        <v>0</v>
      </c>
      <c r="AK257">
        <f>MAX(0,($B$15+$C$15*DS257)/(1+$D$15*DS257)*DL257/(DN257+273)*$E$15)</f>
        <v>0</v>
      </c>
      <c r="AL257" t="s">
        <v>422</v>
      </c>
      <c r="AM257" t="s">
        <v>422</v>
      </c>
      <c r="AN257">
        <v>0</v>
      </c>
      <c r="AO257">
        <v>0</v>
      </c>
      <c r="AP257">
        <f>1-AN257/AO257</f>
        <v>0</v>
      </c>
      <c r="AQ257">
        <v>0</v>
      </c>
      <c r="AR257" t="s">
        <v>422</v>
      </c>
      <c r="AS257" t="s">
        <v>422</v>
      </c>
      <c r="AT257">
        <v>0</v>
      </c>
      <c r="AU257">
        <v>0</v>
      </c>
      <c r="AV257">
        <f>1-AT257/AU257</f>
        <v>0</v>
      </c>
      <c r="AW257">
        <v>0.5</v>
      </c>
      <c r="AX257">
        <f>CW257</f>
        <v>0</v>
      </c>
      <c r="AY257">
        <f>L257</f>
        <v>0</v>
      </c>
      <c r="AZ257">
        <f>AV257*AW257*AX257</f>
        <v>0</v>
      </c>
      <c r="BA257">
        <f>(AY257-AQ257)/AX257</f>
        <v>0</v>
      </c>
      <c r="BB257">
        <f>(AO257-AU257)/AU257</f>
        <v>0</v>
      </c>
      <c r="BC257">
        <f>AN257/(AP257+AN257/AU257)</f>
        <v>0</v>
      </c>
      <c r="BD257" t="s">
        <v>422</v>
      </c>
      <c r="BE257">
        <v>0</v>
      </c>
      <c r="BF257">
        <f>IF(BE257&lt;&gt;0, BE257, BC257)</f>
        <v>0</v>
      </c>
      <c r="BG257">
        <f>1-BF257/AU257</f>
        <v>0</v>
      </c>
      <c r="BH257">
        <f>(AU257-AT257)/(AU257-BF257)</f>
        <v>0</v>
      </c>
      <c r="BI257">
        <f>(AO257-AU257)/(AO257-BF257)</f>
        <v>0</v>
      </c>
      <c r="BJ257">
        <f>(AU257-AT257)/(AU257-AN257)</f>
        <v>0</v>
      </c>
      <c r="BK257">
        <f>(AO257-AU257)/(AO257-AN257)</f>
        <v>0</v>
      </c>
      <c r="BL257">
        <f>(BH257*BF257/AT257)</f>
        <v>0</v>
      </c>
      <c r="BM257">
        <f>(1-BL257)</f>
        <v>0</v>
      </c>
      <c r="CV257">
        <f>$B$13*DT257+$C$13*DU257+$F$13*EF257*(1-EI257)</f>
        <v>0</v>
      </c>
      <c r="CW257">
        <f>CV257*CX257</f>
        <v>0</v>
      </c>
      <c r="CX257">
        <f>($B$13*$D$11+$C$13*$D$11+$F$13*((ES257+EK257)/MAX(ES257+EK257+ET257, 0.1)*$I$11+ET257/MAX(ES257+EK257+ET257, 0.1)*$J$11))/($B$13+$C$13+$F$13)</f>
        <v>0</v>
      </c>
      <c r="CY257">
        <f>($B$13*$K$11+$C$13*$K$11+$F$13*((ES257+EK257)/MAX(ES257+EK257+ET257, 0.1)*$P$11+ET257/MAX(ES257+EK257+ET257, 0.1)*$Q$11))/($B$13+$C$13+$F$13)</f>
        <v>0</v>
      </c>
      <c r="CZ257">
        <v>1.1</v>
      </c>
      <c r="DA257">
        <v>0.5</v>
      </c>
      <c r="DB257" t="s">
        <v>423</v>
      </c>
      <c r="DC257">
        <v>2</v>
      </c>
      <c r="DD257">
        <v>1758414545.1</v>
      </c>
      <c r="DE257">
        <v>421.8225833333333</v>
      </c>
      <c r="DF257">
        <v>419.9982083333333</v>
      </c>
      <c r="DG257">
        <v>23.47215416666667</v>
      </c>
      <c r="DH257">
        <v>23.41372916666667</v>
      </c>
      <c r="DI257">
        <v>422.4841666666666</v>
      </c>
      <c r="DJ257">
        <v>23.16556666666667</v>
      </c>
      <c r="DK257">
        <v>499.9973333333334</v>
      </c>
      <c r="DL257">
        <v>90.17113749999999</v>
      </c>
      <c r="DM257">
        <v>0.06831660416666667</v>
      </c>
      <c r="DN257">
        <v>29.82347916666667</v>
      </c>
      <c r="DO257">
        <v>29.98860833333333</v>
      </c>
      <c r="DP257">
        <v>999.9</v>
      </c>
      <c r="DQ257">
        <v>0</v>
      </c>
      <c r="DR257">
        <v>0</v>
      </c>
      <c r="DS257">
        <v>10000.99</v>
      </c>
      <c r="DT257">
        <v>0</v>
      </c>
      <c r="DU257">
        <v>3.343065833333333</v>
      </c>
      <c r="DV257">
        <v>1.82443</v>
      </c>
      <c r="DW257">
        <v>431.9616666666668</v>
      </c>
      <c r="DX257">
        <v>430.0677916666667</v>
      </c>
      <c r="DY257">
        <v>0.05842812916666667</v>
      </c>
      <c r="DZ257">
        <v>419.9982083333333</v>
      </c>
      <c r="EA257">
        <v>23.41372916666667</v>
      </c>
      <c r="EB257">
        <v>2.11651125</v>
      </c>
      <c r="EC257">
        <v>2.111243333333333</v>
      </c>
      <c r="ED257">
        <v>18.34399166666667</v>
      </c>
      <c r="EE257">
        <v>18.30425</v>
      </c>
      <c r="EF257">
        <v>0.00500078</v>
      </c>
      <c r="EG257">
        <v>0</v>
      </c>
      <c r="EH257">
        <v>0</v>
      </c>
      <c r="EI257">
        <v>0</v>
      </c>
      <c r="EJ257">
        <v>134.9125</v>
      </c>
      <c r="EK257">
        <v>0.00500078</v>
      </c>
      <c r="EL257">
        <v>-19.9875</v>
      </c>
      <c r="EM257">
        <v>-0.9833333333333334</v>
      </c>
      <c r="EN257">
        <v>35.41649999999999</v>
      </c>
      <c r="EO257">
        <v>39.054375</v>
      </c>
      <c r="EP257">
        <v>37.67424999999999</v>
      </c>
      <c r="EQ257">
        <v>39.29929166666667</v>
      </c>
      <c r="ER257">
        <v>37.93725</v>
      </c>
      <c r="ES257">
        <v>0</v>
      </c>
      <c r="ET257">
        <v>0</v>
      </c>
      <c r="EU257">
        <v>0</v>
      </c>
      <c r="EV257">
        <v>1758414553.2</v>
      </c>
      <c r="EW257">
        <v>0</v>
      </c>
      <c r="EX257">
        <v>134.0038461538462</v>
      </c>
      <c r="EY257">
        <v>0.3521366781477234</v>
      </c>
      <c r="EZ257">
        <v>28.12307706732981</v>
      </c>
      <c r="FA257">
        <v>-19.01538461538462</v>
      </c>
      <c r="FB257">
        <v>15</v>
      </c>
      <c r="FC257">
        <v>0</v>
      </c>
      <c r="FD257" t="s">
        <v>424</v>
      </c>
      <c r="FE257">
        <v>1746989605.5</v>
      </c>
      <c r="FF257">
        <v>1746989593.5</v>
      </c>
      <c r="FG257">
        <v>0</v>
      </c>
      <c r="FH257">
        <v>-0.274</v>
      </c>
      <c r="FI257">
        <v>-0.002</v>
      </c>
      <c r="FJ257">
        <v>2.549</v>
      </c>
      <c r="FK257">
        <v>0.129</v>
      </c>
      <c r="FL257">
        <v>420</v>
      </c>
      <c r="FM257">
        <v>17</v>
      </c>
      <c r="FN257">
        <v>0.02</v>
      </c>
      <c r="FO257">
        <v>0.04</v>
      </c>
      <c r="FP257">
        <v>1.82493825</v>
      </c>
      <c r="FQ257">
        <v>-0.04794337711069545</v>
      </c>
      <c r="FR257">
        <v>0.02908256418264216</v>
      </c>
      <c r="FS257">
        <v>1</v>
      </c>
      <c r="FT257">
        <v>133.9441176470588</v>
      </c>
      <c r="FU257">
        <v>23.30481267421461</v>
      </c>
      <c r="FV257">
        <v>6.592963770587306</v>
      </c>
      <c r="FW257">
        <v>0</v>
      </c>
      <c r="FX257">
        <v>0.057081175</v>
      </c>
      <c r="FY257">
        <v>0.03424767579737326</v>
      </c>
      <c r="FZ257">
        <v>0.0034496720301175</v>
      </c>
      <c r="GA257">
        <v>1</v>
      </c>
      <c r="GB257">
        <v>2</v>
      </c>
      <c r="GC257">
        <v>3</v>
      </c>
      <c r="GD257" t="s">
        <v>425</v>
      </c>
      <c r="GE257">
        <v>3.10317</v>
      </c>
      <c r="GF257">
        <v>2.72631</v>
      </c>
      <c r="GG257">
        <v>0.0880362</v>
      </c>
      <c r="GH257">
        <v>0.0876946</v>
      </c>
      <c r="GI257">
        <v>0.105735</v>
      </c>
      <c r="GJ257">
        <v>0.106951</v>
      </c>
      <c r="GK257">
        <v>23835</v>
      </c>
      <c r="GL257">
        <v>21641.8</v>
      </c>
      <c r="GM257">
        <v>26700.6</v>
      </c>
      <c r="GN257">
        <v>23944.4</v>
      </c>
      <c r="GO257">
        <v>38208.2</v>
      </c>
      <c r="GP257">
        <v>31609.5</v>
      </c>
      <c r="GQ257">
        <v>46628.9</v>
      </c>
      <c r="GR257">
        <v>37882.5</v>
      </c>
      <c r="GS257">
        <v>1.86623</v>
      </c>
      <c r="GT257">
        <v>1.85952</v>
      </c>
      <c r="GU257">
        <v>0.0872165</v>
      </c>
      <c r="GV257">
        <v>0</v>
      </c>
      <c r="GW257">
        <v>28.58</v>
      </c>
      <c r="GX257">
        <v>999.9</v>
      </c>
      <c r="GY257">
        <v>53.7</v>
      </c>
      <c r="GZ257">
        <v>31.5</v>
      </c>
      <c r="HA257">
        <v>27.6418</v>
      </c>
      <c r="HB257">
        <v>60.8037</v>
      </c>
      <c r="HC257">
        <v>26.1018</v>
      </c>
      <c r="HD257">
        <v>1</v>
      </c>
      <c r="HE257">
        <v>0.144263</v>
      </c>
      <c r="HF257">
        <v>-1.17222</v>
      </c>
      <c r="HG257">
        <v>20.2948</v>
      </c>
      <c r="HH257">
        <v>5.22223</v>
      </c>
      <c r="HI257">
        <v>11.98</v>
      </c>
      <c r="HJ257">
        <v>4.96565</v>
      </c>
      <c r="HK257">
        <v>3.27593</v>
      </c>
      <c r="HL257">
        <v>9999</v>
      </c>
      <c r="HM257">
        <v>9999</v>
      </c>
      <c r="HN257">
        <v>9999</v>
      </c>
      <c r="HO257">
        <v>999.9</v>
      </c>
      <c r="HP257">
        <v>1.86388</v>
      </c>
      <c r="HQ257">
        <v>1.86005</v>
      </c>
      <c r="HR257">
        <v>1.85838</v>
      </c>
      <c r="HS257">
        <v>1.85974</v>
      </c>
      <c r="HT257">
        <v>1.85984</v>
      </c>
      <c r="HU257">
        <v>1.85837</v>
      </c>
      <c r="HV257">
        <v>1.85745</v>
      </c>
      <c r="HW257">
        <v>1.85236</v>
      </c>
      <c r="HX257">
        <v>0</v>
      </c>
      <c r="HY257">
        <v>0</v>
      </c>
      <c r="HZ257">
        <v>0</v>
      </c>
      <c r="IA257">
        <v>0</v>
      </c>
      <c r="IB257" t="s">
        <v>426</v>
      </c>
      <c r="IC257" t="s">
        <v>427</v>
      </c>
      <c r="ID257" t="s">
        <v>428</v>
      </c>
      <c r="IE257" t="s">
        <v>428</v>
      </c>
      <c r="IF257" t="s">
        <v>428</v>
      </c>
      <c r="IG257" t="s">
        <v>428</v>
      </c>
      <c r="IH257">
        <v>0</v>
      </c>
      <c r="II257">
        <v>100</v>
      </c>
      <c r="IJ257">
        <v>100</v>
      </c>
      <c r="IK257">
        <v>-0.661</v>
      </c>
      <c r="IL257">
        <v>0.3066</v>
      </c>
      <c r="IM257">
        <v>-0.6605319167387009</v>
      </c>
      <c r="IN257">
        <v>-0.0004737513092168879</v>
      </c>
      <c r="IO257">
        <v>1.233974951706583E-06</v>
      </c>
      <c r="IP257">
        <v>-2.791035861235605E-10</v>
      </c>
      <c r="IQ257">
        <v>0.04306461537617447</v>
      </c>
      <c r="IR257">
        <v>-0.002560808816659483</v>
      </c>
      <c r="IS257">
        <v>0.0007441110143227328</v>
      </c>
      <c r="IT257">
        <v>-6.151772081818622E-06</v>
      </c>
      <c r="IU257">
        <v>2</v>
      </c>
      <c r="IV257">
        <v>1988</v>
      </c>
      <c r="IW257">
        <v>1</v>
      </c>
      <c r="IX257">
        <v>28</v>
      </c>
      <c r="IY257">
        <v>190415.8</v>
      </c>
      <c r="IZ257">
        <v>190416</v>
      </c>
      <c r="JA257">
        <v>1.1499</v>
      </c>
      <c r="JB257">
        <v>2.61597</v>
      </c>
      <c r="JC257">
        <v>1.49658</v>
      </c>
      <c r="JD257">
        <v>2.34985</v>
      </c>
      <c r="JE257">
        <v>1.54907</v>
      </c>
      <c r="JF257">
        <v>2.43164</v>
      </c>
      <c r="JG257">
        <v>36.3635</v>
      </c>
      <c r="JH257">
        <v>24.0875</v>
      </c>
      <c r="JI257">
        <v>18</v>
      </c>
      <c r="JJ257">
        <v>481.988</v>
      </c>
      <c r="JK257">
        <v>492.26</v>
      </c>
      <c r="JL257">
        <v>30.1708</v>
      </c>
      <c r="JM257">
        <v>29.096</v>
      </c>
      <c r="JN257">
        <v>30.0002</v>
      </c>
      <c r="JO257">
        <v>29.2966</v>
      </c>
      <c r="JP257">
        <v>29.2858</v>
      </c>
      <c r="JQ257">
        <v>23.1015</v>
      </c>
      <c r="JR257">
        <v>19.6905</v>
      </c>
      <c r="JS257">
        <v>100</v>
      </c>
      <c r="JT257">
        <v>30.1736</v>
      </c>
      <c r="JU257">
        <v>420</v>
      </c>
      <c r="JV257">
        <v>23.3339</v>
      </c>
      <c r="JW257">
        <v>101.947</v>
      </c>
      <c r="JX257">
        <v>91.3586</v>
      </c>
    </row>
    <row r="258" spans="1:284">
      <c r="A258">
        <v>240</v>
      </c>
      <c r="B258">
        <v>1758414555.1</v>
      </c>
      <c r="C258">
        <v>1852.099999904633</v>
      </c>
      <c r="D258" t="s">
        <v>911</v>
      </c>
      <c r="E258" t="s">
        <v>912</v>
      </c>
      <c r="F258">
        <v>5</v>
      </c>
      <c r="G258" t="s">
        <v>734</v>
      </c>
      <c r="H258" t="s">
        <v>421</v>
      </c>
      <c r="I258">
        <v>1758414547.1</v>
      </c>
      <c r="J258">
        <f>(K258)/1000</f>
        <v>0</v>
      </c>
      <c r="K258">
        <f>1000*DK258*AI258*(DG258-DH258)/(100*CZ258*(1000-AI258*DG258))</f>
        <v>0</v>
      </c>
      <c r="L258">
        <f>DK258*AI258*(DF258-DE258*(1000-AI258*DH258)/(1000-AI258*DG258))/(100*CZ258)</f>
        <v>0</v>
      </c>
      <c r="M258">
        <f>DE258 - IF(AI258&gt;1, L258*CZ258*100.0/(AK258), 0)</f>
        <v>0</v>
      </c>
      <c r="N258">
        <f>((T258-J258/2)*M258-L258)/(T258+J258/2)</f>
        <v>0</v>
      </c>
      <c r="O258">
        <f>N258*(DL258+DM258)/1000.0</f>
        <v>0</v>
      </c>
      <c r="P258">
        <f>(DE258 - IF(AI258&gt;1, L258*CZ258*100.0/(AK258), 0))*(DL258+DM258)/1000.0</f>
        <v>0</v>
      </c>
      <c r="Q258">
        <f>2.0/((1/S258-1/R258)+SIGN(S258)*SQRT((1/S258-1/R258)*(1/S258-1/R258) + 4*DA258/((DA258+1)*(DA258+1))*(2*1/S258*1/R258-1/R258*1/R258)))</f>
        <v>0</v>
      </c>
      <c r="R258">
        <f>IF(LEFT(DB258,1)&lt;&gt;"0",IF(LEFT(DB258,1)="1",3.0,DC258),$D$5+$E$5*(DS258*DL258/($K$5*1000))+$F$5*(DS258*DL258/($K$5*1000))*MAX(MIN(CZ258,$J$5),$I$5)*MAX(MIN(CZ258,$J$5),$I$5)+$G$5*MAX(MIN(CZ258,$J$5),$I$5)*(DS258*DL258/($K$5*1000))+$H$5*(DS258*DL258/($K$5*1000))*(DS258*DL258/($K$5*1000)))</f>
        <v>0</v>
      </c>
      <c r="S258">
        <f>J258*(1000-(1000*0.61365*exp(17.502*W258/(240.97+W258))/(DL258+DM258)+DG258)/2)/(1000*0.61365*exp(17.502*W258/(240.97+W258))/(DL258+DM258)-DG258)</f>
        <v>0</v>
      </c>
      <c r="T258">
        <f>1/((DA258+1)/(Q258/1.6)+1/(R258/1.37)) + DA258/((DA258+1)/(Q258/1.6) + DA258/(R258/1.37))</f>
        <v>0</v>
      </c>
      <c r="U258">
        <f>(CV258*CY258)</f>
        <v>0</v>
      </c>
      <c r="V258">
        <f>(DN258+(U258+2*0.95*5.67E-8*(((DN258+$B$9)+273)^4-(DN258+273)^4)-44100*J258)/(1.84*29.3*R258+8*0.95*5.67E-8*(DN258+273)^3))</f>
        <v>0</v>
      </c>
      <c r="W258">
        <f>($C$9*DO258+$D$9*DP258+$E$9*V258)</f>
        <v>0</v>
      </c>
      <c r="X258">
        <f>0.61365*exp(17.502*W258/(240.97+W258))</f>
        <v>0</v>
      </c>
      <c r="Y258">
        <f>(Z258/AA258*100)</f>
        <v>0</v>
      </c>
      <c r="Z258">
        <f>DG258*(DL258+DM258)/1000</f>
        <v>0</v>
      </c>
      <c r="AA258">
        <f>0.61365*exp(17.502*DN258/(240.97+DN258))</f>
        <v>0</v>
      </c>
      <c r="AB258">
        <f>(X258-DG258*(DL258+DM258)/1000)</f>
        <v>0</v>
      </c>
      <c r="AC258">
        <f>(-J258*44100)</f>
        <v>0</v>
      </c>
      <c r="AD258">
        <f>2*29.3*R258*0.92*(DN258-W258)</f>
        <v>0</v>
      </c>
      <c r="AE258">
        <f>2*0.95*5.67E-8*(((DN258+$B$9)+273)^4-(W258+273)^4)</f>
        <v>0</v>
      </c>
      <c r="AF258">
        <f>U258+AE258+AC258+AD258</f>
        <v>0</v>
      </c>
      <c r="AG258">
        <v>0</v>
      </c>
      <c r="AH258">
        <v>0</v>
      </c>
      <c r="AI258">
        <f>IF(AG258*$H$15&gt;=AK258,1.0,(AK258/(AK258-AG258*$H$15)))</f>
        <v>0</v>
      </c>
      <c r="AJ258">
        <f>(AI258-1)*100</f>
        <v>0</v>
      </c>
      <c r="AK258">
        <f>MAX(0,($B$15+$C$15*DS258)/(1+$D$15*DS258)*DL258/(DN258+273)*$E$15)</f>
        <v>0</v>
      </c>
      <c r="AL258" t="s">
        <v>422</v>
      </c>
      <c r="AM258" t="s">
        <v>422</v>
      </c>
      <c r="AN258">
        <v>0</v>
      </c>
      <c r="AO258">
        <v>0</v>
      </c>
      <c r="AP258">
        <f>1-AN258/AO258</f>
        <v>0</v>
      </c>
      <c r="AQ258">
        <v>0</v>
      </c>
      <c r="AR258" t="s">
        <v>422</v>
      </c>
      <c r="AS258" t="s">
        <v>422</v>
      </c>
      <c r="AT258">
        <v>0</v>
      </c>
      <c r="AU258">
        <v>0</v>
      </c>
      <c r="AV258">
        <f>1-AT258/AU258</f>
        <v>0</v>
      </c>
      <c r="AW258">
        <v>0.5</v>
      </c>
      <c r="AX258">
        <f>CW258</f>
        <v>0</v>
      </c>
      <c r="AY258">
        <f>L258</f>
        <v>0</v>
      </c>
      <c r="AZ258">
        <f>AV258*AW258*AX258</f>
        <v>0</v>
      </c>
      <c r="BA258">
        <f>(AY258-AQ258)/AX258</f>
        <v>0</v>
      </c>
      <c r="BB258">
        <f>(AO258-AU258)/AU258</f>
        <v>0</v>
      </c>
      <c r="BC258">
        <f>AN258/(AP258+AN258/AU258)</f>
        <v>0</v>
      </c>
      <c r="BD258" t="s">
        <v>422</v>
      </c>
      <c r="BE258">
        <v>0</v>
      </c>
      <c r="BF258">
        <f>IF(BE258&lt;&gt;0, BE258, BC258)</f>
        <v>0</v>
      </c>
      <c r="BG258">
        <f>1-BF258/AU258</f>
        <v>0</v>
      </c>
      <c r="BH258">
        <f>(AU258-AT258)/(AU258-BF258)</f>
        <v>0</v>
      </c>
      <c r="BI258">
        <f>(AO258-AU258)/(AO258-BF258)</f>
        <v>0</v>
      </c>
      <c r="BJ258">
        <f>(AU258-AT258)/(AU258-AN258)</f>
        <v>0</v>
      </c>
      <c r="BK258">
        <f>(AO258-AU258)/(AO258-AN258)</f>
        <v>0</v>
      </c>
      <c r="BL258">
        <f>(BH258*BF258/AT258)</f>
        <v>0</v>
      </c>
      <c r="BM258">
        <f>(1-BL258)</f>
        <v>0</v>
      </c>
      <c r="CV258">
        <f>$B$13*DT258+$C$13*DU258+$F$13*EF258*(1-EI258)</f>
        <v>0</v>
      </c>
      <c r="CW258">
        <f>CV258*CX258</f>
        <v>0</v>
      </c>
      <c r="CX258">
        <f>($B$13*$D$11+$C$13*$D$11+$F$13*((ES258+EK258)/MAX(ES258+EK258+ET258, 0.1)*$I$11+ET258/MAX(ES258+EK258+ET258, 0.1)*$J$11))/($B$13+$C$13+$F$13)</f>
        <v>0</v>
      </c>
      <c r="CY258">
        <f>($B$13*$K$11+$C$13*$K$11+$F$13*((ES258+EK258)/MAX(ES258+EK258+ET258, 0.1)*$P$11+ET258/MAX(ES258+EK258+ET258, 0.1)*$Q$11))/($B$13+$C$13+$F$13)</f>
        <v>0</v>
      </c>
      <c r="CZ258">
        <v>1.1</v>
      </c>
      <c r="DA258">
        <v>0.5</v>
      </c>
      <c r="DB258" t="s">
        <v>423</v>
      </c>
      <c r="DC258">
        <v>2</v>
      </c>
      <c r="DD258">
        <v>1758414547.1</v>
      </c>
      <c r="DE258">
        <v>421.8193333333334</v>
      </c>
      <c r="DF258">
        <v>420.000625</v>
      </c>
      <c r="DG258">
        <v>23.47247916666667</v>
      </c>
      <c r="DH258">
        <v>23.412075</v>
      </c>
      <c r="DI258">
        <v>422.4809166666666</v>
      </c>
      <c r="DJ258">
        <v>23.16588333333333</v>
      </c>
      <c r="DK258">
        <v>499.9921666666667</v>
      </c>
      <c r="DL258">
        <v>90.17107083333333</v>
      </c>
      <c r="DM258">
        <v>0.06833945416666666</v>
      </c>
      <c r="DN258">
        <v>29.8245375</v>
      </c>
      <c r="DO258">
        <v>29.99074166666667</v>
      </c>
      <c r="DP258">
        <v>999.9</v>
      </c>
      <c r="DQ258">
        <v>0</v>
      </c>
      <c r="DR258">
        <v>0</v>
      </c>
      <c r="DS258">
        <v>9999.351666666667</v>
      </c>
      <c r="DT258">
        <v>0</v>
      </c>
      <c r="DU258">
        <v>3.343065833333333</v>
      </c>
      <c r="DV258">
        <v>1.818809583333334</v>
      </c>
      <c r="DW258">
        <v>431.9585</v>
      </c>
      <c r="DX258">
        <v>430.0695000000001</v>
      </c>
      <c r="DY258">
        <v>0.0604049375</v>
      </c>
      <c r="DZ258">
        <v>420.000625</v>
      </c>
      <c r="EA258">
        <v>23.412075</v>
      </c>
      <c r="EB258">
        <v>2.11653875</v>
      </c>
      <c r="EC258">
        <v>2.111092916666667</v>
      </c>
      <c r="ED258">
        <v>18.34419583333333</v>
      </c>
      <c r="EE258">
        <v>18.30311666666667</v>
      </c>
      <c r="EF258">
        <v>0.00500078</v>
      </c>
      <c r="EG258">
        <v>0</v>
      </c>
      <c r="EH258">
        <v>0</v>
      </c>
      <c r="EI258">
        <v>0</v>
      </c>
      <c r="EJ258">
        <v>134.1458333333333</v>
      </c>
      <c r="EK258">
        <v>0.00500078</v>
      </c>
      <c r="EL258">
        <v>-19.05</v>
      </c>
      <c r="EM258">
        <v>-1.095833333333333</v>
      </c>
      <c r="EN258">
        <v>35.408625</v>
      </c>
      <c r="EO258">
        <v>39.03091666666666</v>
      </c>
      <c r="EP258">
        <v>37.66120833333333</v>
      </c>
      <c r="EQ258">
        <v>39.26545833333333</v>
      </c>
      <c r="ER258">
        <v>37.93466666666666</v>
      </c>
      <c r="ES258">
        <v>0</v>
      </c>
      <c r="ET258">
        <v>0</v>
      </c>
      <c r="EU258">
        <v>0</v>
      </c>
      <c r="EV258">
        <v>1758414555</v>
      </c>
      <c r="EW258">
        <v>0</v>
      </c>
      <c r="EX258">
        <v>135.012</v>
      </c>
      <c r="EY258">
        <v>14.04615392242825</v>
      </c>
      <c r="EZ258">
        <v>22.20769219273891</v>
      </c>
      <c r="FA258">
        <v>-19.308</v>
      </c>
      <c r="FB258">
        <v>15</v>
      </c>
      <c r="FC258">
        <v>0</v>
      </c>
      <c r="FD258" t="s">
        <v>424</v>
      </c>
      <c r="FE258">
        <v>1746989605.5</v>
      </c>
      <c r="FF258">
        <v>1746989593.5</v>
      </c>
      <c r="FG258">
        <v>0</v>
      </c>
      <c r="FH258">
        <v>-0.274</v>
      </c>
      <c r="FI258">
        <v>-0.002</v>
      </c>
      <c r="FJ258">
        <v>2.549</v>
      </c>
      <c r="FK258">
        <v>0.129</v>
      </c>
      <c r="FL258">
        <v>420</v>
      </c>
      <c r="FM258">
        <v>17</v>
      </c>
      <c r="FN258">
        <v>0.02</v>
      </c>
      <c r="FO258">
        <v>0.04</v>
      </c>
      <c r="FP258">
        <v>1.822127804878049</v>
      </c>
      <c r="FQ258">
        <v>-0.07077365853658506</v>
      </c>
      <c r="FR258">
        <v>0.02956608121811333</v>
      </c>
      <c r="FS258">
        <v>1</v>
      </c>
      <c r="FT258">
        <v>134.4558823529412</v>
      </c>
      <c r="FU258">
        <v>7.069518572934714</v>
      </c>
      <c r="FV258">
        <v>6.665988791949359</v>
      </c>
      <c r="FW258">
        <v>0</v>
      </c>
      <c r="FX258">
        <v>0.058563</v>
      </c>
      <c r="FY258">
        <v>0.04376169407665494</v>
      </c>
      <c r="FZ258">
        <v>0.004660806496158594</v>
      </c>
      <c r="GA258">
        <v>1</v>
      </c>
      <c r="GB258">
        <v>2</v>
      </c>
      <c r="GC258">
        <v>3</v>
      </c>
      <c r="GD258" t="s">
        <v>425</v>
      </c>
      <c r="GE258">
        <v>3.10313</v>
      </c>
      <c r="GF258">
        <v>2.72637</v>
      </c>
      <c r="GG258">
        <v>0.0880383</v>
      </c>
      <c r="GH258">
        <v>0.0877015</v>
      </c>
      <c r="GI258">
        <v>0.105728</v>
      </c>
      <c r="GJ258">
        <v>0.106882</v>
      </c>
      <c r="GK258">
        <v>23835</v>
      </c>
      <c r="GL258">
        <v>21641.5</v>
      </c>
      <c r="GM258">
        <v>26700.7</v>
      </c>
      <c r="GN258">
        <v>23944.3</v>
      </c>
      <c r="GO258">
        <v>38208.4</v>
      </c>
      <c r="GP258">
        <v>31612.1</v>
      </c>
      <c r="GQ258">
        <v>46628.8</v>
      </c>
      <c r="GR258">
        <v>37882.6</v>
      </c>
      <c r="GS258">
        <v>1.86613</v>
      </c>
      <c r="GT258">
        <v>1.8597</v>
      </c>
      <c r="GU258">
        <v>0.086844</v>
      </c>
      <c r="GV258">
        <v>0</v>
      </c>
      <c r="GW258">
        <v>28.58</v>
      </c>
      <c r="GX258">
        <v>999.9</v>
      </c>
      <c r="GY258">
        <v>53.7</v>
      </c>
      <c r="GZ258">
        <v>31.5</v>
      </c>
      <c r="HA258">
        <v>27.6457</v>
      </c>
      <c r="HB258">
        <v>60.8737</v>
      </c>
      <c r="HC258">
        <v>26.242</v>
      </c>
      <c r="HD258">
        <v>1</v>
      </c>
      <c r="HE258">
        <v>0.144253</v>
      </c>
      <c r="HF258">
        <v>-1.16911</v>
      </c>
      <c r="HG258">
        <v>20.2948</v>
      </c>
      <c r="HH258">
        <v>5.22208</v>
      </c>
      <c r="HI258">
        <v>11.98</v>
      </c>
      <c r="HJ258">
        <v>4.96555</v>
      </c>
      <c r="HK258">
        <v>3.27595</v>
      </c>
      <c r="HL258">
        <v>9999</v>
      </c>
      <c r="HM258">
        <v>9999</v>
      </c>
      <c r="HN258">
        <v>9999</v>
      </c>
      <c r="HO258">
        <v>999.9</v>
      </c>
      <c r="HP258">
        <v>1.86386</v>
      </c>
      <c r="HQ258">
        <v>1.86005</v>
      </c>
      <c r="HR258">
        <v>1.85837</v>
      </c>
      <c r="HS258">
        <v>1.85974</v>
      </c>
      <c r="HT258">
        <v>1.85984</v>
      </c>
      <c r="HU258">
        <v>1.85837</v>
      </c>
      <c r="HV258">
        <v>1.85745</v>
      </c>
      <c r="HW258">
        <v>1.85236</v>
      </c>
      <c r="HX258">
        <v>0</v>
      </c>
      <c r="HY258">
        <v>0</v>
      </c>
      <c r="HZ258">
        <v>0</v>
      </c>
      <c r="IA258">
        <v>0</v>
      </c>
      <c r="IB258" t="s">
        <v>426</v>
      </c>
      <c r="IC258" t="s">
        <v>427</v>
      </c>
      <c r="ID258" t="s">
        <v>428</v>
      </c>
      <c r="IE258" t="s">
        <v>428</v>
      </c>
      <c r="IF258" t="s">
        <v>428</v>
      </c>
      <c r="IG258" t="s">
        <v>428</v>
      </c>
      <c r="IH258">
        <v>0</v>
      </c>
      <c r="II258">
        <v>100</v>
      </c>
      <c r="IJ258">
        <v>100</v>
      </c>
      <c r="IK258">
        <v>-0.661</v>
      </c>
      <c r="IL258">
        <v>0.3065</v>
      </c>
      <c r="IM258">
        <v>-0.6605319167387009</v>
      </c>
      <c r="IN258">
        <v>-0.0004737513092168879</v>
      </c>
      <c r="IO258">
        <v>1.233974951706583E-06</v>
      </c>
      <c r="IP258">
        <v>-2.791035861235605E-10</v>
      </c>
      <c r="IQ258">
        <v>0.04306461537617447</v>
      </c>
      <c r="IR258">
        <v>-0.002560808816659483</v>
      </c>
      <c r="IS258">
        <v>0.0007441110143227328</v>
      </c>
      <c r="IT258">
        <v>-6.151772081818622E-06</v>
      </c>
      <c r="IU258">
        <v>2</v>
      </c>
      <c r="IV258">
        <v>1988</v>
      </c>
      <c r="IW258">
        <v>1</v>
      </c>
      <c r="IX258">
        <v>28</v>
      </c>
      <c r="IY258">
        <v>190415.8</v>
      </c>
      <c r="IZ258">
        <v>190416</v>
      </c>
      <c r="JA258">
        <v>1.1499</v>
      </c>
      <c r="JB258">
        <v>2.61353</v>
      </c>
      <c r="JC258">
        <v>1.49658</v>
      </c>
      <c r="JD258">
        <v>2.34863</v>
      </c>
      <c r="JE258">
        <v>1.54907</v>
      </c>
      <c r="JF258">
        <v>2.42065</v>
      </c>
      <c r="JG258">
        <v>36.3635</v>
      </c>
      <c r="JH258">
        <v>24.0875</v>
      </c>
      <c r="JI258">
        <v>18</v>
      </c>
      <c r="JJ258">
        <v>481.929</v>
      </c>
      <c r="JK258">
        <v>492.376</v>
      </c>
      <c r="JL258">
        <v>30.174</v>
      </c>
      <c r="JM258">
        <v>29.096</v>
      </c>
      <c r="JN258">
        <v>30.0002</v>
      </c>
      <c r="JO258">
        <v>29.2966</v>
      </c>
      <c r="JP258">
        <v>29.2858</v>
      </c>
      <c r="JQ258">
        <v>23.0996</v>
      </c>
      <c r="JR258">
        <v>19.6905</v>
      </c>
      <c r="JS258">
        <v>100</v>
      </c>
      <c r="JT258">
        <v>30.1736</v>
      </c>
      <c r="JU258">
        <v>420</v>
      </c>
      <c r="JV258">
        <v>23.3341</v>
      </c>
      <c r="JW258">
        <v>101.947</v>
      </c>
      <c r="JX258">
        <v>91.35850000000001</v>
      </c>
    </row>
    <row r="259" spans="1:284">
      <c r="A259">
        <v>241</v>
      </c>
      <c r="B259">
        <v>1758414855.1</v>
      </c>
      <c r="C259">
        <v>2152.099999904633</v>
      </c>
      <c r="D259" t="s">
        <v>913</v>
      </c>
      <c r="E259" t="s">
        <v>914</v>
      </c>
      <c r="F259">
        <v>5</v>
      </c>
      <c r="G259" t="s">
        <v>915</v>
      </c>
      <c r="H259" t="s">
        <v>421</v>
      </c>
      <c r="I259">
        <v>1758414847.099999</v>
      </c>
      <c r="J259">
        <f>(K259)/1000</f>
        <v>0</v>
      </c>
      <c r="K259">
        <f>1000*DK259*AI259*(DG259-DH259)/(100*CZ259*(1000-AI259*DG259))</f>
        <v>0</v>
      </c>
      <c r="L259">
        <f>DK259*AI259*(DF259-DE259*(1000-AI259*DH259)/(1000-AI259*DG259))/(100*CZ259)</f>
        <v>0</v>
      </c>
      <c r="M259">
        <f>DE259 - IF(AI259&gt;1, L259*CZ259*100.0/(AK259), 0)</f>
        <v>0</v>
      </c>
      <c r="N259">
        <f>((T259-J259/2)*M259-L259)/(T259+J259/2)</f>
        <v>0</v>
      </c>
      <c r="O259">
        <f>N259*(DL259+DM259)/1000.0</f>
        <v>0</v>
      </c>
      <c r="P259">
        <f>(DE259 - IF(AI259&gt;1, L259*CZ259*100.0/(AK259), 0))*(DL259+DM259)/1000.0</f>
        <v>0</v>
      </c>
      <c r="Q259">
        <f>2.0/((1/S259-1/R259)+SIGN(S259)*SQRT((1/S259-1/R259)*(1/S259-1/R259) + 4*DA259/((DA259+1)*(DA259+1))*(2*1/S259*1/R259-1/R259*1/R259)))</f>
        <v>0</v>
      </c>
      <c r="R259">
        <f>IF(LEFT(DB259,1)&lt;&gt;"0",IF(LEFT(DB259,1)="1",3.0,DC259),$D$5+$E$5*(DS259*DL259/($K$5*1000))+$F$5*(DS259*DL259/($K$5*1000))*MAX(MIN(CZ259,$J$5),$I$5)*MAX(MIN(CZ259,$J$5),$I$5)+$G$5*MAX(MIN(CZ259,$J$5),$I$5)*(DS259*DL259/($K$5*1000))+$H$5*(DS259*DL259/($K$5*1000))*(DS259*DL259/($K$5*1000)))</f>
        <v>0</v>
      </c>
      <c r="S259">
        <f>J259*(1000-(1000*0.61365*exp(17.502*W259/(240.97+W259))/(DL259+DM259)+DG259)/2)/(1000*0.61365*exp(17.502*W259/(240.97+W259))/(DL259+DM259)-DG259)</f>
        <v>0</v>
      </c>
      <c r="T259">
        <f>1/((DA259+1)/(Q259/1.6)+1/(R259/1.37)) + DA259/((DA259+1)/(Q259/1.6) + DA259/(R259/1.37))</f>
        <v>0</v>
      </c>
      <c r="U259">
        <f>(CV259*CY259)</f>
        <v>0</v>
      </c>
      <c r="V259">
        <f>(DN259+(U259+2*0.95*5.67E-8*(((DN259+$B$9)+273)^4-(DN259+273)^4)-44100*J259)/(1.84*29.3*R259+8*0.95*5.67E-8*(DN259+273)^3))</f>
        <v>0</v>
      </c>
      <c r="W259">
        <f>($C$9*DO259+$D$9*DP259+$E$9*V259)</f>
        <v>0</v>
      </c>
      <c r="X259">
        <f>0.61365*exp(17.502*W259/(240.97+W259))</f>
        <v>0</v>
      </c>
      <c r="Y259">
        <f>(Z259/AA259*100)</f>
        <v>0</v>
      </c>
      <c r="Z259">
        <f>DG259*(DL259+DM259)/1000</f>
        <v>0</v>
      </c>
      <c r="AA259">
        <f>0.61365*exp(17.502*DN259/(240.97+DN259))</f>
        <v>0</v>
      </c>
      <c r="AB259">
        <f>(X259-DG259*(DL259+DM259)/1000)</f>
        <v>0</v>
      </c>
      <c r="AC259">
        <f>(-J259*44100)</f>
        <v>0</v>
      </c>
      <c r="AD259">
        <f>2*29.3*R259*0.92*(DN259-W259)</f>
        <v>0</v>
      </c>
      <c r="AE259">
        <f>2*0.95*5.67E-8*(((DN259+$B$9)+273)^4-(W259+273)^4)</f>
        <v>0</v>
      </c>
      <c r="AF259">
        <f>U259+AE259+AC259+AD259</f>
        <v>0</v>
      </c>
      <c r="AG259">
        <v>0</v>
      </c>
      <c r="AH259">
        <v>0</v>
      </c>
      <c r="AI259">
        <f>IF(AG259*$H$15&gt;=AK259,1.0,(AK259/(AK259-AG259*$H$15)))</f>
        <v>0</v>
      </c>
      <c r="AJ259">
        <f>(AI259-1)*100</f>
        <v>0</v>
      </c>
      <c r="AK259">
        <f>MAX(0,($B$15+$C$15*DS259)/(1+$D$15*DS259)*DL259/(DN259+273)*$E$15)</f>
        <v>0</v>
      </c>
      <c r="AL259" t="s">
        <v>422</v>
      </c>
      <c r="AM259" t="s">
        <v>422</v>
      </c>
      <c r="AN259">
        <v>0</v>
      </c>
      <c r="AO259">
        <v>0</v>
      </c>
      <c r="AP259">
        <f>1-AN259/AO259</f>
        <v>0</v>
      </c>
      <c r="AQ259">
        <v>0</v>
      </c>
      <c r="AR259" t="s">
        <v>422</v>
      </c>
      <c r="AS259" t="s">
        <v>422</v>
      </c>
      <c r="AT259">
        <v>0</v>
      </c>
      <c r="AU259">
        <v>0</v>
      </c>
      <c r="AV259">
        <f>1-AT259/AU259</f>
        <v>0</v>
      </c>
      <c r="AW259">
        <v>0.5</v>
      </c>
      <c r="AX259">
        <f>CW259</f>
        <v>0</v>
      </c>
      <c r="AY259">
        <f>L259</f>
        <v>0</v>
      </c>
      <c r="AZ259">
        <f>AV259*AW259*AX259</f>
        <v>0</v>
      </c>
      <c r="BA259">
        <f>(AY259-AQ259)/AX259</f>
        <v>0</v>
      </c>
      <c r="BB259">
        <f>(AO259-AU259)/AU259</f>
        <v>0</v>
      </c>
      <c r="BC259">
        <f>AN259/(AP259+AN259/AU259)</f>
        <v>0</v>
      </c>
      <c r="BD259" t="s">
        <v>422</v>
      </c>
      <c r="BE259">
        <v>0</v>
      </c>
      <c r="BF259">
        <f>IF(BE259&lt;&gt;0, BE259, BC259)</f>
        <v>0</v>
      </c>
      <c r="BG259">
        <f>1-BF259/AU259</f>
        <v>0</v>
      </c>
      <c r="BH259">
        <f>(AU259-AT259)/(AU259-BF259)</f>
        <v>0</v>
      </c>
      <c r="BI259">
        <f>(AO259-AU259)/(AO259-BF259)</f>
        <v>0</v>
      </c>
      <c r="BJ259">
        <f>(AU259-AT259)/(AU259-AN259)</f>
        <v>0</v>
      </c>
      <c r="BK259">
        <f>(AO259-AU259)/(AO259-AN259)</f>
        <v>0</v>
      </c>
      <c r="BL259">
        <f>(BH259*BF259/AT259)</f>
        <v>0</v>
      </c>
      <c r="BM259">
        <f>(1-BL259)</f>
        <v>0</v>
      </c>
      <c r="CV259">
        <f>$B$13*DT259+$C$13*DU259+$F$13*EF259*(1-EI259)</f>
        <v>0</v>
      </c>
      <c r="CW259">
        <f>CV259*CX259</f>
        <v>0</v>
      </c>
      <c r="CX259">
        <f>($B$13*$D$11+$C$13*$D$11+$F$13*((ES259+EK259)/MAX(ES259+EK259+ET259, 0.1)*$I$11+ET259/MAX(ES259+EK259+ET259, 0.1)*$J$11))/($B$13+$C$13+$F$13)</f>
        <v>0</v>
      </c>
      <c r="CY259">
        <f>($B$13*$K$11+$C$13*$K$11+$F$13*((ES259+EK259)/MAX(ES259+EK259+ET259, 0.1)*$P$11+ET259/MAX(ES259+EK259+ET259, 0.1)*$Q$11))/($B$13+$C$13+$F$13)</f>
        <v>0</v>
      </c>
      <c r="CZ259">
        <v>1.37</v>
      </c>
      <c r="DA259">
        <v>0.5</v>
      </c>
      <c r="DB259" t="s">
        <v>423</v>
      </c>
      <c r="DC259">
        <v>2</v>
      </c>
      <c r="DD259">
        <v>1758414847.099999</v>
      </c>
      <c r="DE259">
        <v>421.8785806451612</v>
      </c>
      <c r="DF259">
        <v>420.0035483870968</v>
      </c>
      <c r="DG259">
        <v>23.68338709677419</v>
      </c>
      <c r="DH259">
        <v>23.42350967741935</v>
      </c>
      <c r="DI259">
        <v>422.5399032258064</v>
      </c>
      <c r="DJ259">
        <v>23.37223225806451</v>
      </c>
      <c r="DK259">
        <v>500.0027096774193</v>
      </c>
      <c r="DL259">
        <v>90.17365161290321</v>
      </c>
      <c r="DM259">
        <v>0.0682573387096774</v>
      </c>
      <c r="DN259">
        <v>29.99668387096775</v>
      </c>
      <c r="DO259">
        <v>30.00193225806451</v>
      </c>
      <c r="DP259">
        <v>999.9000000000003</v>
      </c>
      <c r="DQ259">
        <v>0</v>
      </c>
      <c r="DR259">
        <v>0</v>
      </c>
      <c r="DS259">
        <v>9998.54870967742</v>
      </c>
      <c r="DT259">
        <v>0</v>
      </c>
      <c r="DU259">
        <v>3.343188064516128</v>
      </c>
      <c r="DV259">
        <v>1.874869677419355</v>
      </c>
      <c r="DW259">
        <v>432.1124516129032</v>
      </c>
      <c r="DX259">
        <v>430.0774838709679</v>
      </c>
      <c r="DY259">
        <v>0.2598729677419355</v>
      </c>
      <c r="DZ259">
        <v>420.0035483870968</v>
      </c>
      <c r="EA259">
        <v>23.42350967741935</v>
      </c>
      <c r="EB259">
        <v>2.135617096774194</v>
      </c>
      <c r="EC259">
        <v>2.112183870967741</v>
      </c>
      <c r="ED259">
        <v>18.48735806451613</v>
      </c>
      <c r="EE259">
        <v>18.31135483870968</v>
      </c>
      <c r="EF259">
        <v>0.005000780000000002</v>
      </c>
      <c r="EG259">
        <v>0</v>
      </c>
      <c r="EH259">
        <v>0</v>
      </c>
      <c r="EI259">
        <v>0</v>
      </c>
      <c r="EJ259">
        <v>122.3290322580645</v>
      </c>
      <c r="EK259">
        <v>0.005000780000000002</v>
      </c>
      <c r="EL259">
        <v>-11.46774193548387</v>
      </c>
      <c r="EM259">
        <v>0.4870967741935484</v>
      </c>
      <c r="EN259">
        <v>35.66512903225806</v>
      </c>
      <c r="EO259">
        <v>41.01377419354837</v>
      </c>
      <c r="EP259">
        <v>38.52003225806452</v>
      </c>
      <c r="EQ259">
        <v>41.57829032258064</v>
      </c>
      <c r="ER259">
        <v>39.01587096774193</v>
      </c>
      <c r="ES259">
        <v>0</v>
      </c>
      <c r="ET259">
        <v>0</v>
      </c>
      <c r="EU259">
        <v>0</v>
      </c>
      <c r="EV259">
        <v>1758414855</v>
      </c>
      <c r="EW259">
        <v>0</v>
      </c>
      <c r="EX259">
        <v>122.204</v>
      </c>
      <c r="EY259">
        <v>-18.82307673532892</v>
      </c>
      <c r="EZ259">
        <v>-17.38461591040596</v>
      </c>
      <c r="FA259">
        <v>-11.352</v>
      </c>
      <c r="FB259">
        <v>15</v>
      </c>
      <c r="FC259">
        <v>0</v>
      </c>
      <c r="FD259" t="s">
        <v>424</v>
      </c>
      <c r="FE259">
        <v>1746989605.5</v>
      </c>
      <c r="FF259">
        <v>1746989593.5</v>
      </c>
      <c r="FG259">
        <v>0</v>
      </c>
      <c r="FH259">
        <v>-0.274</v>
      </c>
      <c r="FI259">
        <v>-0.002</v>
      </c>
      <c r="FJ259">
        <v>2.549</v>
      </c>
      <c r="FK259">
        <v>0.129</v>
      </c>
      <c r="FL259">
        <v>420</v>
      </c>
      <c r="FM259">
        <v>17</v>
      </c>
      <c r="FN259">
        <v>0.02</v>
      </c>
      <c r="FO259">
        <v>0.04</v>
      </c>
      <c r="FP259">
        <v>1.886044146341463</v>
      </c>
      <c r="FQ259">
        <v>-0.04756285714285672</v>
      </c>
      <c r="FR259">
        <v>0.04099231498324899</v>
      </c>
      <c r="FS259">
        <v>1</v>
      </c>
      <c r="FT259">
        <v>122.9794117647059</v>
      </c>
      <c r="FU259">
        <v>-7.640947317272601</v>
      </c>
      <c r="FV259">
        <v>5.765045758288108</v>
      </c>
      <c r="FW259">
        <v>0</v>
      </c>
      <c r="FX259">
        <v>0.2540856341463414</v>
      </c>
      <c r="FY259">
        <v>0.1630929407665506</v>
      </c>
      <c r="FZ259">
        <v>0.01749938334907429</v>
      </c>
      <c r="GA259">
        <v>0</v>
      </c>
      <c r="GB259">
        <v>1</v>
      </c>
      <c r="GC259">
        <v>3</v>
      </c>
      <c r="GD259" t="s">
        <v>435</v>
      </c>
      <c r="GE259">
        <v>3.10301</v>
      </c>
      <c r="GF259">
        <v>2.7266</v>
      </c>
      <c r="GG259">
        <v>0.088044</v>
      </c>
      <c r="GH259">
        <v>0.08768280000000001</v>
      </c>
      <c r="GI259">
        <v>0.106336</v>
      </c>
      <c r="GJ259">
        <v>0.106906</v>
      </c>
      <c r="GK259">
        <v>23834.6</v>
      </c>
      <c r="GL259">
        <v>21640.8</v>
      </c>
      <c r="GM259">
        <v>26700.4</v>
      </c>
      <c r="GN259">
        <v>23943.1</v>
      </c>
      <c r="GO259">
        <v>38181.9</v>
      </c>
      <c r="GP259">
        <v>31609.4</v>
      </c>
      <c r="GQ259">
        <v>46628.5</v>
      </c>
      <c r="GR259">
        <v>37880.4</v>
      </c>
      <c r="GS259">
        <v>1.8658</v>
      </c>
      <c r="GT259">
        <v>1.85972</v>
      </c>
      <c r="GU259">
        <v>0.0812635</v>
      </c>
      <c r="GV259">
        <v>0</v>
      </c>
      <c r="GW259">
        <v>28.6913</v>
      </c>
      <c r="GX259">
        <v>999.9</v>
      </c>
      <c r="GY259">
        <v>53.6</v>
      </c>
      <c r="GZ259">
        <v>31.6</v>
      </c>
      <c r="HA259">
        <v>27.7495</v>
      </c>
      <c r="HB259">
        <v>61.0237</v>
      </c>
      <c r="HC259">
        <v>26.2981</v>
      </c>
      <c r="HD259">
        <v>1</v>
      </c>
      <c r="HE259">
        <v>0.144375</v>
      </c>
      <c r="HF259">
        <v>-1.22182</v>
      </c>
      <c r="HG259">
        <v>20.2959</v>
      </c>
      <c r="HH259">
        <v>5.21804</v>
      </c>
      <c r="HI259">
        <v>11.98</v>
      </c>
      <c r="HJ259">
        <v>4.96465</v>
      </c>
      <c r="HK259">
        <v>3.2752</v>
      </c>
      <c r="HL259">
        <v>9999</v>
      </c>
      <c r="HM259">
        <v>9999</v>
      </c>
      <c r="HN259">
        <v>9999</v>
      </c>
      <c r="HO259">
        <v>999.9</v>
      </c>
      <c r="HP259">
        <v>1.86387</v>
      </c>
      <c r="HQ259">
        <v>1.86005</v>
      </c>
      <c r="HR259">
        <v>1.85837</v>
      </c>
      <c r="HS259">
        <v>1.85974</v>
      </c>
      <c r="HT259">
        <v>1.85979</v>
      </c>
      <c r="HU259">
        <v>1.85837</v>
      </c>
      <c r="HV259">
        <v>1.85745</v>
      </c>
      <c r="HW259">
        <v>1.85238</v>
      </c>
      <c r="HX259">
        <v>0</v>
      </c>
      <c r="HY259">
        <v>0</v>
      </c>
      <c r="HZ259">
        <v>0</v>
      </c>
      <c r="IA259">
        <v>0</v>
      </c>
      <c r="IB259" t="s">
        <v>426</v>
      </c>
      <c r="IC259" t="s">
        <v>427</v>
      </c>
      <c r="ID259" t="s">
        <v>428</v>
      </c>
      <c r="IE259" t="s">
        <v>428</v>
      </c>
      <c r="IF259" t="s">
        <v>428</v>
      </c>
      <c r="IG259" t="s">
        <v>428</v>
      </c>
      <c r="IH259">
        <v>0</v>
      </c>
      <c r="II259">
        <v>100</v>
      </c>
      <c r="IJ259">
        <v>100</v>
      </c>
      <c r="IK259">
        <v>-0.662</v>
      </c>
      <c r="IL259">
        <v>0.3108</v>
      </c>
      <c r="IM259">
        <v>-0.6605319167387009</v>
      </c>
      <c r="IN259">
        <v>-0.0004737513092168879</v>
      </c>
      <c r="IO259">
        <v>1.233974951706583E-06</v>
      </c>
      <c r="IP259">
        <v>-2.791035861235605E-10</v>
      </c>
      <c r="IQ259">
        <v>0.04306461537617447</v>
      </c>
      <c r="IR259">
        <v>-0.002560808816659483</v>
      </c>
      <c r="IS259">
        <v>0.0007441110143227328</v>
      </c>
      <c r="IT259">
        <v>-6.151772081818622E-06</v>
      </c>
      <c r="IU259">
        <v>2</v>
      </c>
      <c r="IV259">
        <v>1988</v>
      </c>
      <c r="IW259">
        <v>1</v>
      </c>
      <c r="IX259">
        <v>28</v>
      </c>
      <c r="IY259">
        <v>190420.8</v>
      </c>
      <c r="IZ259">
        <v>190421</v>
      </c>
      <c r="JA259">
        <v>1.1499</v>
      </c>
      <c r="JB259">
        <v>2.61108</v>
      </c>
      <c r="JC259">
        <v>1.49658</v>
      </c>
      <c r="JD259">
        <v>2.34985</v>
      </c>
      <c r="JE259">
        <v>1.54907</v>
      </c>
      <c r="JF259">
        <v>2.46094</v>
      </c>
      <c r="JG259">
        <v>36.4107</v>
      </c>
      <c r="JH259">
        <v>24.0963</v>
      </c>
      <c r="JI259">
        <v>18</v>
      </c>
      <c r="JJ259">
        <v>481.773</v>
      </c>
      <c r="JK259">
        <v>492.422</v>
      </c>
      <c r="JL259">
        <v>30.4597</v>
      </c>
      <c r="JM259">
        <v>29.0985</v>
      </c>
      <c r="JN259">
        <v>29.9998</v>
      </c>
      <c r="JO259">
        <v>29.301</v>
      </c>
      <c r="JP259">
        <v>29.2894</v>
      </c>
      <c r="JQ259">
        <v>23.1054</v>
      </c>
      <c r="JR259">
        <v>19.4759</v>
      </c>
      <c r="JS259">
        <v>100</v>
      </c>
      <c r="JT259">
        <v>30.4361</v>
      </c>
      <c r="JU259">
        <v>420</v>
      </c>
      <c r="JV259">
        <v>23.3332</v>
      </c>
      <c r="JW259">
        <v>101.947</v>
      </c>
      <c r="JX259">
        <v>91.3535</v>
      </c>
    </row>
    <row r="260" spans="1:284">
      <c r="A260">
        <v>242</v>
      </c>
      <c r="B260">
        <v>1758414857.1</v>
      </c>
      <c r="C260">
        <v>2154.099999904633</v>
      </c>
      <c r="D260" t="s">
        <v>916</v>
      </c>
      <c r="E260" t="s">
        <v>917</v>
      </c>
      <c r="F260">
        <v>5</v>
      </c>
      <c r="G260" t="s">
        <v>915</v>
      </c>
      <c r="H260" t="s">
        <v>421</v>
      </c>
      <c r="I260">
        <v>1758414849.151724</v>
      </c>
      <c r="J260">
        <f>(K260)/1000</f>
        <v>0</v>
      </c>
      <c r="K260">
        <f>1000*DK260*AI260*(DG260-DH260)/(100*CZ260*(1000-AI260*DG260))</f>
        <v>0</v>
      </c>
      <c r="L260">
        <f>DK260*AI260*(DF260-DE260*(1000-AI260*DH260)/(1000-AI260*DG260))/(100*CZ260)</f>
        <v>0</v>
      </c>
      <c r="M260">
        <f>DE260 - IF(AI260&gt;1, L260*CZ260*100.0/(AK260), 0)</f>
        <v>0</v>
      </c>
      <c r="N260">
        <f>((T260-J260/2)*M260-L260)/(T260+J260/2)</f>
        <v>0</v>
      </c>
      <c r="O260">
        <f>N260*(DL260+DM260)/1000.0</f>
        <v>0</v>
      </c>
      <c r="P260">
        <f>(DE260 - IF(AI260&gt;1, L260*CZ260*100.0/(AK260), 0))*(DL260+DM260)/1000.0</f>
        <v>0</v>
      </c>
      <c r="Q260">
        <f>2.0/((1/S260-1/R260)+SIGN(S260)*SQRT((1/S260-1/R260)*(1/S260-1/R260) + 4*DA260/((DA260+1)*(DA260+1))*(2*1/S260*1/R260-1/R260*1/R260)))</f>
        <v>0</v>
      </c>
      <c r="R260">
        <f>IF(LEFT(DB260,1)&lt;&gt;"0",IF(LEFT(DB260,1)="1",3.0,DC260),$D$5+$E$5*(DS260*DL260/($K$5*1000))+$F$5*(DS260*DL260/($K$5*1000))*MAX(MIN(CZ260,$J$5),$I$5)*MAX(MIN(CZ260,$J$5),$I$5)+$G$5*MAX(MIN(CZ260,$J$5),$I$5)*(DS260*DL260/($K$5*1000))+$H$5*(DS260*DL260/($K$5*1000))*(DS260*DL260/($K$5*1000)))</f>
        <v>0</v>
      </c>
      <c r="S260">
        <f>J260*(1000-(1000*0.61365*exp(17.502*W260/(240.97+W260))/(DL260+DM260)+DG260)/2)/(1000*0.61365*exp(17.502*W260/(240.97+W260))/(DL260+DM260)-DG260)</f>
        <v>0</v>
      </c>
      <c r="T260">
        <f>1/((DA260+1)/(Q260/1.6)+1/(R260/1.37)) + DA260/((DA260+1)/(Q260/1.6) + DA260/(R260/1.37))</f>
        <v>0</v>
      </c>
      <c r="U260">
        <f>(CV260*CY260)</f>
        <v>0</v>
      </c>
      <c r="V260">
        <f>(DN260+(U260+2*0.95*5.67E-8*(((DN260+$B$9)+273)^4-(DN260+273)^4)-44100*J260)/(1.84*29.3*R260+8*0.95*5.67E-8*(DN260+273)^3))</f>
        <v>0</v>
      </c>
      <c r="W260">
        <f>($C$9*DO260+$D$9*DP260+$E$9*V260)</f>
        <v>0</v>
      </c>
      <c r="X260">
        <f>0.61365*exp(17.502*W260/(240.97+W260))</f>
        <v>0</v>
      </c>
      <c r="Y260">
        <f>(Z260/AA260*100)</f>
        <v>0</v>
      </c>
      <c r="Z260">
        <f>DG260*(DL260+DM260)/1000</f>
        <v>0</v>
      </c>
      <c r="AA260">
        <f>0.61365*exp(17.502*DN260/(240.97+DN260))</f>
        <v>0</v>
      </c>
      <c r="AB260">
        <f>(X260-DG260*(DL260+DM260)/1000)</f>
        <v>0</v>
      </c>
      <c r="AC260">
        <f>(-J260*44100)</f>
        <v>0</v>
      </c>
      <c r="AD260">
        <f>2*29.3*R260*0.92*(DN260-W260)</f>
        <v>0</v>
      </c>
      <c r="AE260">
        <f>2*0.95*5.67E-8*(((DN260+$B$9)+273)^4-(W260+273)^4)</f>
        <v>0</v>
      </c>
      <c r="AF260">
        <f>U260+AE260+AC260+AD260</f>
        <v>0</v>
      </c>
      <c r="AG260">
        <v>0</v>
      </c>
      <c r="AH260">
        <v>0</v>
      </c>
      <c r="AI260">
        <f>IF(AG260*$H$15&gt;=AK260,1.0,(AK260/(AK260-AG260*$H$15)))</f>
        <v>0</v>
      </c>
      <c r="AJ260">
        <f>(AI260-1)*100</f>
        <v>0</v>
      </c>
      <c r="AK260">
        <f>MAX(0,($B$15+$C$15*DS260)/(1+$D$15*DS260)*DL260/(DN260+273)*$E$15)</f>
        <v>0</v>
      </c>
      <c r="AL260" t="s">
        <v>422</v>
      </c>
      <c r="AM260" t="s">
        <v>422</v>
      </c>
      <c r="AN260">
        <v>0</v>
      </c>
      <c r="AO260">
        <v>0</v>
      </c>
      <c r="AP260">
        <f>1-AN260/AO260</f>
        <v>0</v>
      </c>
      <c r="AQ260">
        <v>0</v>
      </c>
      <c r="AR260" t="s">
        <v>422</v>
      </c>
      <c r="AS260" t="s">
        <v>422</v>
      </c>
      <c r="AT260">
        <v>0</v>
      </c>
      <c r="AU260">
        <v>0</v>
      </c>
      <c r="AV260">
        <f>1-AT260/AU260</f>
        <v>0</v>
      </c>
      <c r="AW260">
        <v>0.5</v>
      </c>
      <c r="AX260">
        <f>CW260</f>
        <v>0</v>
      </c>
      <c r="AY260">
        <f>L260</f>
        <v>0</v>
      </c>
      <c r="AZ260">
        <f>AV260*AW260*AX260</f>
        <v>0</v>
      </c>
      <c r="BA260">
        <f>(AY260-AQ260)/AX260</f>
        <v>0</v>
      </c>
      <c r="BB260">
        <f>(AO260-AU260)/AU260</f>
        <v>0</v>
      </c>
      <c r="BC260">
        <f>AN260/(AP260+AN260/AU260)</f>
        <v>0</v>
      </c>
      <c r="BD260" t="s">
        <v>422</v>
      </c>
      <c r="BE260">
        <v>0</v>
      </c>
      <c r="BF260">
        <f>IF(BE260&lt;&gt;0, BE260, BC260)</f>
        <v>0</v>
      </c>
      <c r="BG260">
        <f>1-BF260/AU260</f>
        <v>0</v>
      </c>
      <c r="BH260">
        <f>(AU260-AT260)/(AU260-BF260)</f>
        <v>0</v>
      </c>
      <c r="BI260">
        <f>(AO260-AU260)/(AO260-BF260)</f>
        <v>0</v>
      </c>
      <c r="BJ260">
        <f>(AU260-AT260)/(AU260-AN260)</f>
        <v>0</v>
      </c>
      <c r="BK260">
        <f>(AO260-AU260)/(AO260-AN260)</f>
        <v>0</v>
      </c>
      <c r="BL260">
        <f>(BH260*BF260/AT260)</f>
        <v>0</v>
      </c>
      <c r="BM260">
        <f>(1-BL260)</f>
        <v>0</v>
      </c>
      <c r="CV260">
        <f>$B$13*DT260+$C$13*DU260+$F$13*EF260*(1-EI260)</f>
        <v>0</v>
      </c>
      <c r="CW260">
        <f>CV260*CX260</f>
        <v>0</v>
      </c>
      <c r="CX260">
        <f>($B$13*$D$11+$C$13*$D$11+$F$13*((ES260+EK260)/MAX(ES260+EK260+ET260, 0.1)*$I$11+ET260/MAX(ES260+EK260+ET260, 0.1)*$J$11))/($B$13+$C$13+$F$13)</f>
        <v>0</v>
      </c>
      <c r="CY260">
        <f>($B$13*$K$11+$C$13*$K$11+$F$13*((ES260+EK260)/MAX(ES260+EK260+ET260, 0.1)*$P$11+ET260/MAX(ES260+EK260+ET260, 0.1)*$Q$11))/($B$13+$C$13+$F$13)</f>
        <v>0</v>
      </c>
      <c r="CZ260">
        <v>1.37</v>
      </c>
      <c r="DA260">
        <v>0.5</v>
      </c>
      <c r="DB260" t="s">
        <v>423</v>
      </c>
      <c r="DC260">
        <v>2</v>
      </c>
      <c r="DD260">
        <v>1758414849.151724</v>
      </c>
      <c r="DE260">
        <v>421.878172413793</v>
      </c>
      <c r="DF260">
        <v>419.9970689655172</v>
      </c>
      <c r="DG260">
        <v>23.68062413793104</v>
      </c>
      <c r="DH260">
        <v>23.41651379310345</v>
      </c>
      <c r="DI260">
        <v>422.5395172413793</v>
      </c>
      <c r="DJ260">
        <v>23.36952758620689</v>
      </c>
      <c r="DK260">
        <v>500.0025172413793</v>
      </c>
      <c r="DL260">
        <v>90.17338965517241</v>
      </c>
      <c r="DM260">
        <v>0.06829933103448275</v>
      </c>
      <c r="DN260">
        <v>30.00006896551724</v>
      </c>
      <c r="DO260">
        <v>30.00666551724138</v>
      </c>
      <c r="DP260">
        <v>999.9000000000002</v>
      </c>
      <c r="DQ260">
        <v>0</v>
      </c>
      <c r="DR260">
        <v>0</v>
      </c>
      <c r="DS260">
        <v>9996.682413793103</v>
      </c>
      <c r="DT260">
        <v>0</v>
      </c>
      <c r="DU260">
        <v>3.343458275862068</v>
      </c>
      <c r="DV260">
        <v>1.880952413793104</v>
      </c>
      <c r="DW260">
        <v>432.1108275862069</v>
      </c>
      <c r="DX260">
        <v>430.0677241379311</v>
      </c>
      <c r="DY260">
        <v>0.2641012068965517</v>
      </c>
      <c r="DZ260">
        <v>419.9970689655172</v>
      </c>
      <c r="EA260">
        <v>23.41651379310345</v>
      </c>
      <c r="EB260">
        <v>2.135362068965517</v>
      </c>
      <c r="EC260">
        <v>2.111546896551724</v>
      </c>
      <c r="ED260">
        <v>18.48544482758621</v>
      </c>
      <c r="EE260">
        <v>18.30654827586207</v>
      </c>
      <c r="EF260">
        <v>0.005000780000000002</v>
      </c>
      <c r="EG260">
        <v>0</v>
      </c>
      <c r="EH260">
        <v>0</v>
      </c>
      <c r="EI260">
        <v>0</v>
      </c>
      <c r="EJ260">
        <v>122.1793103448276</v>
      </c>
      <c r="EK260">
        <v>0.005000780000000002</v>
      </c>
      <c r="EL260">
        <v>-11.81034482758621</v>
      </c>
      <c r="EM260">
        <v>0.6137931034482759</v>
      </c>
      <c r="EN260">
        <v>35.67655172413793</v>
      </c>
      <c r="EO260">
        <v>41.0385172413793</v>
      </c>
      <c r="EP260">
        <v>38.53006896551724</v>
      </c>
      <c r="EQ260">
        <v>41.61606896551724</v>
      </c>
      <c r="ER260">
        <v>39.00831034482758</v>
      </c>
      <c r="ES260">
        <v>0</v>
      </c>
      <c r="ET260">
        <v>0</v>
      </c>
      <c r="EU260">
        <v>0</v>
      </c>
      <c r="EV260">
        <v>1758414856.8</v>
      </c>
      <c r="EW260">
        <v>0</v>
      </c>
      <c r="EX260">
        <v>122.2961538461539</v>
      </c>
      <c r="EY260">
        <v>6.683760671626517</v>
      </c>
      <c r="EZ260">
        <v>-19.9863251046992</v>
      </c>
      <c r="FA260">
        <v>-12.09230769230769</v>
      </c>
      <c r="FB260">
        <v>15</v>
      </c>
      <c r="FC260">
        <v>0</v>
      </c>
      <c r="FD260" t="s">
        <v>424</v>
      </c>
      <c r="FE260">
        <v>1746989605.5</v>
      </c>
      <c r="FF260">
        <v>1746989593.5</v>
      </c>
      <c r="FG260">
        <v>0</v>
      </c>
      <c r="FH260">
        <v>-0.274</v>
      </c>
      <c r="FI260">
        <v>-0.002</v>
      </c>
      <c r="FJ260">
        <v>2.549</v>
      </c>
      <c r="FK260">
        <v>0.129</v>
      </c>
      <c r="FL260">
        <v>420</v>
      </c>
      <c r="FM260">
        <v>17</v>
      </c>
      <c r="FN260">
        <v>0.02</v>
      </c>
      <c r="FO260">
        <v>0.04</v>
      </c>
      <c r="FP260">
        <v>1.8821025</v>
      </c>
      <c r="FQ260">
        <v>0.1169130956847979</v>
      </c>
      <c r="FR260">
        <v>0.03695682756609391</v>
      </c>
      <c r="FS260">
        <v>1</v>
      </c>
      <c r="FT260">
        <v>122.8470588235294</v>
      </c>
      <c r="FU260">
        <v>-10.2887701089628</v>
      </c>
      <c r="FV260">
        <v>6.095236099954361</v>
      </c>
      <c r="FW260">
        <v>0</v>
      </c>
      <c r="FX260">
        <v>0.257134675</v>
      </c>
      <c r="FY260">
        <v>0.1544549380863035</v>
      </c>
      <c r="FZ260">
        <v>0.01676832723676918</v>
      </c>
      <c r="GA260">
        <v>0</v>
      </c>
      <c r="GB260">
        <v>1</v>
      </c>
      <c r="GC260">
        <v>3</v>
      </c>
      <c r="GD260" t="s">
        <v>435</v>
      </c>
      <c r="GE260">
        <v>3.10302</v>
      </c>
      <c r="GF260">
        <v>2.72676</v>
      </c>
      <c r="GG260">
        <v>0.0880437</v>
      </c>
      <c r="GH260">
        <v>0.08768479999999999</v>
      </c>
      <c r="GI260">
        <v>0.10632</v>
      </c>
      <c r="GJ260">
        <v>0.106896</v>
      </c>
      <c r="GK260">
        <v>23834.8</v>
      </c>
      <c r="GL260">
        <v>21640.8</v>
      </c>
      <c r="GM260">
        <v>26700.6</v>
      </c>
      <c r="GN260">
        <v>23943.1</v>
      </c>
      <c r="GO260">
        <v>38182.7</v>
      </c>
      <c r="GP260">
        <v>31609.7</v>
      </c>
      <c r="GQ260">
        <v>46628.7</v>
      </c>
      <c r="GR260">
        <v>37880.3</v>
      </c>
      <c r="GS260">
        <v>1.8659</v>
      </c>
      <c r="GT260">
        <v>1.85972</v>
      </c>
      <c r="GU260">
        <v>0.0807717</v>
      </c>
      <c r="GV260">
        <v>0</v>
      </c>
      <c r="GW260">
        <v>28.6903</v>
      </c>
      <c r="GX260">
        <v>999.9</v>
      </c>
      <c r="GY260">
        <v>53.6</v>
      </c>
      <c r="GZ260">
        <v>31.6</v>
      </c>
      <c r="HA260">
        <v>27.7478</v>
      </c>
      <c r="HB260">
        <v>60.8237</v>
      </c>
      <c r="HC260">
        <v>26.2821</v>
      </c>
      <c r="HD260">
        <v>1</v>
      </c>
      <c r="HE260">
        <v>0.144088</v>
      </c>
      <c r="HF260">
        <v>-1.2003</v>
      </c>
      <c r="HG260">
        <v>20.296</v>
      </c>
      <c r="HH260">
        <v>5.21804</v>
      </c>
      <c r="HI260">
        <v>11.98</v>
      </c>
      <c r="HJ260">
        <v>4.9647</v>
      </c>
      <c r="HK260">
        <v>3.27518</v>
      </c>
      <c r="HL260">
        <v>9999</v>
      </c>
      <c r="HM260">
        <v>9999</v>
      </c>
      <c r="HN260">
        <v>9999</v>
      </c>
      <c r="HO260">
        <v>999.9</v>
      </c>
      <c r="HP260">
        <v>1.86386</v>
      </c>
      <c r="HQ260">
        <v>1.86005</v>
      </c>
      <c r="HR260">
        <v>1.85837</v>
      </c>
      <c r="HS260">
        <v>1.85974</v>
      </c>
      <c r="HT260">
        <v>1.85978</v>
      </c>
      <c r="HU260">
        <v>1.85837</v>
      </c>
      <c r="HV260">
        <v>1.85745</v>
      </c>
      <c r="HW260">
        <v>1.85238</v>
      </c>
      <c r="HX260">
        <v>0</v>
      </c>
      <c r="HY260">
        <v>0</v>
      </c>
      <c r="HZ260">
        <v>0</v>
      </c>
      <c r="IA260">
        <v>0</v>
      </c>
      <c r="IB260" t="s">
        <v>426</v>
      </c>
      <c r="IC260" t="s">
        <v>427</v>
      </c>
      <c r="ID260" t="s">
        <v>428</v>
      </c>
      <c r="IE260" t="s">
        <v>428</v>
      </c>
      <c r="IF260" t="s">
        <v>428</v>
      </c>
      <c r="IG260" t="s">
        <v>428</v>
      </c>
      <c r="IH260">
        <v>0</v>
      </c>
      <c r="II260">
        <v>100</v>
      </c>
      <c r="IJ260">
        <v>100</v>
      </c>
      <c r="IK260">
        <v>-0.661</v>
      </c>
      <c r="IL260">
        <v>0.3106</v>
      </c>
      <c r="IM260">
        <v>-0.6605319167387009</v>
      </c>
      <c r="IN260">
        <v>-0.0004737513092168879</v>
      </c>
      <c r="IO260">
        <v>1.233974951706583E-06</v>
      </c>
      <c r="IP260">
        <v>-2.791035861235605E-10</v>
      </c>
      <c r="IQ260">
        <v>0.04306461537617447</v>
      </c>
      <c r="IR260">
        <v>-0.002560808816659483</v>
      </c>
      <c r="IS260">
        <v>0.0007441110143227328</v>
      </c>
      <c r="IT260">
        <v>-6.151772081818622E-06</v>
      </c>
      <c r="IU260">
        <v>2</v>
      </c>
      <c r="IV260">
        <v>1988</v>
      </c>
      <c r="IW260">
        <v>1</v>
      </c>
      <c r="IX260">
        <v>28</v>
      </c>
      <c r="IY260">
        <v>190420.9</v>
      </c>
      <c r="IZ260">
        <v>190421.1</v>
      </c>
      <c r="JA260">
        <v>1.14868</v>
      </c>
      <c r="JB260">
        <v>2.60864</v>
      </c>
      <c r="JC260">
        <v>1.49658</v>
      </c>
      <c r="JD260">
        <v>2.34741</v>
      </c>
      <c r="JE260">
        <v>1.54907</v>
      </c>
      <c r="JF260">
        <v>2.46826</v>
      </c>
      <c r="JG260">
        <v>36.4107</v>
      </c>
      <c r="JH260">
        <v>24.0963</v>
      </c>
      <c r="JI260">
        <v>18</v>
      </c>
      <c r="JJ260">
        <v>481.824</v>
      </c>
      <c r="JK260">
        <v>492.413</v>
      </c>
      <c r="JL260">
        <v>30.4524</v>
      </c>
      <c r="JM260">
        <v>29.0985</v>
      </c>
      <c r="JN260">
        <v>29.9998</v>
      </c>
      <c r="JO260">
        <v>29.2999</v>
      </c>
      <c r="JP260">
        <v>29.2883</v>
      </c>
      <c r="JQ260">
        <v>23.1057</v>
      </c>
      <c r="JR260">
        <v>19.4759</v>
      </c>
      <c r="JS260">
        <v>100</v>
      </c>
      <c r="JT260">
        <v>30.4209</v>
      </c>
      <c r="JU260">
        <v>420</v>
      </c>
      <c r="JV260">
        <v>23.332</v>
      </c>
      <c r="JW260">
        <v>101.947</v>
      </c>
      <c r="JX260">
        <v>91.35339999999999</v>
      </c>
    </row>
    <row r="261" spans="1:284">
      <c r="A261">
        <v>243</v>
      </c>
      <c r="B261">
        <v>1758414859.1</v>
      </c>
      <c r="C261">
        <v>2156.099999904633</v>
      </c>
      <c r="D261" t="s">
        <v>918</v>
      </c>
      <c r="E261" t="s">
        <v>919</v>
      </c>
      <c r="F261">
        <v>5</v>
      </c>
      <c r="G261" t="s">
        <v>915</v>
      </c>
      <c r="H261" t="s">
        <v>421</v>
      </c>
      <c r="I261">
        <v>1758414851.010714</v>
      </c>
      <c r="J261">
        <f>(K261)/1000</f>
        <v>0</v>
      </c>
      <c r="K261">
        <f>1000*DK261*AI261*(DG261-DH261)/(100*CZ261*(1000-AI261*DG261))</f>
        <v>0</v>
      </c>
      <c r="L261">
        <f>DK261*AI261*(DF261-DE261*(1000-AI261*DH261)/(1000-AI261*DG261))/(100*CZ261)</f>
        <v>0</v>
      </c>
      <c r="M261">
        <f>DE261 - IF(AI261&gt;1, L261*CZ261*100.0/(AK261), 0)</f>
        <v>0</v>
      </c>
      <c r="N261">
        <f>((T261-J261/2)*M261-L261)/(T261+J261/2)</f>
        <v>0</v>
      </c>
      <c r="O261">
        <f>N261*(DL261+DM261)/1000.0</f>
        <v>0</v>
      </c>
      <c r="P261">
        <f>(DE261 - IF(AI261&gt;1, L261*CZ261*100.0/(AK261), 0))*(DL261+DM261)/1000.0</f>
        <v>0</v>
      </c>
      <c r="Q261">
        <f>2.0/((1/S261-1/R261)+SIGN(S261)*SQRT((1/S261-1/R261)*(1/S261-1/R261) + 4*DA261/((DA261+1)*(DA261+1))*(2*1/S261*1/R261-1/R261*1/R261)))</f>
        <v>0</v>
      </c>
      <c r="R261">
        <f>IF(LEFT(DB261,1)&lt;&gt;"0",IF(LEFT(DB261,1)="1",3.0,DC261),$D$5+$E$5*(DS261*DL261/($K$5*1000))+$F$5*(DS261*DL261/($K$5*1000))*MAX(MIN(CZ261,$J$5),$I$5)*MAX(MIN(CZ261,$J$5),$I$5)+$G$5*MAX(MIN(CZ261,$J$5),$I$5)*(DS261*DL261/($K$5*1000))+$H$5*(DS261*DL261/($K$5*1000))*(DS261*DL261/($K$5*1000)))</f>
        <v>0</v>
      </c>
      <c r="S261">
        <f>J261*(1000-(1000*0.61365*exp(17.502*W261/(240.97+W261))/(DL261+DM261)+DG261)/2)/(1000*0.61365*exp(17.502*W261/(240.97+W261))/(DL261+DM261)-DG261)</f>
        <v>0</v>
      </c>
      <c r="T261">
        <f>1/((DA261+1)/(Q261/1.6)+1/(R261/1.37)) + DA261/((DA261+1)/(Q261/1.6) + DA261/(R261/1.37))</f>
        <v>0</v>
      </c>
      <c r="U261">
        <f>(CV261*CY261)</f>
        <v>0</v>
      </c>
      <c r="V261">
        <f>(DN261+(U261+2*0.95*5.67E-8*(((DN261+$B$9)+273)^4-(DN261+273)^4)-44100*J261)/(1.84*29.3*R261+8*0.95*5.67E-8*(DN261+273)^3))</f>
        <v>0</v>
      </c>
      <c r="W261">
        <f>($C$9*DO261+$D$9*DP261+$E$9*V261)</f>
        <v>0</v>
      </c>
      <c r="X261">
        <f>0.61365*exp(17.502*W261/(240.97+W261))</f>
        <v>0</v>
      </c>
      <c r="Y261">
        <f>(Z261/AA261*100)</f>
        <v>0</v>
      </c>
      <c r="Z261">
        <f>DG261*(DL261+DM261)/1000</f>
        <v>0</v>
      </c>
      <c r="AA261">
        <f>0.61365*exp(17.502*DN261/(240.97+DN261))</f>
        <v>0</v>
      </c>
      <c r="AB261">
        <f>(X261-DG261*(DL261+DM261)/1000)</f>
        <v>0</v>
      </c>
      <c r="AC261">
        <f>(-J261*44100)</f>
        <v>0</v>
      </c>
      <c r="AD261">
        <f>2*29.3*R261*0.92*(DN261-W261)</f>
        <v>0</v>
      </c>
      <c r="AE261">
        <f>2*0.95*5.67E-8*(((DN261+$B$9)+273)^4-(W261+273)^4)</f>
        <v>0</v>
      </c>
      <c r="AF261">
        <f>U261+AE261+AC261+AD261</f>
        <v>0</v>
      </c>
      <c r="AG261">
        <v>0</v>
      </c>
      <c r="AH261">
        <v>0</v>
      </c>
      <c r="AI261">
        <f>IF(AG261*$H$15&gt;=AK261,1.0,(AK261/(AK261-AG261*$H$15)))</f>
        <v>0</v>
      </c>
      <c r="AJ261">
        <f>(AI261-1)*100</f>
        <v>0</v>
      </c>
      <c r="AK261">
        <f>MAX(0,($B$15+$C$15*DS261)/(1+$D$15*DS261)*DL261/(DN261+273)*$E$15)</f>
        <v>0</v>
      </c>
      <c r="AL261" t="s">
        <v>422</v>
      </c>
      <c r="AM261" t="s">
        <v>422</v>
      </c>
      <c r="AN261">
        <v>0</v>
      </c>
      <c r="AO261">
        <v>0</v>
      </c>
      <c r="AP261">
        <f>1-AN261/AO261</f>
        <v>0</v>
      </c>
      <c r="AQ261">
        <v>0</v>
      </c>
      <c r="AR261" t="s">
        <v>422</v>
      </c>
      <c r="AS261" t="s">
        <v>422</v>
      </c>
      <c r="AT261">
        <v>0</v>
      </c>
      <c r="AU261">
        <v>0</v>
      </c>
      <c r="AV261">
        <f>1-AT261/AU261</f>
        <v>0</v>
      </c>
      <c r="AW261">
        <v>0.5</v>
      </c>
      <c r="AX261">
        <f>CW261</f>
        <v>0</v>
      </c>
      <c r="AY261">
        <f>L261</f>
        <v>0</v>
      </c>
      <c r="AZ261">
        <f>AV261*AW261*AX261</f>
        <v>0</v>
      </c>
      <c r="BA261">
        <f>(AY261-AQ261)/AX261</f>
        <v>0</v>
      </c>
      <c r="BB261">
        <f>(AO261-AU261)/AU261</f>
        <v>0</v>
      </c>
      <c r="BC261">
        <f>AN261/(AP261+AN261/AU261)</f>
        <v>0</v>
      </c>
      <c r="BD261" t="s">
        <v>422</v>
      </c>
      <c r="BE261">
        <v>0</v>
      </c>
      <c r="BF261">
        <f>IF(BE261&lt;&gt;0, BE261, BC261)</f>
        <v>0</v>
      </c>
      <c r="BG261">
        <f>1-BF261/AU261</f>
        <v>0</v>
      </c>
      <c r="BH261">
        <f>(AU261-AT261)/(AU261-BF261)</f>
        <v>0</v>
      </c>
      <c r="BI261">
        <f>(AO261-AU261)/(AO261-BF261)</f>
        <v>0</v>
      </c>
      <c r="BJ261">
        <f>(AU261-AT261)/(AU261-AN261)</f>
        <v>0</v>
      </c>
      <c r="BK261">
        <f>(AO261-AU261)/(AO261-AN261)</f>
        <v>0</v>
      </c>
      <c r="BL261">
        <f>(BH261*BF261/AT261)</f>
        <v>0</v>
      </c>
      <c r="BM261">
        <f>(1-BL261)</f>
        <v>0</v>
      </c>
      <c r="CV261">
        <f>$B$13*DT261+$C$13*DU261+$F$13*EF261*(1-EI261)</f>
        <v>0</v>
      </c>
      <c r="CW261">
        <f>CV261*CX261</f>
        <v>0</v>
      </c>
      <c r="CX261">
        <f>($B$13*$D$11+$C$13*$D$11+$F$13*((ES261+EK261)/MAX(ES261+EK261+ET261, 0.1)*$I$11+ET261/MAX(ES261+EK261+ET261, 0.1)*$J$11))/($B$13+$C$13+$F$13)</f>
        <v>0</v>
      </c>
      <c r="CY261">
        <f>($B$13*$K$11+$C$13*$K$11+$F$13*((ES261+EK261)/MAX(ES261+EK261+ET261, 0.1)*$P$11+ET261/MAX(ES261+EK261+ET261, 0.1)*$Q$11))/($B$13+$C$13+$F$13)</f>
        <v>0</v>
      </c>
      <c r="CZ261">
        <v>1.37</v>
      </c>
      <c r="DA261">
        <v>0.5</v>
      </c>
      <c r="DB261" t="s">
        <v>423</v>
      </c>
      <c r="DC261">
        <v>2</v>
      </c>
      <c r="DD261">
        <v>1758414851.010714</v>
      </c>
      <c r="DE261">
        <v>421.8748214285714</v>
      </c>
      <c r="DF261">
        <v>419.9908571428571</v>
      </c>
      <c r="DG261">
        <v>23.67688214285715</v>
      </c>
      <c r="DH261">
        <v>23.40943214285715</v>
      </c>
      <c r="DI261">
        <v>422.5362142857143</v>
      </c>
      <c r="DJ261">
        <v>23.36587142857143</v>
      </c>
      <c r="DK261">
        <v>499.9954285714285</v>
      </c>
      <c r="DL261">
        <v>90.17309642857141</v>
      </c>
      <c r="DM261">
        <v>0.06835506071428571</v>
      </c>
      <c r="DN261">
        <v>30.00241071428572</v>
      </c>
      <c r="DO261">
        <v>30.00850357142857</v>
      </c>
      <c r="DP261">
        <v>999.9000000000002</v>
      </c>
      <c r="DQ261">
        <v>0</v>
      </c>
      <c r="DR261">
        <v>0</v>
      </c>
      <c r="DS261">
        <v>9997.991785714286</v>
      </c>
      <c r="DT261">
        <v>0</v>
      </c>
      <c r="DU261">
        <v>3.343390714285714</v>
      </c>
      <c r="DV261">
        <v>1.8838375</v>
      </c>
      <c r="DW261">
        <v>432.1057500000001</v>
      </c>
      <c r="DX261">
        <v>430.05825</v>
      </c>
      <c r="DY261">
        <v>0.26744425</v>
      </c>
      <c r="DZ261">
        <v>419.9908571428571</v>
      </c>
      <c r="EA261">
        <v>23.40943214285715</v>
      </c>
      <c r="EB261">
        <v>2.1350175</v>
      </c>
      <c r="EC261">
        <v>2.110900714285714</v>
      </c>
      <c r="ED261">
        <v>18.48287142857143</v>
      </c>
      <c r="EE261">
        <v>18.301675</v>
      </c>
      <c r="EF261">
        <v>0.005000780000000002</v>
      </c>
      <c r="EG261">
        <v>0</v>
      </c>
      <c r="EH261">
        <v>0</v>
      </c>
      <c r="EI261">
        <v>0</v>
      </c>
      <c r="EJ261">
        <v>122.7714285714286</v>
      </c>
      <c r="EK261">
        <v>0.005000780000000002</v>
      </c>
      <c r="EL261">
        <v>-12.70714285714286</v>
      </c>
      <c r="EM261">
        <v>0.5642857142857144</v>
      </c>
      <c r="EN261">
        <v>35.68514285714286</v>
      </c>
      <c r="EO261">
        <v>41.06221428571428</v>
      </c>
      <c r="EP261">
        <v>38.52664285714285</v>
      </c>
      <c r="EQ261">
        <v>41.6447857142857</v>
      </c>
      <c r="ER261">
        <v>39.01978571428571</v>
      </c>
      <c r="ES261">
        <v>0</v>
      </c>
      <c r="ET261">
        <v>0</v>
      </c>
      <c r="EU261">
        <v>0</v>
      </c>
      <c r="EV261">
        <v>1758414859.2</v>
      </c>
      <c r="EW261">
        <v>0</v>
      </c>
      <c r="EX261">
        <v>122.9076923076923</v>
      </c>
      <c r="EY261">
        <v>33.96923063383957</v>
      </c>
      <c r="EZ261">
        <v>-30.08205168430271</v>
      </c>
      <c r="FA261">
        <v>-13.19615384615385</v>
      </c>
      <c r="FB261">
        <v>15</v>
      </c>
      <c r="FC261">
        <v>0</v>
      </c>
      <c r="FD261" t="s">
        <v>424</v>
      </c>
      <c r="FE261">
        <v>1746989605.5</v>
      </c>
      <c r="FF261">
        <v>1746989593.5</v>
      </c>
      <c r="FG261">
        <v>0</v>
      </c>
      <c r="FH261">
        <v>-0.274</v>
      </c>
      <c r="FI261">
        <v>-0.002</v>
      </c>
      <c r="FJ261">
        <v>2.549</v>
      </c>
      <c r="FK261">
        <v>0.129</v>
      </c>
      <c r="FL261">
        <v>420</v>
      </c>
      <c r="FM261">
        <v>17</v>
      </c>
      <c r="FN261">
        <v>0.02</v>
      </c>
      <c r="FO261">
        <v>0.04</v>
      </c>
      <c r="FP261">
        <v>1.880588048780488</v>
      </c>
      <c r="FQ261">
        <v>0.1774868989547005</v>
      </c>
      <c r="FR261">
        <v>0.03628462331175105</v>
      </c>
      <c r="FS261">
        <v>1</v>
      </c>
      <c r="FT261">
        <v>123.4441176470588</v>
      </c>
      <c r="FU261">
        <v>9.089381126463307</v>
      </c>
      <c r="FV261">
        <v>6.532146353700227</v>
      </c>
      <c r="FW261">
        <v>0</v>
      </c>
      <c r="FX261">
        <v>0.2602663902439025</v>
      </c>
      <c r="FY261">
        <v>0.122329881533101</v>
      </c>
      <c r="FZ261">
        <v>0.01530746772781029</v>
      </c>
      <c r="GA261">
        <v>0</v>
      </c>
      <c r="GB261">
        <v>1</v>
      </c>
      <c r="GC261">
        <v>3</v>
      </c>
      <c r="GD261" t="s">
        <v>435</v>
      </c>
      <c r="GE261">
        <v>3.10334</v>
      </c>
      <c r="GF261">
        <v>2.72681</v>
      </c>
      <c r="GG261">
        <v>0.0880423</v>
      </c>
      <c r="GH261">
        <v>0.08769059999999999</v>
      </c>
      <c r="GI261">
        <v>0.106308</v>
      </c>
      <c r="GJ261">
        <v>0.106888</v>
      </c>
      <c r="GK261">
        <v>23834.8</v>
      </c>
      <c r="GL261">
        <v>21640.7</v>
      </c>
      <c r="GM261">
        <v>26700.6</v>
      </c>
      <c r="GN261">
        <v>23943.1</v>
      </c>
      <c r="GO261">
        <v>38183.4</v>
      </c>
      <c r="GP261">
        <v>31610</v>
      </c>
      <c r="GQ261">
        <v>46628.8</v>
      </c>
      <c r="GR261">
        <v>37880.3</v>
      </c>
      <c r="GS261">
        <v>1.86623</v>
      </c>
      <c r="GT261">
        <v>1.85928</v>
      </c>
      <c r="GU261">
        <v>0.08045140000000001</v>
      </c>
      <c r="GV261">
        <v>0</v>
      </c>
      <c r="GW261">
        <v>28.6894</v>
      </c>
      <c r="GX261">
        <v>999.9</v>
      </c>
      <c r="GY261">
        <v>53.5</v>
      </c>
      <c r="GZ261">
        <v>31.6</v>
      </c>
      <c r="HA261">
        <v>27.6971</v>
      </c>
      <c r="HB261">
        <v>61.0137</v>
      </c>
      <c r="HC261">
        <v>25.9896</v>
      </c>
      <c r="HD261">
        <v>1</v>
      </c>
      <c r="HE261">
        <v>0.143864</v>
      </c>
      <c r="HF261">
        <v>-1.17124</v>
      </c>
      <c r="HG261">
        <v>20.2968</v>
      </c>
      <c r="HH261">
        <v>5.22223</v>
      </c>
      <c r="HI261">
        <v>11.98</v>
      </c>
      <c r="HJ261">
        <v>4.9657</v>
      </c>
      <c r="HK261">
        <v>3.27593</v>
      </c>
      <c r="HL261">
        <v>9999</v>
      </c>
      <c r="HM261">
        <v>9999</v>
      </c>
      <c r="HN261">
        <v>9999</v>
      </c>
      <c r="HO261">
        <v>999.9</v>
      </c>
      <c r="HP261">
        <v>1.86386</v>
      </c>
      <c r="HQ261">
        <v>1.86005</v>
      </c>
      <c r="HR261">
        <v>1.85837</v>
      </c>
      <c r="HS261">
        <v>1.85975</v>
      </c>
      <c r="HT261">
        <v>1.85981</v>
      </c>
      <c r="HU261">
        <v>1.85837</v>
      </c>
      <c r="HV261">
        <v>1.85745</v>
      </c>
      <c r="HW261">
        <v>1.85238</v>
      </c>
      <c r="HX261">
        <v>0</v>
      </c>
      <c r="HY261">
        <v>0</v>
      </c>
      <c r="HZ261">
        <v>0</v>
      </c>
      <c r="IA261">
        <v>0</v>
      </c>
      <c r="IB261" t="s">
        <v>426</v>
      </c>
      <c r="IC261" t="s">
        <v>427</v>
      </c>
      <c r="ID261" t="s">
        <v>428</v>
      </c>
      <c r="IE261" t="s">
        <v>428</v>
      </c>
      <c r="IF261" t="s">
        <v>428</v>
      </c>
      <c r="IG261" t="s">
        <v>428</v>
      </c>
      <c r="IH261">
        <v>0</v>
      </c>
      <c r="II261">
        <v>100</v>
      </c>
      <c r="IJ261">
        <v>100</v>
      </c>
      <c r="IK261">
        <v>-0.661</v>
      </c>
      <c r="IL261">
        <v>0.3105</v>
      </c>
      <c r="IM261">
        <v>-0.6605319167387009</v>
      </c>
      <c r="IN261">
        <v>-0.0004737513092168879</v>
      </c>
      <c r="IO261">
        <v>1.233974951706583E-06</v>
      </c>
      <c r="IP261">
        <v>-2.791035861235605E-10</v>
      </c>
      <c r="IQ261">
        <v>0.04306461537617447</v>
      </c>
      <c r="IR261">
        <v>-0.002560808816659483</v>
      </c>
      <c r="IS261">
        <v>0.0007441110143227328</v>
      </c>
      <c r="IT261">
        <v>-6.151772081818622E-06</v>
      </c>
      <c r="IU261">
        <v>2</v>
      </c>
      <c r="IV261">
        <v>1988</v>
      </c>
      <c r="IW261">
        <v>1</v>
      </c>
      <c r="IX261">
        <v>28</v>
      </c>
      <c r="IY261">
        <v>190420.9</v>
      </c>
      <c r="IZ261">
        <v>190421.1</v>
      </c>
      <c r="JA261">
        <v>1.14868</v>
      </c>
      <c r="JB261">
        <v>2.61719</v>
      </c>
      <c r="JC261">
        <v>1.49658</v>
      </c>
      <c r="JD261">
        <v>2.34741</v>
      </c>
      <c r="JE261">
        <v>1.54907</v>
      </c>
      <c r="JF261">
        <v>2.36206</v>
      </c>
      <c r="JG261">
        <v>36.4107</v>
      </c>
      <c r="JH261">
        <v>24.0963</v>
      </c>
      <c r="JI261">
        <v>18</v>
      </c>
      <c r="JJ261">
        <v>482.009</v>
      </c>
      <c r="JK261">
        <v>492.116</v>
      </c>
      <c r="JL261">
        <v>30.4434</v>
      </c>
      <c r="JM261">
        <v>29.0985</v>
      </c>
      <c r="JN261">
        <v>29.9998</v>
      </c>
      <c r="JO261">
        <v>29.2993</v>
      </c>
      <c r="JP261">
        <v>29.2883</v>
      </c>
      <c r="JQ261">
        <v>23.1054</v>
      </c>
      <c r="JR261">
        <v>19.4759</v>
      </c>
      <c r="JS261">
        <v>100</v>
      </c>
      <c r="JT261">
        <v>30.4209</v>
      </c>
      <c r="JU261">
        <v>420</v>
      </c>
      <c r="JV261">
        <v>23.3299</v>
      </c>
      <c r="JW261">
        <v>101.947</v>
      </c>
      <c r="JX261">
        <v>91.35339999999999</v>
      </c>
    </row>
    <row r="262" spans="1:284">
      <c r="A262">
        <v>244</v>
      </c>
      <c r="B262">
        <v>1758414861.1</v>
      </c>
      <c r="C262">
        <v>2158.099999904633</v>
      </c>
      <c r="D262" t="s">
        <v>920</v>
      </c>
      <c r="E262" t="s">
        <v>921</v>
      </c>
      <c r="F262">
        <v>5</v>
      </c>
      <c r="G262" t="s">
        <v>915</v>
      </c>
      <c r="H262" t="s">
        <v>421</v>
      </c>
      <c r="I262">
        <v>1758414852.933333</v>
      </c>
      <c r="J262">
        <f>(K262)/1000</f>
        <v>0</v>
      </c>
      <c r="K262">
        <f>1000*DK262*AI262*(DG262-DH262)/(100*CZ262*(1000-AI262*DG262))</f>
        <v>0</v>
      </c>
      <c r="L262">
        <f>DK262*AI262*(DF262-DE262*(1000-AI262*DH262)/(1000-AI262*DG262))/(100*CZ262)</f>
        <v>0</v>
      </c>
      <c r="M262">
        <f>DE262 - IF(AI262&gt;1, L262*CZ262*100.0/(AK262), 0)</f>
        <v>0</v>
      </c>
      <c r="N262">
        <f>((T262-J262/2)*M262-L262)/(T262+J262/2)</f>
        <v>0</v>
      </c>
      <c r="O262">
        <f>N262*(DL262+DM262)/1000.0</f>
        <v>0</v>
      </c>
      <c r="P262">
        <f>(DE262 - IF(AI262&gt;1, L262*CZ262*100.0/(AK262), 0))*(DL262+DM262)/1000.0</f>
        <v>0</v>
      </c>
      <c r="Q262">
        <f>2.0/((1/S262-1/R262)+SIGN(S262)*SQRT((1/S262-1/R262)*(1/S262-1/R262) + 4*DA262/((DA262+1)*(DA262+1))*(2*1/S262*1/R262-1/R262*1/R262)))</f>
        <v>0</v>
      </c>
      <c r="R262">
        <f>IF(LEFT(DB262,1)&lt;&gt;"0",IF(LEFT(DB262,1)="1",3.0,DC262),$D$5+$E$5*(DS262*DL262/($K$5*1000))+$F$5*(DS262*DL262/($K$5*1000))*MAX(MIN(CZ262,$J$5),$I$5)*MAX(MIN(CZ262,$J$5),$I$5)+$G$5*MAX(MIN(CZ262,$J$5),$I$5)*(DS262*DL262/($K$5*1000))+$H$5*(DS262*DL262/($K$5*1000))*(DS262*DL262/($K$5*1000)))</f>
        <v>0</v>
      </c>
      <c r="S262">
        <f>J262*(1000-(1000*0.61365*exp(17.502*W262/(240.97+W262))/(DL262+DM262)+DG262)/2)/(1000*0.61365*exp(17.502*W262/(240.97+W262))/(DL262+DM262)-DG262)</f>
        <v>0</v>
      </c>
      <c r="T262">
        <f>1/((DA262+1)/(Q262/1.6)+1/(R262/1.37)) + DA262/((DA262+1)/(Q262/1.6) + DA262/(R262/1.37))</f>
        <v>0</v>
      </c>
      <c r="U262">
        <f>(CV262*CY262)</f>
        <v>0</v>
      </c>
      <c r="V262">
        <f>(DN262+(U262+2*0.95*5.67E-8*(((DN262+$B$9)+273)^4-(DN262+273)^4)-44100*J262)/(1.84*29.3*R262+8*0.95*5.67E-8*(DN262+273)^3))</f>
        <v>0</v>
      </c>
      <c r="W262">
        <f>($C$9*DO262+$D$9*DP262+$E$9*V262)</f>
        <v>0</v>
      </c>
      <c r="X262">
        <f>0.61365*exp(17.502*W262/(240.97+W262))</f>
        <v>0</v>
      </c>
      <c r="Y262">
        <f>(Z262/AA262*100)</f>
        <v>0</v>
      </c>
      <c r="Z262">
        <f>DG262*(DL262+DM262)/1000</f>
        <v>0</v>
      </c>
      <c r="AA262">
        <f>0.61365*exp(17.502*DN262/(240.97+DN262))</f>
        <v>0</v>
      </c>
      <c r="AB262">
        <f>(X262-DG262*(DL262+DM262)/1000)</f>
        <v>0</v>
      </c>
      <c r="AC262">
        <f>(-J262*44100)</f>
        <v>0</v>
      </c>
      <c r="AD262">
        <f>2*29.3*R262*0.92*(DN262-W262)</f>
        <v>0</v>
      </c>
      <c r="AE262">
        <f>2*0.95*5.67E-8*(((DN262+$B$9)+273)^4-(W262+273)^4)</f>
        <v>0</v>
      </c>
      <c r="AF262">
        <f>U262+AE262+AC262+AD262</f>
        <v>0</v>
      </c>
      <c r="AG262">
        <v>0</v>
      </c>
      <c r="AH262">
        <v>0</v>
      </c>
      <c r="AI262">
        <f>IF(AG262*$H$15&gt;=AK262,1.0,(AK262/(AK262-AG262*$H$15)))</f>
        <v>0</v>
      </c>
      <c r="AJ262">
        <f>(AI262-1)*100</f>
        <v>0</v>
      </c>
      <c r="AK262">
        <f>MAX(0,($B$15+$C$15*DS262)/(1+$D$15*DS262)*DL262/(DN262+273)*$E$15)</f>
        <v>0</v>
      </c>
      <c r="AL262" t="s">
        <v>422</v>
      </c>
      <c r="AM262" t="s">
        <v>422</v>
      </c>
      <c r="AN262">
        <v>0</v>
      </c>
      <c r="AO262">
        <v>0</v>
      </c>
      <c r="AP262">
        <f>1-AN262/AO262</f>
        <v>0</v>
      </c>
      <c r="AQ262">
        <v>0</v>
      </c>
      <c r="AR262" t="s">
        <v>422</v>
      </c>
      <c r="AS262" t="s">
        <v>422</v>
      </c>
      <c r="AT262">
        <v>0</v>
      </c>
      <c r="AU262">
        <v>0</v>
      </c>
      <c r="AV262">
        <f>1-AT262/AU262</f>
        <v>0</v>
      </c>
      <c r="AW262">
        <v>0.5</v>
      </c>
      <c r="AX262">
        <f>CW262</f>
        <v>0</v>
      </c>
      <c r="AY262">
        <f>L262</f>
        <v>0</v>
      </c>
      <c r="AZ262">
        <f>AV262*AW262*AX262</f>
        <v>0</v>
      </c>
      <c r="BA262">
        <f>(AY262-AQ262)/AX262</f>
        <v>0</v>
      </c>
      <c r="BB262">
        <f>(AO262-AU262)/AU262</f>
        <v>0</v>
      </c>
      <c r="BC262">
        <f>AN262/(AP262+AN262/AU262)</f>
        <v>0</v>
      </c>
      <c r="BD262" t="s">
        <v>422</v>
      </c>
      <c r="BE262">
        <v>0</v>
      </c>
      <c r="BF262">
        <f>IF(BE262&lt;&gt;0, BE262, BC262)</f>
        <v>0</v>
      </c>
      <c r="BG262">
        <f>1-BF262/AU262</f>
        <v>0</v>
      </c>
      <c r="BH262">
        <f>(AU262-AT262)/(AU262-BF262)</f>
        <v>0</v>
      </c>
      <c r="BI262">
        <f>(AO262-AU262)/(AO262-BF262)</f>
        <v>0</v>
      </c>
      <c r="BJ262">
        <f>(AU262-AT262)/(AU262-AN262)</f>
        <v>0</v>
      </c>
      <c r="BK262">
        <f>(AO262-AU262)/(AO262-AN262)</f>
        <v>0</v>
      </c>
      <c r="BL262">
        <f>(BH262*BF262/AT262)</f>
        <v>0</v>
      </c>
      <c r="BM262">
        <f>(1-BL262)</f>
        <v>0</v>
      </c>
      <c r="CV262">
        <f>$B$13*DT262+$C$13*DU262+$F$13*EF262*(1-EI262)</f>
        <v>0</v>
      </c>
      <c r="CW262">
        <f>CV262*CX262</f>
        <v>0</v>
      </c>
      <c r="CX262">
        <f>($B$13*$D$11+$C$13*$D$11+$F$13*((ES262+EK262)/MAX(ES262+EK262+ET262, 0.1)*$I$11+ET262/MAX(ES262+EK262+ET262, 0.1)*$J$11))/($B$13+$C$13+$F$13)</f>
        <v>0</v>
      </c>
      <c r="CY262">
        <f>($B$13*$K$11+$C$13*$K$11+$F$13*((ES262+EK262)/MAX(ES262+EK262+ET262, 0.1)*$P$11+ET262/MAX(ES262+EK262+ET262, 0.1)*$Q$11))/($B$13+$C$13+$F$13)</f>
        <v>0</v>
      </c>
      <c r="CZ262">
        <v>1.37</v>
      </c>
      <c r="DA262">
        <v>0.5</v>
      </c>
      <c r="DB262" t="s">
        <v>423</v>
      </c>
      <c r="DC262">
        <v>2</v>
      </c>
      <c r="DD262">
        <v>1758414852.933333</v>
      </c>
      <c r="DE262">
        <v>421.8683333333333</v>
      </c>
      <c r="DF262">
        <v>419.9813333333332</v>
      </c>
      <c r="DG262">
        <v>23.67233703703704</v>
      </c>
      <c r="DH262">
        <v>23.4019925925926</v>
      </c>
      <c r="DI262">
        <v>422.5297037037037</v>
      </c>
      <c r="DJ262">
        <v>23.36142592592592</v>
      </c>
      <c r="DK262">
        <v>500.0042592592592</v>
      </c>
      <c r="DL262">
        <v>90.17279259259259</v>
      </c>
      <c r="DM262">
        <v>0.06839034444444445</v>
      </c>
      <c r="DN262">
        <v>30.0045037037037</v>
      </c>
      <c r="DO262">
        <v>30.00916666666667</v>
      </c>
      <c r="DP262">
        <v>999.9000000000001</v>
      </c>
      <c r="DQ262">
        <v>0</v>
      </c>
      <c r="DR262">
        <v>0</v>
      </c>
      <c r="DS262">
        <v>10001.23148148148</v>
      </c>
      <c r="DT262">
        <v>0</v>
      </c>
      <c r="DU262">
        <v>3.342981111111111</v>
      </c>
      <c r="DV262">
        <v>1.886878888888889</v>
      </c>
      <c r="DW262">
        <v>432.0971111111111</v>
      </c>
      <c r="DX262">
        <v>430.0451481481482</v>
      </c>
      <c r="DY262">
        <v>0.2703401111111111</v>
      </c>
      <c r="DZ262">
        <v>419.9813333333332</v>
      </c>
      <c r="EA262">
        <v>23.4019925925926</v>
      </c>
      <c r="EB262">
        <v>2.134600740740741</v>
      </c>
      <c r="EC262">
        <v>2.110222592592593</v>
      </c>
      <c r="ED262">
        <v>18.47975185185185</v>
      </c>
      <c r="EE262">
        <v>18.29655925925926</v>
      </c>
      <c r="EF262">
        <v>0.005000780000000001</v>
      </c>
      <c r="EG262">
        <v>0</v>
      </c>
      <c r="EH262">
        <v>0</v>
      </c>
      <c r="EI262">
        <v>0</v>
      </c>
      <c r="EJ262">
        <v>123.8962962962963</v>
      </c>
      <c r="EK262">
        <v>0.005000780000000001</v>
      </c>
      <c r="EL262">
        <v>-13.06296296296296</v>
      </c>
      <c r="EM262">
        <v>0.637037037037037</v>
      </c>
      <c r="EN262">
        <v>35.69437037037036</v>
      </c>
      <c r="EO262">
        <v>41.08537037037036</v>
      </c>
      <c r="EP262">
        <v>38.5345925925926</v>
      </c>
      <c r="EQ262">
        <v>41.67562962962963</v>
      </c>
      <c r="ER262">
        <v>39.03448148148149</v>
      </c>
      <c r="ES262">
        <v>0</v>
      </c>
      <c r="ET262">
        <v>0</v>
      </c>
      <c r="EU262">
        <v>0</v>
      </c>
      <c r="EV262">
        <v>1758414861</v>
      </c>
      <c r="EW262">
        <v>0</v>
      </c>
      <c r="EX262">
        <v>124.412</v>
      </c>
      <c r="EY262">
        <v>25.53076899928645</v>
      </c>
      <c r="EZ262">
        <v>-17.39230812943192</v>
      </c>
      <c r="FA262">
        <v>-13.544</v>
      </c>
      <c r="FB262">
        <v>15</v>
      </c>
      <c r="FC262">
        <v>0</v>
      </c>
      <c r="FD262" t="s">
        <v>424</v>
      </c>
      <c r="FE262">
        <v>1746989605.5</v>
      </c>
      <c r="FF262">
        <v>1746989593.5</v>
      </c>
      <c r="FG262">
        <v>0</v>
      </c>
      <c r="FH262">
        <v>-0.274</v>
      </c>
      <c r="FI262">
        <v>-0.002</v>
      </c>
      <c r="FJ262">
        <v>2.549</v>
      </c>
      <c r="FK262">
        <v>0.129</v>
      </c>
      <c r="FL262">
        <v>420</v>
      </c>
      <c r="FM262">
        <v>17</v>
      </c>
      <c r="FN262">
        <v>0.02</v>
      </c>
      <c r="FO262">
        <v>0.04</v>
      </c>
      <c r="FP262">
        <v>1.878251</v>
      </c>
      <c r="FQ262">
        <v>0.1365890431519701</v>
      </c>
      <c r="FR262">
        <v>0.03791071232514628</v>
      </c>
      <c r="FS262">
        <v>1</v>
      </c>
      <c r="FT262">
        <v>123.4735294117647</v>
      </c>
      <c r="FU262">
        <v>11.94041248650566</v>
      </c>
      <c r="FV262">
        <v>6.225720313795467</v>
      </c>
      <c r="FW262">
        <v>0</v>
      </c>
      <c r="FX262">
        <v>0.2626658</v>
      </c>
      <c r="FY262">
        <v>0.09444887054408978</v>
      </c>
      <c r="FZ262">
        <v>0.01381204255930309</v>
      </c>
      <c r="GA262">
        <v>1</v>
      </c>
      <c r="GB262">
        <v>2</v>
      </c>
      <c r="GC262">
        <v>3</v>
      </c>
      <c r="GD262" t="s">
        <v>425</v>
      </c>
      <c r="GE262">
        <v>3.10346</v>
      </c>
      <c r="GF262">
        <v>2.72656</v>
      </c>
      <c r="GG262">
        <v>0.0880421</v>
      </c>
      <c r="GH262">
        <v>0.08768819999999999</v>
      </c>
      <c r="GI262">
        <v>0.1063</v>
      </c>
      <c r="GJ262">
        <v>0.106887</v>
      </c>
      <c r="GK262">
        <v>23834.9</v>
      </c>
      <c r="GL262">
        <v>21640.8</v>
      </c>
      <c r="GM262">
        <v>26700.6</v>
      </c>
      <c r="GN262">
        <v>23943.2</v>
      </c>
      <c r="GO262">
        <v>38183.7</v>
      </c>
      <c r="GP262">
        <v>31610</v>
      </c>
      <c r="GQ262">
        <v>46628.9</v>
      </c>
      <c r="GR262">
        <v>37880.3</v>
      </c>
      <c r="GS262">
        <v>1.86635</v>
      </c>
      <c r="GT262">
        <v>1.85915</v>
      </c>
      <c r="GU262">
        <v>0.0810251</v>
      </c>
      <c r="GV262">
        <v>0</v>
      </c>
      <c r="GW262">
        <v>28.6882</v>
      </c>
      <c r="GX262">
        <v>999.9</v>
      </c>
      <c r="GY262">
        <v>53.6</v>
      </c>
      <c r="GZ262">
        <v>31.6</v>
      </c>
      <c r="HA262">
        <v>27.7468</v>
      </c>
      <c r="HB262">
        <v>61.2337</v>
      </c>
      <c r="HC262">
        <v>26.0136</v>
      </c>
      <c r="HD262">
        <v>1</v>
      </c>
      <c r="HE262">
        <v>0.143913</v>
      </c>
      <c r="HF262">
        <v>-1.17328</v>
      </c>
      <c r="HG262">
        <v>20.2968</v>
      </c>
      <c r="HH262">
        <v>5.22238</v>
      </c>
      <c r="HI262">
        <v>11.98</v>
      </c>
      <c r="HJ262">
        <v>4.9658</v>
      </c>
      <c r="HK262">
        <v>3.27598</v>
      </c>
      <c r="HL262">
        <v>9999</v>
      </c>
      <c r="HM262">
        <v>9999</v>
      </c>
      <c r="HN262">
        <v>9999</v>
      </c>
      <c r="HO262">
        <v>999.9</v>
      </c>
      <c r="HP262">
        <v>1.86386</v>
      </c>
      <c r="HQ262">
        <v>1.86005</v>
      </c>
      <c r="HR262">
        <v>1.85837</v>
      </c>
      <c r="HS262">
        <v>1.85974</v>
      </c>
      <c r="HT262">
        <v>1.85984</v>
      </c>
      <c r="HU262">
        <v>1.85837</v>
      </c>
      <c r="HV262">
        <v>1.85745</v>
      </c>
      <c r="HW262">
        <v>1.85238</v>
      </c>
      <c r="HX262">
        <v>0</v>
      </c>
      <c r="HY262">
        <v>0</v>
      </c>
      <c r="HZ262">
        <v>0</v>
      </c>
      <c r="IA262">
        <v>0</v>
      </c>
      <c r="IB262" t="s">
        <v>426</v>
      </c>
      <c r="IC262" t="s">
        <v>427</v>
      </c>
      <c r="ID262" t="s">
        <v>428</v>
      </c>
      <c r="IE262" t="s">
        <v>428</v>
      </c>
      <c r="IF262" t="s">
        <v>428</v>
      </c>
      <c r="IG262" t="s">
        <v>428</v>
      </c>
      <c r="IH262">
        <v>0</v>
      </c>
      <c r="II262">
        <v>100</v>
      </c>
      <c r="IJ262">
        <v>100</v>
      </c>
      <c r="IK262">
        <v>-0.662</v>
      </c>
      <c r="IL262">
        <v>0.3105</v>
      </c>
      <c r="IM262">
        <v>-0.6605319167387009</v>
      </c>
      <c r="IN262">
        <v>-0.0004737513092168879</v>
      </c>
      <c r="IO262">
        <v>1.233974951706583E-06</v>
      </c>
      <c r="IP262">
        <v>-2.791035861235605E-10</v>
      </c>
      <c r="IQ262">
        <v>0.04306461537617447</v>
      </c>
      <c r="IR262">
        <v>-0.002560808816659483</v>
      </c>
      <c r="IS262">
        <v>0.0007441110143227328</v>
      </c>
      <c r="IT262">
        <v>-6.151772081818622E-06</v>
      </c>
      <c r="IU262">
        <v>2</v>
      </c>
      <c r="IV262">
        <v>1988</v>
      </c>
      <c r="IW262">
        <v>1</v>
      </c>
      <c r="IX262">
        <v>28</v>
      </c>
      <c r="IY262">
        <v>190420.9</v>
      </c>
      <c r="IZ262">
        <v>190421.1</v>
      </c>
      <c r="JA262">
        <v>1.1499</v>
      </c>
      <c r="JB262">
        <v>2.62207</v>
      </c>
      <c r="JC262">
        <v>1.49658</v>
      </c>
      <c r="JD262">
        <v>2.34863</v>
      </c>
      <c r="JE262">
        <v>1.54907</v>
      </c>
      <c r="JF262">
        <v>2.37549</v>
      </c>
      <c r="JG262">
        <v>36.4107</v>
      </c>
      <c r="JH262">
        <v>24.0963</v>
      </c>
      <c r="JI262">
        <v>18</v>
      </c>
      <c r="JJ262">
        <v>482.079</v>
      </c>
      <c r="JK262">
        <v>492.034</v>
      </c>
      <c r="JL262">
        <v>30.4326</v>
      </c>
      <c r="JM262">
        <v>29.0985</v>
      </c>
      <c r="JN262">
        <v>29.9999</v>
      </c>
      <c r="JO262">
        <v>29.2991</v>
      </c>
      <c r="JP262">
        <v>29.2883</v>
      </c>
      <c r="JQ262">
        <v>23.1075</v>
      </c>
      <c r="JR262">
        <v>19.4759</v>
      </c>
      <c r="JS262">
        <v>100</v>
      </c>
      <c r="JT262">
        <v>30.417</v>
      </c>
      <c r="JU262">
        <v>420</v>
      </c>
      <c r="JV262">
        <v>23.3284</v>
      </c>
      <c r="JW262">
        <v>101.947</v>
      </c>
      <c r="JX262">
        <v>91.3535</v>
      </c>
    </row>
    <row r="263" spans="1:284">
      <c r="A263">
        <v>245</v>
      </c>
      <c r="B263">
        <v>1758414863.1</v>
      </c>
      <c r="C263">
        <v>2160.099999904633</v>
      </c>
      <c r="D263" t="s">
        <v>922</v>
      </c>
      <c r="E263" t="s">
        <v>923</v>
      </c>
      <c r="F263">
        <v>5</v>
      </c>
      <c r="G263" t="s">
        <v>915</v>
      </c>
      <c r="H263" t="s">
        <v>421</v>
      </c>
      <c r="I263">
        <v>1758414854.926923</v>
      </c>
      <c r="J263">
        <f>(K263)/1000</f>
        <v>0</v>
      </c>
      <c r="K263">
        <f>1000*DK263*AI263*(DG263-DH263)/(100*CZ263*(1000-AI263*DG263))</f>
        <v>0</v>
      </c>
      <c r="L263">
        <f>DK263*AI263*(DF263-DE263*(1000-AI263*DH263)/(1000-AI263*DG263))/(100*CZ263)</f>
        <v>0</v>
      </c>
      <c r="M263">
        <f>DE263 - IF(AI263&gt;1, L263*CZ263*100.0/(AK263), 0)</f>
        <v>0</v>
      </c>
      <c r="N263">
        <f>((T263-J263/2)*M263-L263)/(T263+J263/2)</f>
        <v>0</v>
      </c>
      <c r="O263">
        <f>N263*(DL263+DM263)/1000.0</f>
        <v>0</v>
      </c>
      <c r="P263">
        <f>(DE263 - IF(AI263&gt;1, L263*CZ263*100.0/(AK263), 0))*(DL263+DM263)/1000.0</f>
        <v>0</v>
      </c>
      <c r="Q263">
        <f>2.0/((1/S263-1/R263)+SIGN(S263)*SQRT((1/S263-1/R263)*(1/S263-1/R263) + 4*DA263/((DA263+1)*(DA263+1))*(2*1/S263*1/R263-1/R263*1/R263)))</f>
        <v>0</v>
      </c>
      <c r="R263">
        <f>IF(LEFT(DB263,1)&lt;&gt;"0",IF(LEFT(DB263,1)="1",3.0,DC263),$D$5+$E$5*(DS263*DL263/($K$5*1000))+$F$5*(DS263*DL263/($K$5*1000))*MAX(MIN(CZ263,$J$5),$I$5)*MAX(MIN(CZ263,$J$5),$I$5)+$G$5*MAX(MIN(CZ263,$J$5),$I$5)*(DS263*DL263/($K$5*1000))+$H$5*(DS263*DL263/($K$5*1000))*(DS263*DL263/($K$5*1000)))</f>
        <v>0</v>
      </c>
      <c r="S263">
        <f>J263*(1000-(1000*0.61365*exp(17.502*W263/(240.97+W263))/(DL263+DM263)+DG263)/2)/(1000*0.61365*exp(17.502*W263/(240.97+W263))/(DL263+DM263)-DG263)</f>
        <v>0</v>
      </c>
      <c r="T263">
        <f>1/((DA263+1)/(Q263/1.6)+1/(R263/1.37)) + DA263/((DA263+1)/(Q263/1.6) + DA263/(R263/1.37))</f>
        <v>0</v>
      </c>
      <c r="U263">
        <f>(CV263*CY263)</f>
        <v>0</v>
      </c>
      <c r="V263">
        <f>(DN263+(U263+2*0.95*5.67E-8*(((DN263+$B$9)+273)^4-(DN263+273)^4)-44100*J263)/(1.84*29.3*R263+8*0.95*5.67E-8*(DN263+273)^3))</f>
        <v>0</v>
      </c>
      <c r="W263">
        <f>($C$9*DO263+$D$9*DP263+$E$9*V263)</f>
        <v>0</v>
      </c>
      <c r="X263">
        <f>0.61365*exp(17.502*W263/(240.97+W263))</f>
        <v>0</v>
      </c>
      <c r="Y263">
        <f>(Z263/AA263*100)</f>
        <v>0</v>
      </c>
      <c r="Z263">
        <f>DG263*(DL263+DM263)/1000</f>
        <v>0</v>
      </c>
      <c r="AA263">
        <f>0.61365*exp(17.502*DN263/(240.97+DN263))</f>
        <v>0</v>
      </c>
      <c r="AB263">
        <f>(X263-DG263*(DL263+DM263)/1000)</f>
        <v>0</v>
      </c>
      <c r="AC263">
        <f>(-J263*44100)</f>
        <v>0</v>
      </c>
      <c r="AD263">
        <f>2*29.3*R263*0.92*(DN263-W263)</f>
        <v>0</v>
      </c>
      <c r="AE263">
        <f>2*0.95*5.67E-8*(((DN263+$B$9)+273)^4-(W263+273)^4)</f>
        <v>0</v>
      </c>
      <c r="AF263">
        <f>U263+AE263+AC263+AD263</f>
        <v>0</v>
      </c>
      <c r="AG263">
        <v>0</v>
      </c>
      <c r="AH263">
        <v>0</v>
      </c>
      <c r="AI263">
        <f>IF(AG263*$H$15&gt;=AK263,1.0,(AK263/(AK263-AG263*$H$15)))</f>
        <v>0</v>
      </c>
      <c r="AJ263">
        <f>(AI263-1)*100</f>
        <v>0</v>
      </c>
      <c r="AK263">
        <f>MAX(0,($B$15+$C$15*DS263)/(1+$D$15*DS263)*DL263/(DN263+273)*$E$15)</f>
        <v>0</v>
      </c>
      <c r="AL263" t="s">
        <v>422</v>
      </c>
      <c r="AM263" t="s">
        <v>422</v>
      </c>
      <c r="AN263">
        <v>0</v>
      </c>
      <c r="AO263">
        <v>0</v>
      </c>
      <c r="AP263">
        <f>1-AN263/AO263</f>
        <v>0</v>
      </c>
      <c r="AQ263">
        <v>0</v>
      </c>
      <c r="AR263" t="s">
        <v>422</v>
      </c>
      <c r="AS263" t="s">
        <v>422</v>
      </c>
      <c r="AT263">
        <v>0</v>
      </c>
      <c r="AU263">
        <v>0</v>
      </c>
      <c r="AV263">
        <f>1-AT263/AU263</f>
        <v>0</v>
      </c>
      <c r="AW263">
        <v>0.5</v>
      </c>
      <c r="AX263">
        <f>CW263</f>
        <v>0</v>
      </c>
      <c r="AY263">
        <f>L263</f>
        <v>0</v>
      </c>
      <c r="AZ263">
        <f>AV263*AW263*AX263</f>
        <v>0</v>
      </c>
      <c r="BA263">
        <f>(AY263-AQ263)/AX263</f>
        <v>0</v>
      </c>
      <c r="BB263">
        <f>(AO263-AU263)/AU263</f>
        <v>0</v>
      </c>
      <c r="BC263">
        <f>AN263/(AP263+AN263/AU263)</f>
        <v>0</v>
      </c>
      <c r="BD263" t="s">
        <v>422</v>
      </c>
      <c r="BE263">
        <v>0</v>
      </c>
      <c r="BF263">
        <f>IF(BE263&lt;&gt;0, BE263, BC263)</f>
        <v>0</v>
      </c>
      <c r="BG263">
        <f>1-BF263/AU263</f>
        <v>0</v>
      </c>
      <c r="BH263">
        <f>(AU263-AT263)/(AU263-BF263)</f>
        <v>0</v>
      </c>
      <c r="BI263">
        <f>(AO263-AU263)/(AO263-BF263)</f>
        <v>0</v>
      </c>
      <c r="BJ263">
        <f>(AU263-AT263)/(AU263-AN263)</f>
        <v>0</v>
      </c>
      <c r="BK263">
        <f>(AO263-AU263)/(AO263-AN263)</f>
        <v>0</v>
      </c>
      <c r="BL263">
        <f>(BH263*BF263/AT263)</f>
        <v>0</v>
      </c>
      <c r="BM263">
        <f>(1-BL263)</f>
        <v>0</v>
      </c>
      <c r="CV263">
        <f>$B$13*DT263+$C$13*DU263+$F$13*EF263*(1-EI263)</f>
        <v>0</v>
      </c>
      <c r="CW263">
        <f>CV263*CX263</f>
        <v>0</v>
      </c>
      <c r="CX263">
        <f>($B$13*$D$11+$C$13*$D$11+$F$13*((ES263+EK263)/MAX(ES263+EK263+ET263, 0.1)*$I$11+ET263/MAX(ES263+EK263+ET263, 0.1)*$J$11))/($B$13+$C$13+$F$13)</f>
        <v>0</v>
      </c>
      <c r="CY263">
        <f>($B$13*$K$11+$C$13*$K$11+$F$13*((ES263+EK263)/MAX(ES263+EK263+ET263, 0.1)*$P$11+ET263/MAX(ES263+EK263+ET263, 0.1)*$Q$11))/($B$13+$C$13+$F$13)</f>
        <v>0</v>
      </c>
      <c r="CZ263">
        <v>1.37</v>
      </c>
      <c r="DA263">
        <v>0.5</v>
      </c>
      <c r="DB263" t="s">
        <v>423</v>
      </c>
      <c r="DC263">
        <v>2</v>
      </c>
      <c r="DD263">
        <v>1758414854.926923</v>
      </c>
      <c r="DE263">
        <v>421.8613461538462</v>
      </c>
      <c r="DF263">
        <v>419.9681538461538</v>
      </c>
      <c r="DG263">
        <v>23.66748461538462</v>
      </c>
      <c r="DH263">
        <v>23.39637307692308</v>
      </c>
      <c r="DI263">
        <v>422.5227307692308</v>
      </c>
      <c r="DJ263">
        <v>23.35667692307692</v>
      </c>
      <c r="DK263">
        <v>500.0116538461538</v>
      </c>
      <c r="DL263">
        <v>90.17246153846155</v>
      </c>
      <c r="DM263">
        <v>0.06839568846153846</v>
      </c>
      <c r="DN263">
        <v>30.00635384615385</v>
      </c>
      <c r="DO263">
        <v>30.01056923076923</v>
      </c>
      <c r="DP263">
        <v>999.9000000000001</v>
      </c>
      <c r="DQ263">
        <v>0</v>
      </c>
      <c r="DR263">
        <v>0</v>
      </c>
      <c r="DS263">
        <v>10002.02615384615</v>
      </c>
      <c r="DT263">
        <v>0</v>
      </c>
      <c r="DU263">
        <v>3.342773461538461</v>
      </c>
      <c r="DV263">
        <v>1.893117692307692</v>
      </c>
      <c r="DW263">
        <v>432.0877692307692</v>
      </c>
      <c r="DX263">
        <v>430.0291538461539</v>
      </c>
      <c r="DY263">
        <v>0.2711051153846154</v>
      </c>
      <c r="DZ263">
        <v>419.9681538461538</v>
      </c>
      <c r="EA263">
        <v>23.39637307692308</v>
      </c>
      <c r="EB263">
        <v>2.134155</v>
      </c>
      <c r="EC263">
        <v>2.109708076923077</v>
      </c>
      <c r="ED263">
        <v>18.47642307692308</v>
      </c>
      <c r="EE263">
        <v>18.29267692307692</v>
      </c>
      <c r="EF263">
        <v>0.005000780000000001</v>
      </c>
      <c r="EG263">
        <v>0</v>
      </c>
      <c r="EH263">
        <v>0</v>
      </c>
      <c r="EI263">
        <v>0</v>
      </c>
      <c r="EJ263">
        <v>124.3192307692308</v>
      </c>
      <c r="EK263">
        <v>0.005000780000000001</v>
      </c>
      <c r="EL263">
        <v>-13.62307692307692</v>
      </c>
      <c r="EM263">
        <v>0.55</v>
      </c>
      <c r="EN263">
        <v>35.70184615384616</v>
      </c>
      <c r="EO263">
        <v>41.11023076923076</v>
      </c>
      <c r="EP263">
        <v>38.47103846153846</v>
      </c>
      <c r="EQ263">
        <v>41.71126923076922</v>
      </c>
      <c r="ER263">
        <v>39.03823076923076</v>
      </c>
      <c r="ES263">
        <v>0</v>
      </c>
      <c r="ET263">
        <v>0</v>
      </c>
      <c r="EU263">
        <v>0</v>
      </c>
      <c r="EV263">
        <v>1758414862.8</v>
      </c>
      <c r="EW263">
        <v>0</v>
      </c>
      <c r="EX263">
        <v>124.7615384615385</v>
      </c>
      <c r="EY263">
        <v>31.45299132433891</v>
      </c>
      <c r="EZ263">
        <v>-6.964102953381913</v>
      </c>
      <c r="FA263">
        <v>-13.69615384615384</v>
      </c>
      <c r="FB263">
        <v>15</v>
      </c>
      <c r="FC263">
        <v>0</v>
      </c>
      <c r="FD263" t="s">
        <v>424</v>
      </c>
      <c r="FE263">
        <v>1746989605.5</v>
      </c>
      <c r="FF263">
        <v>1746989593.5</v>
      </c>
      <c r="FG263">
        <v>0</v>
      </c>
      <c r="FH263">
        <v>-0.274</v>
      </c>
      <c r="FI263">
        <v>-0.002</v>
      </c>
      <c r="FJ263">
        <v>2.549</v>
      </c>
      <c r="FK263">
        <v>0.129</v>
      </c>
      <c r="FL263">
        <v>420</v>
      </c>
      <c r="FM263">
        <v>17</v>
      </c>
      <c r="FN263">
        <v>0.02</v>
      </c>
      <c r="FO263">
        <v>0.04</v>
      </c>
      <c r="FP263">
        <v>1.878993414634147</v>
      </c>
      <c r="FQ263">
        <v>0.08749777003484703</v>
      </c>
      <c r="FR263">
        <v>0.03714822351461092</v>
      </c>
      <c r="FS263">
        <v>1</v>
      </c>
      <c r="FT263">
        <v>123.5352941176471</v>
      </c>
      <c r="FU263">
        <v>20.08556146622867</v>
      </c>
      <c r="FV263">
        <v>6.258400582790405</v>
      </c>
      <c r="FW263">
        <v>0</v>
      </c>
      <c r="FX263">
        <v>0.2647802195121952</v>
      </c>
      <c r="FY263">
        <v>0.04630754006968635</v>
      </c>
      <c r="FZ263">
        <v>0.01162503247204947</v>
      </c>
      <c r="GA263">
        <v>1</v>
      </c>
      <c r="GB263">
        <v>2</v>
      </c>
      <c r="GC263">
        <v>3</v>
      </c>
      <c r="GD263" t="s">
        <v>425</v>
      </c>
      <c r="GE263">
        <v>3.10309</v>
      </c>
      <c r="GF263">
        <v>2.72649</v>
      </c>
      <c r="GG263">
        <v>0.08804770000000001</v>
      </c>
      <c r="GH263">
        <v>0.08769159999999999</v>
      </c>
      <c r="GI263">
        <v>0.106297</v>
      </c>
      <c r="GJ263">
        <v>0.106888</v>
      </c>
      <c r="GK263">
        <v>23834.8</v>
      </c>
      <c r="GL263">
        <v>21641</v>
      </c>
      <c r="GM263">
        <v>26700.7</v>
      </c>
      <c r="GN263">
        <v>23943.5</v>
      </c>
      <c r="GO263">
        <v>38184</v>
      </c>
      <c r="GP263">
        <v>31610.2</v>
      </c>
      <c r="GQ263">
        <v>46629</v>
      </c>
      <c r="GR263">
        <v>37880.6</v>
      </c>
      <c r="GS263">
        <v>1.8659</v>
      </c>
      <c r="GT263">
        <v>1.85933</v>
      </c>
      <c r="GU263">
        <v>0.0814945</v>
      </c>
      <c r="GV263">
        <v>0</v>
      </c>
      <c r="GW263">
        <v>28.687</v>
      </c>
      <c r="GX263">
        <v>999.9</v>
      </c>
      <c r="GY263">
        <v>53.6</v>
      </c>
      <c r="GZ263">
        <v>31.6</v>
      </c>
      <c r="HA263">
        <v>27.7479</v>
      </c>
      <c r="HB263">
        <v>61.0637</v>
      </c>
      <c r="HC263">
        <v>26.254</v>
      </c>
      <c r="HD263">
        <v>1</v>
      </c>
      <c r="HE263">
        <v>0.14392</v>
      </c>
      <c r="HF263">
        <v>-1.18373</v>
      </c>
      <c r="HG263">
        <v>20.2968</v>
      </c>
      <c r="HH263">
        <v>5.22238</v>
      </c>
      <c r="HI263">
        <v>11.98</v>
      </c>
      <c r="HJ263">
        <v>4.96575</v>
      </c>
      <c r="HK263">
        <v>3.27598</v>
      </c>
      <c r="HL263">
        <v>9999</v>
      </c>
      <c r="HM263">
        <v>9999</v>
      </c>
      <c r="HN263">
        <v>9999</v>
      </c>
      <c r="HO263">
        <v>999.9</v>
      </c>
      <c r="HP263">
        <v>1.86386</v>
      </c>
      <c r="HQ263">
        <v>1.86005</v>
      </c>
      <c r="HR263">
        <v>1.85837</v>
      </c>
      <c r="HS263">
        <v>1.85974</v>
      </c>
      <c r="HT263">
        <v>1.85985</v>
      </c>
      <c r="HU263">
        <v>1.85837</v>
      </c>
      <c r="HV263">
        <v>1.85745</v>
      </c>
      <c r="HW263">
        <v>1.8524</v>
      </c>
      <c r="HX263">
        <v>0</v>
      </c>
      <c r="HY263">
        <v>0</v>
      </c>
      <c r="HZ263">
        <v>0</v>
      </c>
      <c r="IA263">
        <v>0</v>
      </c>
      <c r="IB263" t="s">
        <v>426</v>
      </c>
      <c r="IC263" t="s">
        <v>427</v>
      </c>
      <c r="ID263" t="s">
        <v>428</v>
      </c>
      <c r="IE263" t="s">
        <v>428</v>
      </c>
      <c r="IF263" t="s">
        <v>428</v>
      </c>
      <c r="IG263" t="s">
        <v>428</v>
      </c>
      <c r="IH263">
        <v>0</v>
      </c>
      <c r="II263">
        <v>100</v>
      </c>
      <c r="IJ263">
        <v>100</v>
      </c>
      <c r="IK263">
        <v>-0.662</v>
      </c>
      <c r="IL263">
        <v>0.3104</v>
      </c>
      <c r="IM263">
        <v>-0.6605319167387009</v>
      </c>
      <c r="IN263">
        <v>-0.0004737513092168879</v>
      </c>
      <c r="IO263">
        <v>1.233974951706583E-06</v>
      </c>
      <c r="IP263">
        <v>-2.791035861235605E-10</v>
      </c>
      <c r="IQ263">
        <v>0.04306461537617447</v>
      </c>
      <c r="IR263">
        <v>-0.002560808816659483</v>
      </c>
      <c r="IS263">
        <v>0.0007441110143227328</v>
      </c>
      <c r="IT263">
        <v>-6.151772081818622E-06</v>
      </c>
      <c r="IU263">
        <v>2</v>
      </c>
      <c r="IV263">
        <v>1988</v>
      </c>
      <c r="IW263">
        <v>1</v>
      </c>
      <c r="IX263">
        <v>28</v>
      </c>
      <c r="IY263">
        <v>190421</v>
      </c>
      <c r="IZ263">
        <v>190421.2</v>
      </c>
      <c r="JA263">
        <v>1.1499</v>
      </c>
      <c r="JB263">
        <v>2.61475</v>
      </c>
      <c r="JC263">
        <v>1.49658</v>
      </c>
      <c r="JD263">
        <v>2.34741</v>
      </c>
      <c r="JE263">
        <v>1.54907</v>
      </c>
      <c r="JF263">
        <v>2.44629</v>
      </c>
      <c r="JG263">
        <v>36.4107</v>
      </c>
      <c r="JH263">
        <v>24.0963</v>
      </c>
      <c r="JI263">
        <v>18</v>
      </c>
      <c r="JJ263">
        <v>481.817</v>
      </c>
      <c r="JK263">
        <v>492.149</v>
      </c>
      <c r="JL263">
        <v>30.4249</v>
      </c>
      <c r="JM263">
        <v>29.0985</v>
      </c>
      <c r="JN263">
        <v>29.9999</v>
      </c>
      <c r="JO263">
        <v>29.2991</v>
      </c>
      <c r="JP263">
        <v>29.2883</v>
      </c>
      <c r="JQ263">
        <v>23.1061</v>
      </c>
      <c r="JR263">
        <v>19.4759</v>
      </c>
      <c r="JS263">
        <v>100</v>
      </c>
      <c r="JT263">
        <v>30.417</v>
      </c>
      <c r="JU263">
        <v>420</v>
      </c>
      <c r="JV263">
        <v>23.3279</v>
      </c>
      <c r="JW263">
        <v>101.948</v>
      </c>
      <c r="JX263">
        <v>91.35429999999999</v>
      </c>
    </row>
    <row r="264" spans="1:284">
      <c r="A264">
        <v>246</v>
      </c>
      <c r="B264">
        <v>1758414865.1</v>
      </c>
      <c r="C264">
        <v>2162.099999904633</v>
      </c>
      <c r="D264" t="s">
        <v>924</v>
      </c>
      <c r="E264" t="s">
        <v>925</v>
      </c>
      <c r="F264">
        <v>5</v>
      </c>
      <c r="G264" t="s">
        <v>915</v>
      </c>
      <c r="H264" t="s">
        <v>421</v>
      </c>
      <c r="I264">
        <v>1758414857</v>
      </c>
      <c r="J264">
        <f>(K264)/1000</f>
        <v>0</v>
      </c>
      <c r="K264">
        <f>1000*DK264*AI264*(DG264-DH264)/(100*CZ264*(1000-AI264*DG264))</f>
        <v>0</v>
      </c>
      <c r="L264">
        <f>DK264*AI264*(DF264-DE264*(1000-AI264*DH264)/(1000-AI264*DG264))/(100*CZ264)</f>
        <v>0</v>
      </c>
      <c r="M264">
        <f>DE264 - IF(AI264&gt;1, L264*CZ264*100.0/(AK264), 0)</f>
        <v>0</v>
      </c>
      <c r="N264">
        <f>((T264-J264/2)*M264-L264)/(T264+J264/2)</f>
        <v>0</v>
      </c>
      <c r="O264">
        <f>N264*(DL264+DM264)/1000.0</f>
        <v>0</v>
      </c>
      <c r="P264">
        <f>(DE264 - IF(AI264&gt;1, L264*CZ264*100.0/(AK264), 0))*(DL264+DM264)/1000.0</f>
        <v>0</v>
      </c>
      <c r="Q264">
        <f>2.0/((1/S264-1/R264)+SIGN(S264)*SQRT((1/S264-1/R264)*(1/S264-1/R264) + 4*DA264/((DA264+1)*(DA264+1))*(2*1/S264*1/R264-1/R264*1/R264)))</f>
        <v>0</v>
      </c>
      <c r="R264">
        <f>IF(LEFT(DB264,1)&lt;&gt;"0",IF(LEFT(DB264,1)="1",3.0,DC264),$D$5+$E$5*(DS264*DL264/($K$5*1000))+$F$5*(DS264*DL264/($K$5*1000))*MAX(MIN(CZ264,$J$5),$I$5)*MAX(MIN(CZ264,$J$5),$I$5)+$G$5*MAX(MIN(CZ264,$J$5),$I$5)*(DS264*DL264/($K$5*1000))+$H$5*(DS264*DL264/($K$5*1000))*(DS264*DL264/($K$5*1000)))</f>
        <v>0</v>
      </c>
      <c r="S264">
        <f>J264*(1000-(1000*0.61365*exp(17.502*W264/(240.97+W264))/(DL264+DM264)+DG264)/2)/(1000*0.61365*exp(17.502*W264/(240.97+W264))/(DL264+DM264)-DG264)</f>
        <v>0</v>
      </c>
      <c r="T264">
        <f>1/((DA264+1)/(Q264/1.6)+1/(R264/1.37)) + DA264/((DA264+1)/(Q264/1.6) + DA264/(R264/1.37))</f>
        <v>0</v>
      </c>
      <c r="U264">
        <f>(CV264*CY264)</f>
        <v>0</v>
      </c>
      <c r="V264">
        <f>(DN264+(U264+2*0.95*5.67E-8*(((DN264+$B$9)+273)^4-(DN264+273)^4)-44100*J264)/(1.84*29.3*R264+8*0.95*5.67E-8*(DN264+273)^3))</f>
        <v>0</v>
      </c>
      <c r="W264">
        <f>($C$9*DO264+$D$9*DP264+$E$9*V264)</f>
        <v>0</v>
      </c>
      <c r="X264">
        <f>0.61365*exp(17.502*W264/(240.97+W264))</f>
        <v>0</v>
      </c>
      <c r="Y264">
        <f>(Z264/AA264*100)</f>
        <v>0</v>
      </c>
      <c r="Z264">
        <f>DG264*(DL264+DM264)/1000</f>
        <v>0</v>
      </c>
      <c r="AA264">
        <f>0.61365*exp(17.502*DN264/(240.97+DN264))</f>
        <v>0</v>
      </c>
      <c r="AB264">
        <f>(X264-DG264*(DL264+DM264)/1000)</f>
        <v>0</v>
      </c>
      <c r="AC264">
        <f>(-J264*44100)</f>
        <v>0</v>
      </c>
      <c r="AD264">
        <f>2*29.3*R264*0.92*(DN264-W264)</f>
        <v>0</v>
      </c>
      <c r="AE264">
        <f>2*0.95*5.67E-8*(((DN264+$B$9)+273)^4-(W264+273)^4)</f>
        <v>0</v>
      </c>
      <c r="AF264">
        <f>U264+AE264+AC264+AD264</f>
        <v>0</v>
      </c>
      <c r="AG264">
        <v>0</v>
      </c>
      <c r="AH264">
        <v>0</v>
      </c>
      <c r="AI264">
        <f>IF(AG264*$H$15&gt;=AK264,1.0,(AK264/(AK264-AG264*$H$15)))</f>
        <v>0</v>
      </c>
      <c r="AJ264">
        <f>(AI264-1)*100</f>
        <v>0</v>
      </c>
      <c r="AK264">
        <f>MAX(0,($B$15+$C$15*DS264)/(1+$D$15*DS264)*DL264/(DN264+273)*$E$15)</f>
        <v>0</v>
      </c>
      <c r="AL264" t="s">
        <v>422</v>
      </c>
      <c r="AM264" t="s">
        <v>422</v>
      </c>
      <c r="AN264">
        <v>0</v>
      </c>
      <c r="AO264">
        <v>0</v>
      </c>
      <c r="AP264">
        <f>1-AN264/AO264</f>
        <v>0</v>
      </c>
      <c r="AQ264">
        <v>0</v>
      </c>
      <c r="AR264" t="s">
        <v>422</v>
      </c>
      <c r="AS264" t="s">
        <v>422</v>
      </c>
      <c r="AT264">
        <v>0</v>
      </c>
      <c r="AU264">
        <v>0</v>
      </c>
      <c r="AV264">
        <f>1-AT264/AU264</f>
        <v>0</v>
      </c>
      <c r="AW264">
        <v>0.5</v>
      </c>
      <c r="AX264">
        <f>CW264</f>
        <v>0</v>
      </c>
      <c r="AY264">
        <f>L264</f>
        <v>0</v>
      </c>
      <c r="AZ264">
        <f>AV264*AW264*AX264</f>
        <v>0</v>
      </c>
      <c r="BA264">
        <f>(AY264-AQ264)/AX264</f>
        <v>0</v>
      </c>
      <c r="BB264">
        <f>(AO264-AU264)/AU264</f>
        <v>0</v>
      </c>
      <c r="BC264">
        <f>AN264/(AP264+AN264/AU264)</f>
        <v>0</v>
      </c>
      <c r="BD264" t="s">
        <v>422</v>
      </c>
      <c r="BE264">
        <v>0</v>
      </c>
      <c r="BF264">
        <f>IF(BE264&lt;&gt;0, BE264, BC264)</f>
        <v>0</v>
      </c>
      <c r="BG264">
        <f>1-BF264/AU264</f>
        <v>0</v>
      </c>
      <c r="BH264">
        <f>(AU264-AT264)/(AU264-BF264)</f>
        <v>0</v>
      </c>
      <c r="BI264">
        <f>(AO264-AU264)/(AO264-BF264)</f>
        <v>0</v>
      </c>
      <c r="BJ264">
        <f>(AU264-AT264)/(AU264-AN264)</f>
        <v>0</v>
      </c>
      <c r="BK264">
        <f>(AO264-AU264)/(AO264-AN264)</f>
        <v>0</v>
      </c>
      <c r="BL264">
        <f>(BH264*BF264/AT264)</f>
        <v>0</v>
      </c>
      <c r="BM264">
        <f>(1-BL264)</f>
        <v>0</v>
      </c>
      <c r="CV264">
        <f>$B$13*DT264+$C$13*DU264+$F$13*EF264*(1-EI264)</f>
        <v>0</v>
      </c>
      <c r="CW264">
        <f>CV264*CX264</f>
        <v>0</v>
      </c>
      <c r="CX264">
        <f>($B$13*$D$11+$C$13*$D$11+$F$13*((ES264+EK264)/MAX(ES264+EK264+ET264, 0.1)*$I$11+ET264/MAX(ES264+EK264+ET264, 0.1)*$J$11))/($B$13+$C$13+$F$13)</f>
        <v>0</v>
      </c>
      <c r="CY264">
        <f>($B$13*$K$11+$C$13*$K$11+$F$13*((ES264+EK264)/MAX(ES264+EK264+ET264, 0.1)*$P$11+ET264/MAX(ES264+EK264+ET264, 0.1)*$Q$11))/($B$13+$C$13+$F$13)</f>
        <v>0</v>
      </c>
      <c r="CZ264">
        <v>1.37</v>
      </c>
      <c r="DA264">
        <v>0.5</v>
      </c>
      <c r="DB264" t="s">
        <v>423</v>
      </c>
      <c r="DC264">
        <v>2</v>
      </c>
      <c r="DD264">
        <v>1758414857</v>
      </c>
      <c r="DE264">
        <v>421.86288</v>
      </c>
      <c r="DF264">
        <v>419.96864</v>
      </c>
      <c r="DG264">
        <v>23.662592</v>
      </c>
      <c r="DH264">
        <v>23.393588</v>
      </c>
      <c r="DI264">
        <v>422.52424</v>
      </c>
      <c r="DJ264">
        <v>23.351888</v>
      </c>
      <c r="DK264">
        <v>500.00256</v>
      </c>
      <c r="DL264">
        <v>90.172068</v>
      </c>
      <c r="DM264">
        <v>0.06840323199999999</v>
      </c>
      <c r="DN264">
        <v>30.008028</v>
      </c>
      <c r="DO264">
        <v>30.011636</v>
      </c>
      <c r="DP264">
        <v>999.9</v>
      </c>
      <c r="DQ264">
        <v>0</v>
      </c>
      <c r="DR264">
        <v>0</v>
      </c>
      <c r="DS264">
        <v>10002.3032</v>
      </c>
      <c r="DT264">
        <v>0</v>
      </c>
      <c r="DU264">
        <v>3.3429136</v>
      </c>
      <c r="DV264">
        <v>1.8942072</v>
      </c>
      <c r="DW264">
        <v>432.08716</v>
      </c>
      <c r="DX264">
        <v>430.0284</v>
      </c>
      <c r="DY264">
        <v>0.26899456</v>
      </c>
      <c r="DZ264">
        <v>419.96864</v>
      </c>
      <c r="EA264">
        <v>23.393588</v>
      </c>
      <c r="EB264">
        <v>2.133704</v>
      </c>
      <c r="EC264">
        <v>2.1094484</v>
      </c>
      <c r="ED264">
        <v>18.473056</v>
      </c>
      <c r="EE264">
        <v>18.290708</v>
      </c>
      <c r="EF264">
        <v>0.00500078</v>
      </c>
      <c r="EG264">
        <v>0</v>
      </c>
      <c r="EH264">
        <v>0</v>
      </c>
      <c r="EI264">
        <v>0</v>
      </c>
      <c r="EJ264">
        <v>124.384</v>
      </c>
      <c r="EK264">
        <v>0.00500078</v>
      </c>
      <c r="EL264">
        <v>-13.496</v>
      </c>
      <c r="EM264">
        <v>0.544</v>
      </c>
      <c r="EN264">
        <v>35.70736</v>
      </c>
      <c r="EO264">
        <v>41.12968</v>
      </c>
      <c r="EP264">
        <v>38.45732</v>
      </c>
      <c r="EQ264">
        <v>41.74975999999999</v>
      </c>
      <c r="ER264">
        <v>39.03724</v>
      </c>
      <c r="ES264">
        <v>0</v>
      </c>
      <c r="ET264">
        <v>0</v>
      </c>
      <c r="EU264">
        <v>0</v>
      </c>
      <c r="EV264">
        <v>1758414865.2</v>
      </c>
      <c r="EW264">
        <v>0</v>
      </c>
      <c r="EX264">
        <v>124.7461538461538</v>
      </c>
      <c r="EY264">
        <v>-6.406837783703901</v>
      </c>
      <c r="EZ264">
        <v>8.437606645125674</v>
      </c>
      <c r="FA264">
        <v>-13.56923076923077</v>
      </c>
      <c r="FB264">
        <v>15</v>
      </c>
      <c r="FC264">
        <v>0</v>
      </c>
      <c r="FD264" t="s">
        <v>424</v>
      </c>
      <c r="FE264">
        <v>1746989605.5</v>
      </c>
      <c r="FF264">
        <v>1746989593.5</v>
      </c>
      <c r="FG264">
        <v>0</v>
      </c>
      <c r="FH264">
        <v>-0.274</v>
      </c>
      <c r="FI264">
        <v>-0.002</v>
      </c>
      <c r="FJ264">
        <v>2.549</v>
      </c>
      <c r="FK264">
        <v>0.129</v>
      </c>
      <c r="FL264">
        <v>420</v>
      </c>
      <c r="FM264">
        <v>17</v>
      </c>
      <c r="FN264">
        <v>0.02</v>
      </c>
      <c r="FO264">
        <v>0.04</v>
      </c>
      <c r="FP264">
        <v>1.884062</v>
      </c>
      <c r="FQ264">
        <v>0.08330048780488283</v>
      </c>
      <c r="FR264">
        <v>0.03740664280579051</v>
      </c>
      <c r="FS264">
        <v>1</v>
      </c>
      <c r="FT264">
        <v>123.564705882353</v>
      </c>
      <c r="FU264">
        <v>22.38655450958028</v>
      </c>
      <c r="FV264">
        <v>6.654847077084278</v>
      </c>
      <c r="FW264">
        <v>0</v>
      </c>
      <c r="FX264">
        <v>0.266779075</v>
      </c>
      <c r="FY264">
        <v>0.00131363977485837</v>
      </c>
      <c r="FZ264">
        <v>0.00921936146212822</v>
      </c>
      <c r="GA264">
        <v>1</v>
      </c>
      <c r="GB264">
        <v>2</v>
      </c>
      <c r="GC264">
        <v>3</v>
      </c>
      <c r="GD264" t="s">
        <v>425</v>
      </c>
      <c r="GE264">
        <v>3.10311</v>
      </c>
      <c r="GF264">
        <v>2.72648</v>
      </c>
      <c r="GG264">
        <v>0.0880546</v>
      </c>
      <c r="GH264">
        <v>0.0876981</v>
      </c>
      <c r="GI264">
        <v>0.106288</v>
      </c>
      <c r="GJ264">
        <v>0.106887</v>
      </c>
      <c r="GK264">
        <v>23834.7</v>
      </c>
      <c r="GL264">
        <v>21641</v>
      </c>
      <c r="GM264">
        <v>26700.8</v>
      </c>
      <c r="GN264">
        <v>23943.7</v>
      </c>
      <c r="GO264">
        <v>38184.3</v>
      </c>
      <c r="GP264">
        <v>31610.4</v>
      </c>
      <c r="GQ264">
        <v>46628.9</v>
      </c>
      <c r="GR264">
        <v>37880.7</v>
      </c>
      <c r="GS264">
        <v>1.866</v>
      </c>
      <c r="GT264">
        <v>1.85915</v>
      </c>
      <c r="GU264">
        <v>0.0819042</v>
      </c>
      <c r="GV264">
        <v>0</v>
      </c>
      <c r="GW264">
        <v>28.6857</v>
      </c>
      <c r="GX264">
        <v>999.9</v>
      </c>
      <c r="GY264">
        <v>53.6</v>
      </c>
      <c r="GZ264">
        <v>31.6</v>
      </c>
      <c r="HA264">
        <v>27.7468</v>
      </c>
      <c r="HB264">
        <v>61.0437</v>
      </c>
      <c r="HC264">
        <v>26.1458</v>
      </c>
      <c r="HD264">
        <v>1</v>
      </c>
      <c r="HE264">
        <v>0.143933</v>
      </c>
      <c r="HF264">
        <v>-1.18977</v>
      </c>
      <c r="HG264">
        <v>20.2967</v>
      </c>
      <c r="HH264">
        <v>5.22223</v>
      </c>
      <c r="HI264">
        <v>11.98</v>
      </c>
      <c r="HJ264">
        <v>4.96575</v>
      </c>
      <c r="HK264">
        <v>3.27595</v>
      </c>
      <c r="HL264">
        <v>9999</v>
      </c>
      <c r="HM264">
        <v>9999</v>
      </c>
      <c r="HN264">
        <v>9999</v>
      </c>
      <c r="HO264">
        <v>999.9</v>
      </c>
      <c r="HP264">
        <v>1.86386</v>
      </c>
      <c r="HQ264">
        <v>1.86005</v>
      </c>
      <c r="HR264">
        <v>1.85837</v>
      </c>
      <c r="HS264">
        <v>1.85974</v>
      </c>
      <c r="HT264">
        <v>1.85986</v>
      </c>
      <c r="HU264">
        <v>1.85837</v>
      </c>
      <c r="HV264">
        <v>1.85745</v>
      </c>
      <c r="HW264">
        <v>1.85239</v>
      </c>
      <c r="HX264">
        <v>0</v>
      </c>
      <c r="HY264">
        <v>0</v>
      </c>
      <c r="HZ264">
        <v>0</v>
      </c>
      <c r="IA264">
        <v>0</v>
      </c>
      <c r="IB264" t="s">
        <v>426</v>
      </c>
      <c r="IC264" t="s">
        <v>427</v>
      </c>
      <c r="ID264" t="s">
        <v>428</v>
      </c>
      <c r="IE264" t="s">
        <v>428</v>
      </c>
      <c r="IF264" t="s">
        <v>428</v>
      </c>
      <c r="IG264" t="s">
        <v>428</v>
      </c>
      <c r="IH264">
        <v>0</v>
      </c>
      <c r="II264">
        <v>100</v>
      </c>
      <c r="IJ264">
        <v>100</v>
      </c>
      <c r="IK264">
        <v>-0.662</v>
      </c>
      <c r="IL264">
        <v>0.3104</v>
      </c>
      <c r="IM264">
        <v>-0.6605319167387009</v>
      </c>
      <c r="IN264">
        <v>-0.0004737513092168879</v>
      </c>
      <c r="IO264">
        <v>1.233974951706583E-06</v>
      </c>
      <c r="IP264">
        <v>-2.791035861235605E-10</v>
      </c>
      <c r="IQ264">
        <v>0.04306461537617447</v>
      </c>
      <c r="IR264">
        <v>-0.002560808816659483</v>
      </c>
      <c r="IS264">
        <v>0.0007441110143227328</v>
      </c>
      <c r="IT264">
        <v>-6.151772081818622E-06</v>
      </c>
      <c r="IU264">
        <v>2</v>
      </c>
      <c r="IV264">
        <v>1988</v>
      </c>
      <c r="IW264">
        <v>1</v>
      </c>
      <c r="IX264">
        <v>28</v>
      </c>
      <c r="IY264">
        <v>190421</v>
      </c>
      <c r="IZ264">
        <v>190421.2</v>
      </c>
      <c r="JA264">
        <v>1.1499</v>
      </c>
      <c r="JB264">
        <v>2.61719</v>
      </c>
      <c r="JC264">
        <v>1.49658</v>
      </c>
      <c r="JD264">
        <v>2.35107</v>
      </c>
      <c r="JE264">
        <v>1.54907</v>
      </c>
      <c r="JF264">
        <v>2.39868</v>
      </c>
      <c r="JG264">
        <v>36.4107</v>
      </c>
      <c r="JH264">
        <v>24.0963</v>
      </c>
      <c r="JI264">
        <v>18</v>
      </c>
      <c r="JJ264">
        <v>481.875</v>
      </c>
      <c r="JK264">
        <v>492.034</v>
      </c>
      <c r="JL264">
        <v>30.4198</v>
      </c>
      <c r="JM264">
        <v>29.0982</v>
      </c>
      <c r="JN264">
        <v>29.9999</v>
      </c>
      <c r="JO264">
        <v>29.2991</v>
      </c>
      <c r="JP264">
        <v>29.2883</v>
      </c>
      <c r="JQ264">
        <v>23.1056</v>
      </c>
      <c r="JR264">
        <v>19.4759</v>
      </c>
      <c r="JS264">
        <v>100</v>
      </c>
      <c r="JT264">
        <v>30.417</v>
      </c>
      <c r="JU264">
        <v>420</v>
      </c>
      <c r="JV264">
        <v>23.3253</v>
      </c>
      <c r="JW264">
        <v>101.948</v>
      </c>
      <c r="JX264">
        <v>91.3549</v>
      </c>
    </row>
    <row r="265" spans="1:284">
      <c r="A265">
        <v>247</v>
      </c>
      <c r="B265">
        <v>1758414867.1</v>
      </c>
      <c r="C265">
        <v>2164.099999904633</v>
      </c>
      <c r="D265" t="s">
        <v>926</v>
      </c>
      <c r="E265" t="s">
        <v>927</v>
      </c>
      <c r="F265">
        <v>5</v>
      </c>
      <c r="G265" t="s">
        <v>915</v>
      </c>
      <c r="H265" t="s">
        <v>421</v>
      </c>
      <c r="I265">
        <v>1758414859.1625</v>
      </c>
      <c r="J265">
        <f>(K265)/1000</f>
        <v>0</v>
      </c>
      <c r="K265">
        <f>1000*DK265*AI265*(DG265-DH265)/(100*CZ265*(1000-AI265*DG265))</f>
        <v>0</v>
      </c>
      <c r="L265">
        <f>DK265*AI265*(DF265-DE265*(1000-AI265*DH265)/(1000-AI265*DG265))/(100*CZ265)</f>
        <v>0</v>
      </c>
      <c r="M265">
        <f>DE265 - IF(AI265&gt;1, L265*CZ265*100.0/(AK265), 0)</f>
        <v>0</v>
      </c>
      <c r="N265">
        <f>((T265-J265/2)*M265-L265)/(T265+J265/2)</f>
        <v>0</v>
      </c>
      <c r="O265">
        <f>N265*(DL265+DM265)/1000.0</f>
        <v>0</v>
      </c>
      <c r="P265">
        <f>(DE265 - IF(AI265&gt;1, L265*CZ265*100.0/(AK265), 0))*(DL265+DM265)/1000.0</f>
        <v>0</v>
      </c>
      <c r="Q265">
        <f>2.0/((1/S265-1/R265)+SIGN(S265)*SQRT((1/S265-1/R265)*(1/S265-1/R265) + 4*DA265/((DA265+1)*(DA265+1))*(2*1/S265*1/R265-1/R265*1/R265)))</f>
        <v>0</v>
      </c>
      <c r="R265">
        <f>IF(LEFT(DB265,1)&lt;&gt;"0",IF(LEFT(DB265,1)="1",3.0,DC265),$D$5+$E$5*(DS265*DL265/($K$5*1000))+$F$5*(DS265*DL265/($K$5*1000))*MAX(MIN(CZ265,$J$5),$I$5)*MAX(MIN(CZ265,$J$5),$I$5)+$G$5*MAX(MIN(CZ265,$J$5),$I$5)*(DS265*DL265/($K$5*1000))+$H$5*(DS265*DL265/($K$5*1000))*(DS265*DL265/($K$5*1000)))</f>
        <v>0</v>
      </c>
      <c r="S265">
        <f>J265*(1000-(1000*0.61365*exp(17.502*W265/(240.97+W265))/(DL265+DM265)+DG265)/2)/(1000*0.61365*exp(17.502*W265/(240.97+W265))/(DL265+DM265)-DG265)</f>
        <v>0</v>
      </c>
      <c r="T265">
        <f>1/((DA265+1)/(Q265/1.6)+1/(R265/1.37)) + DA265/((DA265+1)/(Q265/1.6) + DA265/(R265/1.37))</f>
        <v>0</v>
      </c>
      <c r="U265">
        <f>(CV265*CY265)</f>
        <v>0</v>
      </c>
      <c r="V265">
        <f>(DN265+(U265+2*0.95*5.67E-8*(((DN265+$B$9)+273)^4-(DN265+273)^4)-44100*J265)/(1.84*29.3*R265+8*0.95*5.67E-8*(DN265+273)^3))</f>
        <v>0</v>
      </c>
      <c r="W265">
        <f>($C$9*DO265+$D$9*DP265+$E$9*V265)</f>
        <v>0</v>
      </c>
      <c r="X265">
        <f>0.61365*exp(17.502*W265/(240.97+W265))</f>
        <v>0</v>
      </c>
      <c r="Y265">
        <f>(Z265/AA265*100)</f>
        <v>0</v>
      </c>
      <c r="Z265">
        <f>DG265*(DL265+DM265)/1000</f>
        <v>0</v>
      </c>
      <c r="AA265">
        <f>0.61365*exp(17.502*DN265/(240.97+DN265))</f>
        <v>0</v>
      </c>
      <c r="AB265">
        <f>(X265-DG265*(DL265+DM265)/1000)</f>
        <v>0</v>
      </c>
      <c r="AC265">
        <f>(-J265*44100)</f>
        <v>0</v>
      </c>
      <c r="AD265">
        <f>2*29.3*R265*0.92*(DN265-W265)</f>
        <v>0</v>
      </c>
      <c r="AE265">
        <f>2*0.95*5.67E-8*(((DN265+$B$9)+273)^4-(W265+273)^4)</f>
        <v>0</v>
      </c>
      <c r="AF265">
        <f>U265+AE265+AC265+AD265</f>
        <v>0</v>
      </c>
      <c r="AG265">
        <v>0</v>
      </c>
      <c r="AH265">
        <v>0</v>
      </c>
      <c r="AI265">
        <f>IF(AG265*$H$15&gt;=AK265,1.0,(AK265/(AK265-AG265*$H$15)))</f>
        <v>0</v>
      </c>
      <c r="AJ265">
        <f>(AI265-1)*100</f>
        <v>0</v>
      </c>
      <c r="AK265">
        <f>MAX(0,($B$15+$C$15*DS265)/(1+$D$15*DS265)*DL265/(DN265+273)*$E$15)</f>
        <v>0</v>
      </c>
      <c r="AL265" t="s">
        <v>422</v>
      </c>
      <c r="AM265" t="s">
        <v>422</v>
      </c>
      <c r="AN265">
        <v>0</v>
      </c>
      <c r="AO265">
        <v>0</v>
      </c>
      <c r="AP265">
        <f>1-AN265/AO265</f>
        <v>0</v>
      </c>
      <c r="AQ265">
        <v>0</v>
      </c>
      <c r="AR265" t="s">
        <v>422</v>
      </c>
      <c r="AS265" t="s">
        <v>422</v>
      </c>
      <c r="AT265">
        <v>0</v>
      </c>
      <c r="AU265">
        <v>0</v>
      </c>
      <c r="AV265">
        <f>1-AT265/AU265</f>
        <v>0</v>
      </c>
      <c r="AW265">
        <v>0.5</v>
      </c>
      <c r="AX265">
        <f>CW265</f>
        <v>0</v>
      </c>
      <c r="AY265">
        <f>L265</f>
        <v>0</v>
      </c>
      <c r="AZ265">
        <f>AV265*AW265*AX265</f>
        <v>0</v>
      </c>
      <c r="BA265">
        <f>(AY265-AQ265)/AX265</f>
        <v>0</v>
      </c>
      <c r="BB265">
        <f>(AO265-AU265)/AU265</f>
        <v>0</v>
      </c>
      <c r="BC265">
        <f>AN265/(AP265+AN265/AU265)</f>
        <v>0</v>
      </c>
      <c r="BD265" t="s">
        <v>422</v>
      </c>
      <c r="BE265">
        <v>0</v>
      </c>
      <c r="BF265">
        <f>IF(BE265&lt;&gt;0, BE265, BC265)</f>
        <v>0</v>
      </c>
      <c r="BG265">
        <f>1-BF265/AU265</f>
        <v>0</v>
      </c>
      <c r="BH265">
        <f>(AU265-AT265)/(AU265-BF265)</f>
        <v>0</v>
      </c>
      <c r="BI265">
        <f>(AO265-AU265)/(AO265-BF265)</f>
        <v>0</v>
      </c>
      <c r="BJ265">
        <f>(AU265-AT265)/(AU265-AN265)</f>
        <v>0</v>
      </c>
      <c r="BK265">
        <f>(AO265-AU265)/(AO265-AN265)</f>
        <v>0</v>
      </c>
      <c r="BL265">
        <f>(BH265*BF265/AT265)</f>
        <v>0</v>
      </c>
      <c r="BM265">
        <f>(1-BL265)</f>
        <v>0</v>
      </c>
      <c r="CV265">
        <f>$B$13*DT265+$C$13*DU265+$F$13*EF265*(1-EI265)</f>
        <v>0</v>
      </c>
      <c r="CW265">
        <f>CV265*CX265</f>
        <v>0</v>
      </c>
      <c r="CX265">
        <f>($B$13*$D$11+$C$13*$D$11+$F$13*((ES265+EK265)/MAX(ES265+EK265+ET265, 0.1)*$I$11+ET265/MAX(ES265+EK265+ET265, 0.1)*$J$11))/($B$13+$C$13+$F$13)</f>
        <v>0</v>
      </c>
      <c r="CY265">
        <f>($B$13*$K$11+$C$13*$K$11+$F$13*((ES265+EK265)/MAX(ES265+EK265+ET265, 0.1)*$P$11+ET265/MAX(ES265+EK265+ET265, 0.1)*$Q$11))/($B$13+$C$13+$F$13)</f>
        <v>0</v>
      </c>
      <c r="CZ265">
        <v>1.37</v>
      </c>
      <c r="DA265">
        <v>0.5</v>
      </c>
      <c r="DB265" t="s">
        <v>423</v>
      </c>
      <c r="DC265">
        <v>2</v>
      </c>
      <c r="DD265">
        <v>1758414859.1625</v>
      </c>
      <c r="DE265">
        <v>421.8699999999999</v>
      </c>
      <c r="DF265">
        <v>419.9809583333334</v>
      </c>
      <c r="DG265">
        <v>23.65790833333334</v>
      </c>
      <c r="DH265">
        <v>23.39223333333334</v>
      </c>
      <c r="DI265">
        <v>422.5314166666666</v>
      </c>
      <c r="DJ265">
        <v>23.34730833333333</v>
      </c>
      <c r="DK265">
        <v>500.0044583333333</v>
      </c>
      <c r="DL265">
        <v>90.17155000000001</v>
      </c>
      <c r="DM265">
        <v>0.0684348375</v>
      </c>
      <c r="DN265">
        <v>30.00924583333333</v>
      </c>
      <c r="DO265">
        <v>30.01244166666667</v>
      </c>
      <c r="DP265">
        <v>999.9</v>
      </c>
      <c r="DQ265">
        <v>0</v>
      </c>
      <c r="DR265">
        <v>0</v>
      </c>
      <c r="DS265">
        <v>10002.34708333333</v>
      </c>
      <c r="DT265">
        <v>0</v>
      </c>
      <c r="DU265">
        <v>3.343065416666667</v>
      </c>
      <c r="DV265">
        <v>1.889020833333333</v>
      </c>
      <c r="DW265">
        <v>432.0924166666667</v>
      </c>
      <c r="DX265">
        <v>430.0404166666667</v>
      </c>
      <c r="DY265">
        <v>0.265666375</v>
      </c>
      <c r="DZ265">
        <v>419.9809583333334</v>
      </c>
      <c r="EA265">
        <v>23.39223333333334</v>
      </c>
      <c r="EB265">
        <v>2.133269166666667</v>
      </c>
      <c r="EC265">
        <v>2.109315</v>
      </c>
      <c r="ED265">
        <v>18.4698</v>
      </c>
      <c r="EE265">
        <v>18.28969583333333</v>
      </c>
      <c r="EF265">
        <v>0.00500078</v>
      </c>
      <c r="EG265">
        <v>0</v>
      </c>
      <c r="EH265">
        <v>0</v>
      </c>
      <c r="EI265">
        <v>0</v>
      </c>
      <c r="EJ265">
        <v>123.6833333333333</v>
      </c>
      <c r="EK265">
        <v>0.00500078</v>
      </c>
      <c r="EL265">
        <v>-12.81666666666667</v>
      </c>
      <c r="EM265">
        <v>0.6458333333333334</v>
      </c>
      <c r="EN265">
        <v>35.71858333333333</v>
      </c>
      <c r="EO265">
        <v>41.156</v>
      </c>
      <c r="EP265">
        <v>38.48158333333333</v>
      </c>
      <c r="EQ265">
        <v>41.783625</v>
      </c>
      <c r="ER265">
        <v>39.04404166666666</v>
      </c>
      <c r="ES265">
        <v>0</v>
      </c>
      <c r="ET265">
        <v>0</v>
      </c>
      <c r="EU265">
        <v>0</v>
      </c>
      <c r="EV265">
        <v>1758414867</v>
      </c>
      <c r="EW265">
        <v>0</v>
      </c>
      <c r="EX265">
        <v>124.348</v>
      </c>
      <c r="EY265">
        <v>-2.48461571080743</v>
      </c>
      <c r="EZ265">
        <v>17.99230771128245</v>
      </c>
      <c r="FA265">
        <v>-13.456</v>
      </c>
      <c r="FB265">
        <v>15</v>
      </c>
      <c r="FC265">
        <v>0</v>
      </c>
      <c r="FD265" t="s">
        <v>424</v>
      </c>
      <c r="FE265">
        <v>1746989605.5</v>
      </c>
      <c r="FF265">
        <v>1746989593.5</v>
      </c>
      <c r="FG265">
        <v>0</v>
      </c>
      <c r="FH265">
        <v>-0.274</v>
      </c>
      <c r="FI265">
        <v>-0.002</v>
      </c>
      <c r="FJ265">
        <v>2.549</v>
      </c>
      <c r="FK265">
        <v>0.129</v>
      </c>
      <c r="FL265">
        <v>420</v>
      </c>
      <c r="FM265">
        <v>17</v>
      </c>
      <c r="FN265">
        <v>0.02</v>
      </c>
      <c r="FO265">
        <v>0.04</v>
      </c>
      <c r="FP265">
        <v>1.890977804878049</v>
      </c>
      <c r="FQ265">
        <v>-0.03144459930313297</v>
      </c>
      <c r="FR265">
        <v>0.02936777763934685</v>
      </c>
      <c r="FS265">
        <v>1</v>
      </c>
      <c r="FT265">
        <v>124.1588235294118</v>
      </c>
      <c r="FU265">
        <v>5.637891372235768</v>
      </c>
      <c r="FV265">
        <v>6.709348949175269</v>
      </c>
      <c r="FW265">
        <v>0</v>
      </c>
      <c r="FX265">
        <v>0.2676131463414634</v>
      </c>
      <c r="FY265">
        <v>-0.05223271777003515</v>
      </c>
      <c r="FZ265">
        <v>0.007323857112408354</v>
      </c>
      <c r="GA265">
        <v>1</v>
      </c>
      <c r="GB265">
        <v>2</v>
      </c>
      <c r="GC265">
        <v>3</v>
      </c>
      <c r="GD265" t="s">
        <v>425</v>
      </c>
      <c r="GE265">
        <v>3.10317</v>
      </c>
      <c r="GF265">
        <v>2.7264</v>
      </c>
      <c r="GG265">
        <v>0.0880527</v>
      </c>
      <c r="GH265">
        <v>0.0876987</v>
      </c>
      <c r="GI265">
        <v>0.106279</v>
      </c>
      <c r="GJ265">
        <v>0.106891</v>
      </c>
      <c r="GK265">
        <v>23834.6</v>
      </c>
      <c r="GL265">
        <v>21641</v>
      </c>
      <c r="GM265">
        <v>26700.7</v>
      </c>
      <c r="GN265">
        <v>23943.7</v>
      </c>
      <c r="GO265">
        <v>38184.8</v>
      </c>
      <c r="GP265">
        <v>31610.2</v>
      </c>
      <c r="GQ265">
        <v>46629</v>
      </c>
      <c r="GR265">
        <v>37880.8</v>
      </c>
      <c r="GS265">
        <v>1.8659</v>
      </c>
      <c r="GT265">
        <v>1.85928</v>
      </c>
      <c r="GU265">
        <v>0.0823513</v>
      </c>
      <c r="GV265">
        <v>0</v>
      </c>
      <c r="GW265">
        <v>28.6851</v>
      </c>
      <c r="GX265">
        <v>999.9</v>
      </c>
      <c r="GY265">
        <v>53.5</v>
      </c>
      <c r="GZ265">
        <v>31.6</v>
      </c>
      <c r="HA265">
        <v>27.697</v>
      </c>
      <c r="HB265">
        <v>61.0537</v>
      </c>
      <c r="HC265">
        <v>26.1739</v>
      </c>
      <c r="HD265">
        <v>1</v>
      </c>
      <c r="HE265">
        <v>0.143938</v>
      </c>
      <c r="HF265">
        <v>-1.18499</v>
      </c>
      <c r="HG265">
        <v>20.2967</v>
      </c>
      <c r="HH265">
        <v>5.22208</v>
      </c>
      <c r="HI265">
        <v>11.98</v>
      </c>
      <c r="HJ265">
        <v>4.9658</v>
      </c>
      <c r="HK265">
        <v>3.27593</v>
      </c>
      <c r="HL265">
        <v>9999</v>
      </c>
      <c r="HM265">
        <v>9999</v>
      </c>
      <c r="HN265">
        <v>9999</v>
      </c>
      <c r="HO265">
        <v>999.9</v>
      </c>
      <c r="HP265">
        <v>1.86386</v>
      </c>
      <c r="HQ265">
        <v>1.86005</v>
      </c>
      <c r="HR265">
        <v>1.85837</v>
      </c>
      <c r="HS265">
        <v>1.85974</v>
      </c>
      <c r="HT265">
        <v>1.85985</v>
      </c>
      <c r="HU265">
        <v>1.85837</v>
      </c>
      <c r="HV265">
        <v>1.85745</v>
      </c>
      <c r="HW265">
        <v>1.85239</v>
      </c>
      <c r="HX265">
        <v>0</v>
      </c>
      <c r="HY265">
        <v>0</v>
      </c>
      <c r="HZ265">
        <v>0</v>
      </c>
      <c r="IA265">
        <v>0</v>
      </c>
      <c r="IB265" t="s">
        <v>426</v>
      </c>
      <c r="IC265" t="s">
        <v>427</v>
      </c>
      <c r="ID265" t="s">
        <v>428</v>
      </c>
      <c r="IE265" t="s">
        <v>428</v>
      </c>
      <c r="IF265" t="s">
        <v>428</v>
      </c>
      <c r="IG265" t="s">
        <v>428</v>
      </c>
      <c r="IH265">
        <v>0</v>
      </c>
      <c r="II265">
        <v>100</v>
      </c>
      <c r="IJ265">
        <v>100</v>
      </c>
      <c r="IK265">
        <v>-0.662</v>
      </c>
      <c r="IL265">
        <v>0.3104</v>
      </c>
      <c r="IM265">
        <v>-0.6605319167387009</v>
      </c>
      <c r="IN265">
        <v>-0.0004737513092168879</v>
      </c>
      <c r="IO265">
        <v>1.233974951706583E-06</v>
      </c>
      <c r="IP265">
        <v>-2.791035861235605E-10</v>
      </c>
      <c r="IQ265">
        <v>0.04306461537617447</v>
      </c>
      <c r="IR265">
        <v>-0.002560808816659483</v>
      </c>
      <c r="IS265">
        <v>0.0007441110143227328</v>
      </c>
      <c r="IT265">
        <v>-6.151772081818622E-06</v>
      </c>
      <c r="IU265">
        <v>2</v>
      </c>
      <c r="IV265">
        <v>1988</v>
      </c>
      <c r="IW265">
        <v>1</v>
      </c>
      <c r="IX265">
        <v>28</v>
      </c>
      <c r="IY265">
        <v>190421</v>
      </c>
      <c r="IZ265">
        <v>190421.2</v>
      </c>
      <c r="JA265">
        <v>1.1499</v>
      </c>
      <c r="JB265">
        <v>2.61353</v>
      </c>
      <c r="JC265">
        <v>1.49658</v>
      </c>
      <c r="JD265">
        <v>2.34985</v>
      </c>
      <c r="JE265">
        <v>1.54907</v>
      </c>
      <c r="JF265">
        <v>2.45483</v>
      </c>
      <c r="JG265">
        <v>36.4107</v>
      </c>
      <c r="JH265">
        <v>24.0963</v>
      </c>
      <c r="JI265">
        <v>18</v>
      </c>
      <c r="JJ265">
        <v>481.817</v>
      </c>
      <c r="JK265">
        <v>492.116</v>
      </c>
      <c r="JL265">
        <v>30.4161</v>
      </c>
      <c r="JM265">
        <v>29.0975</v>
      </c>
      <c r="JN265">
        <v>30</v>
      </c>
      <c r="JO265">
        <v>29.2991</v>
      </c>
      <c r="JP265">
        <v>29.2883</v>
      </c>
      <c r="JQ265">
        <v>23.1058</v>
      </c>
      <c r="JR265">
        <v>19.7554</v>
      </c>
      <c r="JS265">
        <v>100</v>
      </c>
      <c r="JT265">
        <v>30.4004</v>
      </c>
      <c r="JU265">
        <v>420</v>
      </c>
      <c r="JV265">
        <v>23.3237</v>
      </c>
      <c r="JW265">
        <v>101.948</v>
      </c>
      <c r="JX265">
        <v>91.3549</v>
      </c>
    </row>
    <row r="266" spans="1:284">
      <c r="A266">
        <v>248</v>
      </c>
      <c r="B266">
        <v>1758414869.1</v>
      </c>
      <c r="C266">
        <v>2166.099999904633</v>
      </c>
      <c r="D266" t="s">
        <v>928</v>
      </c>
      <c r="E266" t="s">
        <v>929</v>
      </c>
      <c r="F266">
        <v>5</v>
      </c>
      <c r="G266" t="s">
        <v>915</v>
      </c>
      <c r="H266" t="s">
        <v>421</v>
      </c>
      <c r="I266">
        <v>1758414861.426086</v>
      </c>
      <c r="J266">
        <f>(K266)/1000</f>
        <v>0</v>
      </c>
      <c r="K266">
        <f>1000*DK266*AI266*(DG266-DH266)/(100*CZ266*(1000-AI266*DG266))</f>
        <v>0</v>
      </c>
      <c r="L266">
        <f>DK266*AI266*(DF266-DE266*(1000-AI266*DH266)/(1000-AI266*DG266))/(100*CZ266)</f>
        <v>0</v>
      </c>
      <c r="M266">
        <f>DE266 - IF(AI266&gt;1, L266*CZ266*100.0/(AK266), 0)</f>
        <v>0</v>
      </c>
      <c r="N266">
        <f>((T266-J266/2)*M266-L266)/(T266+J266/2)</f>
        <v>0</v>
      </c>
      <c r="O266">
        <f>N266*(DL266+DM266)/1000.0</f>
        <v>0</v>
      </c>
      <c r="P266">
        <f>(DE266 - IF(AI266&gt;1, L266*CZ266*100.0/(AK266), 0))*(DL266+DM266)/1000.0</f>
        <v>0</v>
      </c>
      <c r="Q266">
        <f>2.0/((1/S266-1/R266)+SIGN(S266)*SQRT((1/S266-1/R266)*(1/S266-1/R266) + 4*DA266/((DA266+1)*(DA266+1))*(2*1/S266*1/R266-1/R266*1/R266)))</f>
        <v>0</v>
      </c>
      <c r="R266">
        <f>IF(LEFT(DB266,1)&lt;&gt;"0",IF(LEFT(DB266,1)="1",3.0,DC266),$D$5+$E$5*(DS266*DL266/($K$5*1000))+$F$5*(DS266*DL266/($K$5*1000))*MAX(MIN(CZ266,$J$5),$I$5)*MAX(MIN(CZ266,$J$5),$I$5)+$G$5*MAX(MIN(CZ266,$J$5),$I$5)*(DS266*DL266/($K$5*1000))+$H$5*(DS266*DL266/($K$5*1000))*(DS266*DL266/($K$5*1000)))</f>
        <v>0</v>
      </c>
      <c r="S266">
        <f>J266*(1000-(1000*0.61365*exp(17.502*W266/(240.97+W266))/(DL266+DM266)+DG266)/2)/(1000*0.61365*exp(17.502*W266/(240.97+W266))/(DL266+DM266)-DG266)</f>
        <v>0</v>
      </c>
      <c r="T266">
        <f>1/((DA266+1)/(Q266/1.6)+1/(R266/1.37)) + DA266/((DA266+1)/(Q266/1.6) + DA266/(R266/1.37))</f>
        <v>0</v>
      </c>
      <c r="U266">
        <f>(CV266*CY266)</f>
        <v>0</v>
      </c>
      <c r="V266">
        <f>(DN266+(U266+2*0.95*5.67E-8*(((DN266+$B$9)+273)^4-(DN266+273)^4)-44100*J266)/(1.84*29.3*R266+8*0.95*5.67E-8*(DN266+273)^3))</f>
        <v>0</v>
      </c>
      <c r="W266">
        <f>($C$9*DO266+$D$9*DP266+$E$9*V266)</f>
        <v>0</v>
      </c>
      <c r="X266">
        <f>0.61365*exp(17.502*W266/(240.97+W266))</f>
        <v>0</v>
      </c>
      <c r="Y266">
        <f>(Z266/AA266*100)</f>
        <v>0</v>
      </c>
      <c r="Z266">
        <f>DG266*(DL266+DM266)/1000</f>
        <v>0</v>
      </c>
      <c r="AA266">
        <f>0.61365*exp(17.502*DN266/(240.97+DN266))</f>
        <v>0</v>
      </c>
      <c r="AB266">
        <f>(X266-DG266*(DL266+DM266)/1000)</f>
        <v>0</v>
      </c>
      <c r="AC266">
        <f>(-J266*44100)</f>
        <v>0</v>
      </c>
      <c r="AD266">
        <f>2*29.3*R266*0.92*(DN266-W266)</f>
        <v>0</v>
      </c>
      <c r="AE266">
        <f>2*0.95*5.67E-8*(((DN266+$B$9)+273)^4-(W266+273)^4)</f>
        <v>0</v>
      </c>
      <c r="AF266">
        <f>U266+AE266+AC266+AD266</f>
        <v>0</v>
      </c>
      <c r="AG266">
        <v>0</v>
      </c>
      <c r="AH266">
        <v>0</v>
      </c>
      <c r="AI266">
        <f>IF(AG266*$H$15&gt;=AK266,1.0,(AK266/(AK266-AG266*$H$15)))</f>
        <v>0</v>
      </c>
      <c r="AJ266">
        <f>(AI266-1)*100</f>
        <v>0</v>
      </c>
      <c r="AK266">
        <f>MAX(0,($B$15+$C$15*DS266)/(1+$D$15*DS266)*DL266/(DN266+273)*$E$15)</f>
        <v>0</v>
      </c>
      <c r="AL266" t="s">
        <v>422</v>
      </c>
      <c r="AM266" t="s">
        <v>422</v>
      </c>
      <c r="AN266">
        <v>0</v>
      </c>
      <c r="AO266">
        <v>0</v>
      </c>
      <c r="AP266">
        <f>1-AN266/AO266</f>
        <v>0</v>
      </c>
      <c r="AQ266">
        <v>0</v>
      </c>
      <c r="AR266" t="s">
        <v>422</v>
      </c>
      <c r="AS266" t="s">
        <v>422</v>
      </c>
      <c r="AT266">
        <v>0</v>
      </c>
      <c r="AU266">
        <v>0</v>
      </c>
      <c r="AV266">
        <f>1-AT266/AU266</f>
        <v>0</v>
      </c>
      <c r="AW266">
        <v>0.5</v>
      </c>
      <c r="AX266">
        <f>CW266</f>
        <v>0</v>
      </c>
      <c r="AY266">
        <f>L266</f>
        <v>0</v>
      </c>
      <c r="AZ266">
        <f>AV266*AW266*AX266</f>
        <v>0</v>
      </c>
      <c r="BA266">
        <f>(AY266-AQ266)/AX266</f>
        <v>0</v>
      </c>
      <c r="BB266">
        <f>(AO266-AU266)/AU266</f>
        <v>0</v>
      </c>
      <c r="BC266">
        <f>AN266/(AP266+AN266/AU266)</f>
        <v>0</v>
      </c>
      <c r="BD266" t="s">
        <v>422</v>
      </c>
      <c r="BE266">
        <v>0</v>
      </c>
      <c r="BF266">
        <f>IF(BE266&lt;&gt;0, BE266, BC266)</f>
        <v>0</v>
      </c>
      <c r="BG266">
        <f>1-BF266/AU266</f>
        <v>0</v>
      </c>
      <c r="BH266">
        <f>(AU266-AT266)/(AU266-BF266)</f>
        <v>0</v>
      </c>
      <c r="BI266">
        <f>(AO266-AU266)/(AO266-BF266)</f>
        <v>0</v>
      </c>
      <c r="BJ266">
        <f>(AU266-AT266)/(AU266-AN266)</f>
        <v>0</v>
      </c>
      <c r="BK266">
        <f>(AO266-AU266)/(AO266-AN266)</f>
        <v>0</v>
      </c>
      <c r="BL266">
        <f>(BH266*BF266/AT266)</f>
        <v>0</v>
      </c>
      <c r="BM266">
        <f>(1-BL266)</f>
        <v>0</v>
      </c>
      <c r="CV266">
        <f>$B$13*DT266+$C$13*DU266+$F$13*EF266*(1-EI266)</f>
        <v>0</v>
      </c>
      <c r="CW266">
        <f>CV266*CX266</f>
        <v>0</v>
      </c>
      <c r="CX266">
        <f>($B$13*$D$11+$C$13*$D$11+$F$13*((ES266+EK266)/MAX(ES266+EK266+ET266, 0.1)*$I$11+ET266/MAX(ES266+EK266+ET266, 0.1)*$J$11))/($B$13+$C$13+$F$13)</f>
        <v>0</v>
      </c>
      <c r="CY266">
        <f>($B$13*$K$11+$C$13*$K$11+$F$13*((ES266+EK266)/MAX(ES266+EK266+ET266, 0.1)*$P$11+ET266/MAX(ES266+EK266+ET266, 0.1)*$Q$11))/($B$13+$C$13+$F$13)</f>
        <v>0</v>
      </c>
      <c r="CZ266">
        <v>1.37</v>
      </c>
      <c r="DA266">
        <v>0.5</v>
      </c>
      <c r="DB266" t="s">
        <v>423</v>
      </c>
      <c r="DC266">
        <v>2</v>
      </c>
      <c r="DD266">
        <v>1758414861.426086</v>
      </c>
      <c r="DE266">
        <v>421.8740869565217</v>
      </c>
      <c r="DF266">
        <v>419.9896086956522</v>
      </c>
      <c r="DG266">
        <v>23.65383043478261</v>
      </c>
      <c r="DH266">
        <v>23.39139565217392</v>
      </c>
      <c r="DI266">
        <v>422.5355652173913</v>
      </c>
      <c r="DJ266">
        <v>23.34332173913044</v>
      </c>
      <c r="DK266">
        <v>500.0186521739132</v>
      </c>
      <c r="DL266">
        <v>90.17111739130435</v>
      </c>
      <c r="DM266">
        <v>0.06840224347826085</v>
      </c>
      <c r="DN266">
        <v>30.01004782608696</v>
      </c>
      <c r="DO266">
        <v>30.01383478260869</v>
      </c>
      <c r="DP266">
        <v>999.9000000000003</v>
      </c>
      <c r="DQ266">
        <v>0</v>
      </c>
      <c r="DR266">
        <v>0</v>
      </c>
      <c r="DS266">
        <v>10006.25391304348</v>
      </c>
      <c r="DT266">
        <v>0</v>
      </c>
      <c r="DU266">
        <v>3.343230434782609</v>
      </c>
      <c r="DV266">
        <v>1.884533913043478</v>
      </c>
      <c r="DW266">
        <v>432.0947826086958</v>
      </c>
      <c r="DX266">
        <v>430.0488695652174</v>
      </c>
      <c r="DY266">
        <v>0.2624289130434783</v>
      </c>
      <c r="DZ266">
        <v>419.9896086956522</v>
      </c>
      <c r="EA266">
        <v>23.39139565217392</v>
      </c>
      <c r="EB266">
        <v>2.132891739130435</v>
      </c>
      <c r="EC266">
        <v>2.109229130434783</v>
      </c>
      <c r="ED266">
        <v>18.46696956521739</v>
      </c>
      <c r="EE266">
        <v>18.28904782608695</v>
      </c>
      <c r="EF266">
        <v>0.005000779999999999</v>
      </c>
      <c r="EG266">
        <v>0</v>
      </c>
      <c r="EH266">
        <v>0</v>
      </c>
      <c r="EI266">
        <v>0</v>
      </c>
      <c r="EJ266">
        <v>125.3260869565217</v>
      </c>
      <c r="EK266">
        <v>0.005000779999999999</v>
      </c>
      <c r="EL266">
        <v>-12.67826086956522</v>
      </c>
      <c r="EM266">
        <v>0.4782608695652176</v>
      </c>
      <c r="EN266">
        <v>35.70639130434783</v>
      </c>
      <c r="EO266">
        <v>41.17913043478261</v>
      </c>
      <c r="EP266">
        <v>38.4888695652174</v>
      </c>
      <c r="EQ266">
        <v>41.80413043478261</v>
      </c>
      <c r="ER266">
        <v>39.03508695652174</v>
      </c>
      <c r="ES266">
        <v>0</v>
      </c>
      <c r="ET266">
        <v>0</v>
      </c>
      <c r="EU266">
        <v>0</v>
      </c>
      <c r="EV266">
        <v>1758414868.8</v>
      </c>
      <c r="EW266">
        <v>0</v>
      </c>
      <c r="EX266">
        <v>125.7307692307692</v>
      </c>
      <c r="EY266">
        <v>6.434187700750814</v>
      </c>
      <c r="EZ266">
        <v>18.33504288737941</v>
      </c>
      <c r="FA266">
        <v>-13.55</v>
      </c>
      <c r="FB266">
        <v>15</v>
      </c>
      <c r="FC266">
        <v>0</v>
      </c>
      <c r="FD266" t="s">
        <v>424</v>
      </c>
      <c r="FE266">
        <v>1746989605.5</v>
      </c>
      <c r="FF266">
        <v>1746989593.5</v>
      </c>
      <c r="FG266">
        <v>0</v>
      </c>
      <c r="FH266">
        <v>-0.274</v>
      </c>
      <c r="FI266">
        <v>-0.002</v>
      </c>
      <c r="FJ266">
        <v>2.549</v>
      </c>
      <c r="FK266">
        <v>0.129</v>
      </c>
      <c r="FL266">
        <v>420</v>
      </c>
      <c r="FM266">
        <v>17</v>
      </c>
      <c r="FN266">
        <v>0.02</v>
      </c>
      <c r="FO266">
        <v>0.04</v>
      </c>
      <c r="FP266">
        <v>1.8920035</v>
      </c>
      <c r="FQ266">
        <v>-0.1205416885553495</v>
      </c>
      <c r="FR266">
        <v>0.02820898257204607</v>
      </c>
      <c r="FS266">
        <v>1</v>
      </c>
      <c r="FT266">
        <v>124.2823529411765</v>
      </c>
      <c r="FU266">
        <v>10.06875469484054</v>
      </c>
      <c r="FV266">
        <v>6.760502530409099</v>
      </c>
      <c r="FW266">
        <v>0</v>
      </c>
      <c r="FX266">
        <v>0.266992025</v>
      </c>
      <c r="FY266">
        <v>-0.0806677936210134</v>
      </c>
      <c r="FZ266">
        <v>0.00795210756493994</v>
      </c>
      <c r="GA266">
        <v>1</v>
      </c>
      <c r="GB266">
        <v>2</v>
      </c>
      <c r="GC266">
        <v>3</v>
      </c>
      <c r="GD266" t="s">
        <v>425</v>
      </c>
      <c r="GE266">
        <v>3.10305</v>
      </c>
      <c r="GF266">
        <v>2.72644</v>
      </c>
      <c r="GG266">
        <v>0.08804670000000001</v>
      </c>
      <c r="GH266">
        <v>0.08769540000000001</v>
      </c>
      <c r="GI266">
        <v>0.106273</v>
      </c>
      <c r="GJ266">
        <v>0.106893</v>
      </c>
      <c r="GK266">
        <v>23834.8</v>
      </c>
      <c r="GL266">
        <v>21641</v>
      </c>
      <c r="GM266">
        <v>26700.7</v>
      </c>
      <c r="GN266">
        <v>23943.6</v>
      </c>
      <c r="GO266">
        <v>38185.1</v>
      </c>
      <c r="GP266">
        <v>31610.1</v>
      </c>
      <c r="GQ266">
        <v>46629.1</v>
      </c>
      <c r="GR266">
        <v>37880.7</v>
      </c>
      <c r="GS266">
        <v>1.86572</v>
      </c>
      <c r="GT266">
        <v>1.85958</v>
      </c>
      <c r="GU266">
        <v>0.0825003</v>
      </c>
      <c r="GV266">
        <v>0</v>
      </c>
      <c r="GW266">
        <v>28.6839</v>
      </c>
      <c r="GX266">
        <v>999.9</v>
      </c>
      <c r="GY266">
        <v>53.5</v>
      </c>
      <c r="GZ266">
        <v>31.6</v>
      </c>
      <c r="HA266">
        <v>27.6978</v>
      </c>
      <c r="HB266">
        <v>60.7937</v>
      </c>
      <c r="HC266">
        <v>26.23</v>
      </c>
      <c r="HD266">
        <v>1</v>
      </c>
      <c r="HE266">
        <v>0.143918</v>
      </c>
      <c r="HF266">
        <v>-1.16571</v>
      </c>
      <c r="HG266">
        <v>20.2957</v>
      </c>
      <c r="HH266">
        <v>5.22178</v>
      </c>
      <c r="HI266">
        <v>11.98</v>
      </c>
      <c r="HJ266">
        <v>4.9658</v>
      </c>
      <c r="HK266">
        <v>3.27595</v>
      </c>
      <c r="HL266">
        <v>9999</v>
      </c>
      <c r="HM266">
        <v>9999</v>
      </c>
      <c r="HN266">
        <v>9999</v>
      </c>
      <c r="HO266">
        <v>999.9</v>
      </c>
      <c r="HP266">
        <v>1.86387</v>
      </c>
      <c r="HQ266">
        <v>1.86005</v>
      </c>
      <c r="HR266">
        <v>1.85837</v>
      </c>
      <c r="HS266">
        <v>1.85974</v>
      </c>
      <c r="HT266">
        <v>1.85985</v>
      </c>
      <c r="HU266">
        <v>1.85837</v>
      </c>
      <c r="HV266">
        <v>1.85745</v>
      </c>
      <c r="HW266">
        <v>1.85239</v>
      </c>
      <c r="HX266">
        <v>0</v>
      </c>
      <c r="HY266">
        <v>0</v>
      </c>
      <c r="HZ266">
        <v>0</v>
      </c>
      <c r="IA266">
        <v>0</v>
      </c>
      <c r="IB266" t="s">
        <v>426</v>
      </c>
      <c r="IC266" t="s">
        <v>427</v>
      </c>
      <c r="ID266" t="s">
        <v>428</v>
      </c>
      <c r="IE266" t="s">
        <v>428</v>
      </c>
      <c r="IF266" t="s">
        <v>428</v>
      </c>
      <c r="IG266" t="s">
        <v>428</v>
      </c>
      <c r="IH266">
        <v>0</v>
      </c>
      <c r="II266">
        <v>100</v>
      </c>
      <c r="IJ266">
        <v>100</v>
      </c>
      <c r="IK266">
        <v>-0.661</v>
      </c>
      <c r="IL266">
        <v>0.3103</v>
      </c>
      <c r="IM266">
        <v>-0.6605319167387009</v>
      </c>
      <c r="IN266">
        <v>-0.0004737513092168879</v>
      </c>
      <c r="IO266">
        <v>1.233974951706583E-06</v>
      </c>
      <c r="IP266">
        <v>-2.791035861235605E-10</v>
      </c>
      <c r="IQ266">
        <v>0.04306461537617447</v>
      </c>
      <c r="IR266">
        <v>-0.002560808816659483</v>
      </c>
      <c r="IS266">
        <v>0.0007441110143227328</v>
      </c>
      <c r="IT266">
        <v>-6.151772081818622E-06</v>
      </c>
      <c r="IU266">
        <v>2</v>
      </c>
      <c r="IV266">
        <v>1988</v>
      </c>
      <c r="IW266">
        <v>1</v>
      </c>
      <c r="IX266">
        <v>28</v>
      </c>
      <c r="IY266">
        <v>190421.1</v>
      </c>
      <c r="IZ266">
        <v>190421.3</v>
      </c>
      <c r="JA266">
        <v>1.14868</v>
      </c>
      <c r="JB266">
        <v>2.61475</v>
      </c>
      <c r="JC266">
        <v>1.49658</v>
      </c>
      <c r="JD266">
        <v>2.34985</v>
      </c>
      <c r="JE266">
        <v>1.54907</v>
      </c>
      <c r="JF266">
        <v>2.45239</v>
      </c>
      <c r="JG266">
        <v>36.4107</v>
      </c>
      <c r="JH266">
        <v>24.0875</v>
      </c>
      <c r="JI266">
        <v>18</v>
      </c>
      <c r="JJ266">
        <v>481.715</v>
      </c>
      <c r="JK266">
        <v>492.314</v>
      </c>
      <c r="JL266">
        <v>30.4103</v>
      </c>
      <c r="JM266">
        <v>29.0967</v>
      </c>
      <c r="JN266">
        <v>29.9999</v>
      </c>
      <c r="JO266">
        <v>29.2991</v>
      </c>
      <c r="JP266">
        <v>29.2883</v>
      </c>
      <c r="JQ266">
        <v>23.1059</v>
      </c>
      <c r="JR266">
        <v>19.7554</v>
      </c>
      <c r="JS266">
        <v>100</v>
      </c>
      <c r="JT266">
        <v>30.4004</v>
      </c>
      <c r="JU266">
        <v>420</v>
      </c>
      <c r="JV266">
        <v>23.3274</v>
      </c>
      <c r="JW266">
        <v>101.948</v>
      </c>
      <c r="JX266">
        <v>91.35469999999999</v>
      </c>
    </row>
    <row r="267" spans="1:284">
      <c r="A267">
        <v>249</v>
      </c>
      <c r="B267">
        <v>1758414871.1</v>
      </c>
      <c r="C267">
        <v>2168.099999904633</v>
      </c>
      <c r="D267" t="s">
        <v>930</v>
      </c>
      <c r="E267" t="s">
        <v>931</v>
      </c>
      <c r="F267">
        <v>5</v>
      </c>
      <c r="G267" t="s">
        <v>915</v>
      </c>
      <c r="H267" t="s">
        <v>421</v>
      </c>
      <c r="I267">
        <v>1758414863.1</v>
      </c>
      <c r="J267">
        <f>(K267)/1000</f>
        <v>0</v>
      </c>
      <c r="K267">
        <f>1000*DK267*AI267*(DG267-DH267)/(100*CZ267*(1000-AI267*DG267))</f>
        <v>0</v>
      </c>
      <c r="L267">
        <f>DK267*AI267*(DF267-DE267*(1000-AI267*DH267)/(1000-AI267*DG267))/(100*CZ267)</f>
        <v>0</v>
      </c>
      <c r="M267">
        <f>DE267 - IF(AI267&gt;1, L267*CZ267*100.0/(AK267), 0)</f>
        <v>0</v>
      </c>
      <c r="N267">
        <f>((T267-J267/2)*M267-L267)/(T267+J267/2)</f>
        <v>0</v>
      </c>
      <c r="O267">
        <f>N267*(DL267+DM267)/1000.0</f>
        <v>0</v>
      </c>
      <c r="P267">
        <f>(DE267 - IF(AI267&gt;1, L267*CZ267*100.0/(AK267), 0))*(DL267+DM267)/1000.0</f>
        <v>0</v>
      </c>
      <c r="Q267">
        <f>2.0/((1/S267-1/R267)+SIGN(S267)*SQRT((1/S267-1/R267)*(1/S267-1/R267) + 4*DA267/((DA267+1)*(DA267+1))*(2*1/S267*1/R267-1/R267*1/R267)))</f>
        <v>0</v>
      </c>
      <c r="R267">
        <f>IF(LEFT(DB267,1)&lt;&gt;"0",IF(LEFT(DB267,1)="1",3.0,DC267),$D$5+$E$5*(DS267*DL267/($K$5*1000))+$F$5*(DS267*DL267/($K$5*1000))*MAX(MIN(CZ267,$J$5),$I$5)*MAX(MIN(CZ267,$J$5),$I$5)+$G$5*MAX(MIN(CZ267,$J$5),$I$5)*(DS267*DL267/($K$5*1000))+$H$5*(DS267*DL267/($K$5*1000))*(DS267*DL267/($K$5*1000)))</f>
        <v>0</v>
      </c>
      <c r="S267">
        <f>J267*(1000-(1000*0.61365*exp(17.502*W267/(240.97+W267))/(DL267+DM267)+DG267)/2)/(1000*0.61365*exp(17.502*W267/(240.97+W267))/(DL267+DM267)-DG267)</f>
        <v>0</v>
      </c>
      <c r="T267">
        <f>1/((DA267+1)/(Q267/1.6)+1/(R267/1.37)) + DA267/((DA267+1)/(Q267/1.6) + DA267/(R267/1.37))</f>
        <v>0</v>
      </c>
      <c r="U267">
        <f>(CV267*CY267)</f>
        <v>0</v>
      </c>
      <c r="V267">
        <f>(DN267+(U267+2*0.95*5.67E-8*(((DN267+$B$9)+273)^4-(DN267+273)^4)-44100*J267)/(1.84*29.3*R267+8*0.95*5.67E-8*(DN267+273)^3))</f>
        <v>0</v>
      </c>
      <c r="W267">
        <f>($C$9*DO267+$D$9*DP267+$E$9*V267)</f>
        <v>0</v>
      </c>
      <c r="X267">
        <f>0.61365*exp(17.502*W267/(240.97+W267))</f>
        <v>0</v>
      </c>
      <c r="Y267">
        <f>(Z267/AA267*100)</f>
        <v>0</v>
      </c>
      <c r="Z267">
        <f>DG267*(DL267+DM267)/1000</f>
        <v>0</v>
      </c>
      <c r="AA267">
        <f>0.61365*exp(17.502*DN267/(240.97+DN267))</f>
        <v>0</v>
      </c>
      <c r="AB267">
        <f>(X267-DG267*(DL267+DM267)/1000)</f>
        <v>0</v>
      </c>
      <c r="AC267">
        <f>(-J267*44100)</f>
        <v>0</v>
      </c>
      <c r="AD267">
        <f>2*29.3*R267*0.92*(DN267-W267)</f>
        <v>0</v>
      </c>
      <c r="AE267">
        <f>2*0.95*5.67E-8*(((DN267+$B$9)+273)^4-(W267+273)^4)</f>
        <v>0</v>
      </c>
      <c r="AF267">
        <f>U267+AE267+AC267+AD267</f>
        <v>0</v>
      </c>
      <c r="AG267">
        <v>0</v>
      </c>
      <c r="AH267">
        <v>0</v>
      </c>
      <c r="AI267">
        <f>IF(AG267*$H$15&gt;=AK267,1.0,(AK267/(AK267-AG267*$H$15)))</f>
        <v>0</v>
      </c>
      <c r="AJ267">
        <f>(AI267-1)*100</f>
        <v>0</v>
      </c>
      <c r="AK267">
        <f>MAX(0,($B$15+$C$15*DS267)/(1+$D$15*DS267)*DL267/(DN267+273)*$E$15)</f>
        <v>0</v>
      </c>
      <c r="AL267" t="s">
        <v>422</v>
      </c>
      <c r="AM267" t="s">
        <v>422</v>
      </c>
      <c r="AN267">
        <v>0</v>
      </c>
      <c r="AO267">
        <v>0</v>
      </c>
      <c r="AP267">
        <f>1-AN267/AO267</f>
        <v>0</v>
      </c>
      <c r="AQ267">
        <v>0</v>
      </c>
      <c r="AR267" t="s">
        <v>422</v>
      </c>
      <c r="AS267" t="s">
        <v>422</v>
      </c>
      <c r="AT267">
        <v>0</v>
      </c>
      <c r="AU267">
        <v>0</v>
      </c>
      <c r="AV267">
        <f>1-AT267/AU267</f>
        <v>0</v>
      </c>
      <c r="AW267">
        <v>0.5</v>
      </c>
      <c r="AX267">
        <f>CW267</f>
        <v>0</v>
      </c>
      <c r="AY267">
        <f>L267</f>
        <v>0</v>
      </c>
      <c r="AZ267">
        <f>AV267*AW267*AX267</f>
        <v>0</v>
      </c>
      <c r="BA267">
        <f>(AY267-AQ267)/AX267</f>
        <v>0</v>
      </c>
      <c r="BB267">
        <f>(AO267-AU267)/AU267</f>
        <v>0</v>
      </c>
      <c r="BC267">
        <f>AN267/(AP267+AN267/AU267)</f>
        <v>0</v>
      </c>
      <c r="BD267" t="s">
        <v>422</v>
      </c>
      <c r="BE267">
        <v>0</v>
      </c>
      <c r="BF267">
        <f>IF(BE267&lt;&gt;0, BE267, BC267)</f>
        <v>0</v>
      </c>
      <c r="BG267">
        <f>1-BF267/AU267</f>
        <v>0</v>
      </c>
      <c r="BH267">
        <f>(AU267-AT267)/(AU267-BF267)</f>
        <v>0</v>
      </c>
      <c r="BI267">
        <f>(AO267-AU267)/(AO267-BF267)</f>
        <v>0</v>
      </c>
      <c r="BJ267">
        <f>(AU267-AT267)/(AU267-AN267)</f>
        <v>0</v>
      </c>
      <c r="BK267">
        <f>(AO267-AU267)/(AO267-AN267)</f>
        <v>0</v>
      </c>
      <c r="BL267">
        <f>(BH267*BF267/AT267)</f>
        <v>0</v>
      </c>
      <c r="BM267">
        <f>(1-BL267)</f>
        <v>0</v>
      </c>
      <c r="CV267">
        <f>$B$13*DT267+$C$13*DU267+$F$13*EF267*(1-EI267)</f>
        <v>0</v>
      </c>
      <c r="CW267">
        <f>CV267*CX267</f>
        <v>0</v>
      </c>
      <c r="CX267">
        <f>($B$13*$D$11+$C$13*$D$11+$F$13*((ES267+EK267)/MAX(ES267+EK267+ET267, 0.1)*$I$11+ET267/MAX(ES267+EK267+ET267, 0.1)*$J$11))/($B$13+$C$13+$F$13)</f>
        <v>0</v>
      </c>
      <c r="CY267">
        <f>($B$13*$K$11+$C$13*$K$11+$F$13*((ES267+EK267)/MAX(ES267+EK267+ET267, 0.1)*$P$11+ET267/MAX(ES267+EK267+ET267, 0.1)*$Q$11))/($B$13+$C$13+$F$13)</f>
        <v>0</v>
      </c>
      <c r="CZ267">
        <v>1.37</v>
      </c>
      <c r="DA267">
        <v>0.5</v>
      </c>
      <c r="DB267" t="s">
        <v>423</v>
      </c>
      <c r="DC267">
        <v>2</v>
      </c>
      <c r="DD267">
        <v>1758414863.1</v>
      </c>
      <c r="DE267">
        <v>421.877375</v>
      </c>
      <c r="DF267">
        <v>419.9967083333333</v>
      </c>
      <c r="DG267">
        <v>23.6515375</v>
      </c>
      <c r="DH267">
        <v>23.3905</v>
      </c>
      <c r="DI267">
        <v>422.538875</v>
      </c>
      <c r="DJ267">
        <v>23.341075</v>
      </c>
      <c r="DK267">
        <v>500.032375</v>
      </c>
      <c r="DL267">
        <v>90.17107916666669</v>
      </c>
      <c r="DM267">
        <v>0.06835624583333333</v>
      </c>
      <c r="DN267">
        <v>30.01069166666666</v>
      </c>
      <c r="DO267">
        <v>30.01543333333333</v>
      </c>
      <c r="DP267">
        <v>999.9</v>
      </c>
      <c r="DQ267">
        <v>0</v>
      </c>
      <c r="DR267">
        <v>0</v>
      </c>
      <c r="DS267">
        <v>10009.8725</v>
      </c>
      <c r="DT267">
        <v>0</v>
      </c>
      <c r="DU267">
        <v>3.343065416666667</v>
      </c>
      <c r="DV267">
        <v>1.88071125</v>
      </c>
      <c r="DW267">
        <v>432.0971249999999</v>
      </c>
      <c r="DX267">
        <v>430.0557916666667</v>
      </c>
      <c r="DY267">
        <v>0.261030625</v>
      </c>
      <c r="DZ267">
        <v>419.9967083333333</v>
      </c>
      <c r="EA267">
        <v>23.3905</v>
      </c>
      <c r="EB267">
        <v>2.132684583333333</v>
      </c>
      <c r="EC267">
        <v>2.1091475</v>
      </c>
      <c r="ED267">
        <v>18.46541666666667</v>
      </c>
      <c r="EE267">
        <v>18.28843333333333</v>
      </c>
      <c r="EF267">
        <v>0.00500078</v>
      </c>
      <c r="EG267">
        <v>0</v>
      </c>
      <c r="EH267">
        <v>0</v>
      </c>
      <c r="EI267">
        <v>0</v>
      </c>
      <c r="EJ267">
        <v>125.3416666666667</v>
      </c>
      <c r="EK267">
        <v>0.00500078</v>
      </c>
      <c r="EL267">
        <v>-13.05416666666667</v>
      </c>
      <c r="EM267">
        <v>0.3291666666666667</v>
      </c>
      <c r="EN267">
        <v>35.70554166666667</v>
      </c>
      <c r="EO267">
        <v>41.18470833333333</v>
      </c>
      <c r="EP267">
        <v>38.484125</v>
      </c>
      <c r="EQ267">
        <v>41.81233333333333</v>
      </c>
      <c r="ER267">
        <v>39.02320833333334</v>
      </c>
      <c r="ES267">
        <v>0</v>
      </c>
      <c r="ET267">
        <v>0</v>
      </c>
      <c r="EU267">
        <v>0</v>
      </c>
      <c r="EV267">
        <v>1758414871.2</v>
      </c>
      <c r="EW267">
        <v>0</v>
      </c>
      <c r="EX267">
        <v>126.4576923076923</v>
      </c>
      <c r="EY267">
        <v>4.536751913285127</v>
      </c>
      <c r="EZ267">
        <v>3.692307749574115</v>
      </c>
      <c r="FA267">
        <v>-14.01538461538462</v>
      </c>
      <c r="FB267">
        <v>15</v>
      </c>
      <c r="FC267">
        <v>0</v>
      </c>
      <c r="FD267" t="s">
        <v>424</v>
      </c>
      <c r="FE267">
        <v>1746989605.5</v>
      </c>
      <c r="FF267">
        <v>1746989593.5</v>
      </c>
      <c r="FG267">
        <v>0</v>
      </c>
      <c r="FH267">
        <v>-0.274</v>
      </c>
      <c r="FI267">
        <v>-0.002</v>
      </c>
      <c r="FJ267">
        <v>2.549</v>
      </c>
      <c r="FK267">
        <v>0.129</v>
      </c>
      <c r="FL267">
        <v>420</v>
      </c>
      <c r="FM267">
        <v>17</v>
      </c>
      <c r="FN267">
        <v>0.02</v>
      </c>
      <c r="FO267">
        <v>0.04</v>
      </c>
      <c r="FP267">
        <v>1.88568268292683</v>
      </c>
      <c r="FQ267">
        <v>-0.1055088501742126</v>
      </c>
      <c r="FR267">
        <v>0.02486191023647983</v>
      </c>
      <c r="FS267">
        <v>1</v>
      </c>
      <c r="FT267">
        <v>125.1470588235294</v>
      </c>
      <c r="FU267">
        <v>10.58823512497903</v>
      </c>
      <c r="FV267">
        <v>6.641546386821708</v>
      </c>
      <c r="FW267">
        <v>0</v>
      </c>
      <c r="FX267">
        <v>0.2644030243902439</v>
      </c>
      <c r="FY267">
        <v>-0.0740295888501744</v>
      </c>
      <c r="FZ267">
        <v>0.007645685256939738</v>
      </c>
      <c r="GA267">
        <v>1</v>
      </c>
      <c r="GB267">
        <v>2</v>
      </c>
      <c r="GC267">
        <v>3</v>
      </c>
      <c r="GD267" t="s">
        <v>425</v>
      </c>
      <c r="GE267">
        <v>3.10327</v>
      </c>
      <c r="GF267">
        <v>2.72634</v>
      </c>
      <c r="GG267">
        <v>0.0880534</v>
      </c>
      <c r="GH267">
        <v>0.0876937</v>
      </c>
      <c r="GI267">
        <v>0.106271</v>
      </c>
      <c r="GJ267">
        <v>0.10684</v>
      </c>
      <c r="GK267">
        <v>23834.8</v>
      </c>
      <c r="GL267">
        <v>21641</v>
      </c>
      <c r="GM267">
        <v>26700.9</v>
      </c>
      <c r="GN267">
        <v>23943.5</v>
      </c>
      <c r="GO267">
        <v>38185.1</v>
      </c>
      <c r="GP267">
        <v>31612.1</v>
      </c>
      <c r="GQ267">
        <v>46629.1</v>
      </c>
      <c r="GR267">
        <v>37880.8</v>
      </c>
      <c r="GS267">
        <v>1.86633</v>
      </c>
      <c r="GT267">
        <v>1.85917</v>
      </c>
      <c r="GU267">
        <v>0.0822917</v>
      </c>
      <c r="GV267">
        <v>0</v>
      </c>
      <c r="GW267">
        <v>28.6829</v>
      </c>
      <c r="GX267">
        <v>999.9</v>
      </c>
      <c r="GY267">
        <v>53.5</v>
      </c>
      <c r="GZ267">
        <v>31.6</v>
      </c>
      <c r="HA267">
        <v>27.6979</v>
      </c>
      <c r="HB267">
        <v>61.0437</v>
      </c>
      <c r="HC267">
        <v>26.1538</v>
      </c>
      <c r="HD267">
        <v>1</v>
      </c>
      <c r="HE267">
        <v>0.143783</v>
      </c>
      <c r="HF267">
        <v>-1.17148</v>
      </c>
      <c r="HG267">
        <v>20.2947</v>
      </c>
      <c r="HH267">
        <v>5.22178</v>
      </c>
      <c r="HI267">
        <v>11.98</v>
      </c>
      <c r="HJ267">
        <v>4.9657</v>
      </c>
      <c r="HK267">
        <v>3.27595</v>
      </c>
      <c r="HL267">
        <v>9999</v>
      </c>
      <c r="HM267">
        <v>9999</v>
      </c>
      <c r="HN267">
        <v>9999</v>
      </c>
      <c r="HO267">
        <v>999.9</v>
      </c>
      <c r="HP267">
        <v>1.86388</v>
      </c>
      <c r="HQ267">
        <v>1.86005</v>
      </c>
      <c r="HR267">
        <v>1.85837</v>
      </c>
      <c r="HS267">
        <v>1.85974</v>
      </c>
      <c r="HT267">
        <v>1.85986</v>
      </c>
      <c r="HU267">
        <v>1.85837</v>
      </c>
      <c r="HV267">
        <v>1.85745</v>
      </c>
      <c r="HW267">
        <v>1.85238</v>
      </c>
      <c r="HX267">
        <v>0</v>
      </c>
      <c r="HY267">
        <v>0</v>
      </c>
      <c r="HZ267">
        <v>0</v>
      </c>
      <c r="IA267">
        <v>0</v>
      </c>
      <c r="IB267" t="s">
        <v>426</v>
      </c>
      <c r="IC267" t="s">
        <v>427</v>
      </c>
      <c r="ID267" t="s">
        <v>428</v>
      </c>
      <c r="IE267" t="s">
        <v>428</v>
      </c>
      <c r="IF267" t="s">
        <v>428</v>
      </c>
      <c r="IG267" t="s">
        <v>428</v>
      </c>
      <c r="IH267">
        <v>0</v>
      </c>
      <c r="II267">
        <v>100</v>
      </c>
      <c r="IJ267">
        <v>100</v>
      </c>
      <c r="IK267">
        <v>-0.661</v>
      </c>
      <c r="IL267">
        <v>0.3103</v>
      </c>
      <c r="IM267">
        <v>-0.6605319167387009</v>
      </c>
      <c r="IN267">
        <v>-0.0004737513092168879</v>
      </c>
      <c r="IO267">
        <v>1.233974951706583E-06</v>
      </c>
      <c r="IP267">
        <v>-2.791035861235605E-10</v>
      </c>
      <c r="IQ267">
        <v>0.04306461537617447</v>
      </c>
      <c r="IR267">
        <v>-0.002560808816659483</v>
      </c>
      <c r="IS267">
        <v>0.0007441110143227328</v>
      </c>
      <c r="IT267">
        <v>-6.151772081818622E-06</v>
      </c>
      <c r="IU267">
        <v>2</v>
      </c>
      <c r="IV267">
        <v>1988</v>
      </c>
      <c r="IW267">
        <v>1</v>
      </c>
      <c r="IX267">
        <v>28</v>
      </c>
      <c r="IY267">
        <v>190421.1</v>
      </c>
      <c r="IZ267">
        <v>190421.3</v>
      </c>
      <c r="JA267">
        <v>1.14868</v>
      </c>
      <c r="JB267">
        <v>2.6062</v>
      </c>
      <c r="JC267">
        <v>1.49658</v>
      </c>
      <c r="JD267">
        <v>2.34741</v>
      </c>
      <c r="JE267">
        <v>1.54907</v>
      </c>
      <c r="JF267">
        <v>2.45117</v>
      </c>
      <c r="JG267">
        <v>36.4107</v>
      </c>
      <c r="JH267">
        <v>24.0875</v>
      </c>
      <c r="JI267">
        <v>18</v>
      </c>
      <c r="JJ267">
        <v>482.065</v>
      </c>
      <c r="JK267">
        <v>492.05</v>
      </c>
      <c r="JL267">
        <v>30.4028</v>
      </c>
      <c r="JM267">
        <v>29.096</v>
      </c>
      <c r="JN267">
        <v>29.9999</v>
      </c>
      <c r="JO267">
        <v>29.2991</v>
      </c>
      <c r="JP267">
        <v>29.2883</v>
      </c>
      <c r="JQ267">
        <v>23.1068</v>
      </c>
      <c r="JR267">
        <v>19.7554</v>
      </c>
      <c r="JS267">
        <v>100</v>
      </c>
      <c r="JT267">
        <v>30.3737</v>
      </c>
      <c r="JU267">
        <v>420</v>
      </c>
      <c r="JV267">
        <v>23.3229</v>
      </c>
      <c r="JW267">
        <v>101.948</v>
      </c>
      <c r="JX267">
        <v>91.3548</v>
      </c>
    </row>
    <row r="268" spans="1:284">
      <c r="A268">
        <v>250</v>
      </c>
      <c r="B268">
        <v>1758414873.1</v>
      </c>
      <c r="C268">
        <v>2170.099999904633</v>
      </c>
      <c r="D268" t="s">
        <v>932</v>
      </c>
      <c r="E268" t="s">
        <v>933</v>
      </c>
      <c r="F268">
        <v>5</v>
      </c>
      <c r="G268" t="s">
        <v>915</v>
      </c>
      <c r="H268" t="s">
        <v>421</v>
      </c>
      <c r="I268">
        <v>1758414865.1</v>
      </c>
      <c r="J268">
        <f>(K268)/1000</f>
        <v>0</v>
      </c>
      <c r="K268">
        <f>1000*DK268*AI268*(DG268-DH268)/(100*CZ268*(1000-AI268*DG268))</f>
        <v>0</v>
      </c>
      <c r="L268">
        <f>DK268*AI268*(DF268-DE268*(1000-AI268*DH268)/(1000-AI268*DG268))/(100*CZ268)</f>
        <v>0</v>
      </c>
      <c r="M268">
        <f>DE268 - IF(AI268&gt;1, L268*CZ268*100.0/(AK268), 0)</f>
        <v>0</v>
      </c>
      <c r="N268">
        <f>((T268-J268/2)*M268-L268)/(T268+J268/2)</f>
        <v>0</v>
      </c>
      <c r="O268">
        <f>N268*(DL268+DM268)/1000.0</f>
        <v>0</v>
      </c>
      <c r="P268">
        <f>(DE268 - IF(AI268&gt;1, L268*CZ268*100.0/(AK268), 0))*(DL268+DM268)/1000.0</f>
        <v>0</v>
      </c>
      <c r="Q268">
        <f>2.0/((1/S268-1/R268)+SIGN(S268)*SQRT((1/S268-1/R268)*(1/S268-1/R268) + 4*DA268/((DA268+1)*(DA268+1))*(2*1/S268*1/R268-1/R268*1/R268)))</f>
        <v>0</v>
      </c>
      <c r="R268">
        <f>IF(LEFT(DB268,1)&lt;&gt;"0",IF(LEFT(DB268,1)="1",3.0,DC268),$D$5+$E$5*(DS268*DL268/($K$5*1000))+$F$5*(DS268*DL268/($K$5*1000))*MAX(MIN(CZ268,$J$5),$I$5)*MAX(MIN(CZ268,$J$5),$I$5)+$G$5*MAX(MIN(CZ268,$J$5),$I$5)*(DS268*DL268/($K$5*1000))+$H$5*(DS268*DL268/($K$5*1000))*(DS268*DL268/($K$5*1000)))</f>
        <v>0</v>
      </c>
      <c r="S268">
        <f>J268*(1000-(1000*0.61365*exp(17.502*W268/(240.97+W268))/(DL268+DM268)+DG268)/2)/(1000*0.61365*exp(17.502*W268/(240.97+W268))/(DL268+DM268)-DG268)</f>
        <v>0</v>
      </c>
      <c r="T268">
        <f>1/((DA268+1)/(Q268/1.6)+1/(R268/1.37)) + DA268/((DA268+1)/(Q268/1.6) + DA268/(R268/1.37))</f>
        <v>0</v>
      </c>
      <c r="U268">
        <f>(CV268*CY268)</f>
        <v>0</v>
      </c>
      <c r="V268">
        <f>(DN268+(U268+2*0.95*5.67E-8*(((DN268+$B$9)+273)^4-(DN268+273)^4)-44100*J268)/(1.84*29.3*R268+8*0.95*5.67E-8*(DN268+273)^3))</f>
        <v>0</v>
      </c>
      <c r="W268">
        <f>($C$9*DO268+$D$9*DP268+$E$9*V268)</f>
        <v>0</v>
      </c>
      <c r="X268">
        <f>0.61365*exp(17.502*W268/(240.97+W268))</f>
        <v>0</v>
      </c>
      <c r="Y268">
        <f>(Z268/AA268*100)</f>
        <v>0</v>
      </c>
      <c r="Z268">
        <f>DG268*(DL268+DM268)/1000</f>
        <v>0</v>
      </c>
      <c r="AA268">
        <f>0.61365*exp(17.502*DN268/(240.97+DN268))</f>
        <v>0</v>
      </c>
      <c r="AB268">
        <f>(X268-DG268*(DL268+DM268)/1000)</f>
        <v>0</v>
      </c>
      <c r="AC268">
        <f>(-J268*44100)</f>
        <v>0</v>
      </c>
      <c r="AD268">
        <f>2*29.3*R268*0.92*(DN268-W268)</f>
        <v>0</v>
      </c>
      <c r="AE268">
        <f>2*0.95*5.67E-8*(((DN268+$B$9)+273)^4-(W268+273)^4)</f>
        <v>0</v>
      </c>
      <c r="AF268">
        <f>U268+AE268+AC268+AD268</f>
        <v>0</v>
      </c>
      <c r="AG268">
        <v>0</v>
      </c>
      <c r="AH268">
        <v>0</v>
      </c>
      <c r="AI268">
        <f>IF(AG268*$H$15&gt;=AK268,1.0,(AK268/(AK268-AG268*$H$15)))</f>
        <v>0</v>
      </c>
      <c r="AJ268">
        <f>(AI268-1)*100</f>
        <v>0</v>
      </c>
      <c r="AK268">
        <f>MAX(0,($B$15+$C$15*DS268)/(1+$D$15*DS268)*DL268/(DN268+273)*$E$15)</f>
        <v>0</v>
      </c>
      <c r="AL268" t="s">
        <v>422</v>
      </c>
      <c r="AM268" t="s">
        <v>422</v>
      </c>
      <c r="AN268">
        <v>0</v>
      </c>
      <c r="AO268">
        <v>0</v>
      </c>
      <c r="AP268">
        <f>1-AN268/AO268</f>
        <v>0</v>
      </c>
      <c r="AQ268">
        <v>0</v>
      </c>
      <c r="AR268" t="s">
        <v>422</v>
      </c>
      <c r="AS268" t="s">
        <v>422</v>
      </c>
      <c r="AT268">
        <v>0</v>
      </c>
      <c r="AU268">
        <v>0</v>
      </c>
      <c r="AV268">
        <f>1-AT268/AU268</f>
        <v>0</v>
      </c>
      <c r="AW268">
        <v>0.5</v>
      </c>
      <c r="AX268">
        <f>CW268</f>
        <v>0</v>
      </c>
      <c r="AY268">
        <f>L268</f>
        <v>0</v>
      </c>
      <c r="AZ268">
        <f>AV268*AW268*AX268</f>
        <v>0</v>
      </c>
      <c r="BA268">
        <f>(AY268-AQ268)/AX268</f>
        <v>0</v>
      </c>
      <c r="BB268">
        <f>(AO268-AU268)/AU268</f>
        <v>0</v>
      </c>
      <c r="BC268">
        <f>AN268/(AP268+AN268/AU268)</f>
        <v>0</v>
      </c>
      <c r="BD268" t="s">
        <v>422</v>
      </c>
      <c r="BE268">
        <v>0</v>
      </c>
      <c r="BF268">
        <f>IF(BE268&lt;&gt;0, BE268, BC268)</f>
        <v>0</v>
      </c>
      <c r="BG268">
        <f>1-BF268/AU268</f>
        <v>0</v>
      </c>
      <c r="BH268">
        <f>(AU268-AT268)/(AU268-BF268)</f>
        <v>0</v>
      </c>
      <c r="BI268">
        <f>(AO268-AU268)/(AO268-BF268)</f>
        <v>0</v>
      </c>
      <c r="BJ268">
        <f>(AU268-AT268)/(AU268-AN268)</f>
        <v>0</v>
      </c>
      <c r="BK268">
        <f>(AO268-AU268)/(AO268-AN268)</f>
        <v>0</v>
      </c>
      <c r="BL268">
        <f>(BH268*BF268/AT268)</f>
        <v>0</v>
      </c>
      <c r="BM268">
        <f>(1-BL268)</f>
        <v>0</v>
      </c>
      <c r="CV268">
        <f>$B$13*DT268+$C$13*DU268+$F$13*EF268*(1-EI268)</f>
        <v>0</v>
      </c>
      <c r="CW268">
        <f>CV268*CX268</f>
        <v>0</v>
      </c>
      <c r="CX268">
        <f>($B$13*$D$11+$C$13*$D$11+$F$13*((ES268+EK268)/MAX(ES268+EK268+ET268, 0.1)*$I$11+ET268/MAX(ES268+EK268+ET268, 0.1)*$J$11))/($B$13+$C$13+$F$13)</f>
        <v>0</v>
      </c>
      <c r="CY268">
        <f>($B$13*$K$11+$C$13*$K$11+$F$13*((ES268+EK268)/MAX(ES268+EK268+ET268, 0.1)*$P$11+ET268/MAX(ES268+EK268+ET268, 0.1)*$Q$11))/($B$13+$C$13+$F$13)</f>
        <v>0</v>
      </c>
      <c r="CZ268">
        <v>1.37</v>
      </c>
      <c r="DA268">
        <v>0.5</v>
      </c>
      <c r="DB268" t="s">
        <v>423</v>
      </c>
      <c r="DC268">
        <v>2</v>
      </c>
      <c r="DD268">
        <v>1758414865.1</v>
      </c>
      <c r="DE268">
        <v>421.8867083333333</v>
      </c>
      <c r="DF268">
        <v>420.0011666666667</v>
      </c>
      <c r="DG268">
        <v>23.64897916666667</v>
      </c>
      <c r="DH268">
        <v>23.38584583333333</v>
      </c>
      <c r="DI268">
        <v>422.54825</v>
      </c>
      <c r="DJ268">
        <v>23.33857083333334</v>
      </c>
      <c r="DK268">
        <v>500.0542083333333</v>
      </c>
      <c r="DL268">
        <v>90.17115000000001</v>
      </c>
      <c r="DM268">
        <v>0.06829271666666666</v>
      </c>
      <c r="DN268">
        <v>30.01166666666667</v>
      </c>
      <c r="DO268">
        <v>30.016775</v>
      </c>
      <c r="DP268">
        <v>999.9</v>
      </c>
      <c r="DQ268">
        <v>0</v>
      </c>
      <c r="DR268">
        <v>0</v>
      </c>
      <c r="DS268">
        <v>10012.03291666667</v>
      </c>
      <c r="DT268">
        <v>0</v>
      </c>
      <c r="DU268">
        <v>3.343065416666667</v>
      </c>
      <c r="DV268">
        <v>1.885593333333333</v>
      </c>
      <c r="DW268">
        <v>432.1055416666666</v>
      </c>
      <c r="DX268">
        <v>430.058375</v>
      </c>
      <c r="DY268">
        <v>0.2631306666666667</v>
      </c>
      <c r="DZ268">
        <v>420.0011666666667</v>
      </c>
      <c r="EA268">
        <v>23.38584583333333</v>
      </c>
      <c r="EB268">
        <v>2.132455416666666</v>
      </c>
      <c r="EC268">
        <v>2.108729166666667</v>
      </c>
      <c r="ED268">
        <v>18.46370416666667</v>
      </c>
      <c r="EE268">
        <v>18.28527083333333</v>
      </c>
      <c r="EF268">
        <v>0.00500078</v>
      </c>
      <c r="EG268">
        <v>0</v>
      </c>
      <c r="EH268">
        <v>0</v>
      </c>
      <c r="EI268">
        <v>0</v>
      </c>
      <c r="EJ268">
        <v>125.2458333333333</v>
      </c>
      <c r="EK268">
        <v>0.00500078</v>
      </c>
      <c r="EL268">
        <v>-12.9125</v>
      </c>
      <c r="EM268">
        <v>0.06250000000000007</v>
      </c>
      <c r="EN268">
        <v>35.689875</v>
      </c>
      <c r="EO268">
        <v>41.17429166666667</v>
      </c>
      <c r="EP268">
        <v>38.45808333333333</v>
      </c>
      <c r="EQ268">
        <v>41.79924999999999</v>
      </c>
      <c r="ER268">
        <v>39.00241666666667</v>
      </c>
      <c r="ES268">
        <v>0</v>
      </c>
      <c r="ET268">
        <v>0</v>
      </c>
      <c r="EU268">
        <v>0</v>
      </c>
      <c r="EV268">
        <v>1758414873</v>
      </c>
      <c r="EW268">
        <v>0</v>
      </c>
      <c r="EX268">
        <v>125.296</v>
      </c>
      <c r="EY268">
        <v>-11.33076954031453</v>
      </c>
      <c r="EZ268">
        <v>11.43076928691756</v>
      </c>
      <c r="FA268">
        <v>-12.144</v>
      </c>
      <c r="FB268">
        <v>15</v>
      </c>
      <c r="FC268">
        <v>0</v>
      </c>
      <c r="FD268" t="s">
        <v>424</v>
      </c>
      <c r="FE268">
        <v>1746989605.5</v>
      </c>
      <c r="FF268">
        <v>1746989593.5</v>
      </c>
      <c r="FG268">
        <v>0</v>
      </c>
      <c r="FH268">
        <v>-0.274</v>
      </c>
      <c r="FI268">
        <v>-0.002</v>
      </c>
      <c r="FJ268">
        <v>2.549</v>
      </c>
      <c r="FK268">
        <v>0.129</v>
      </c>
      <c r="FL268">
        <v>420</v>
      </c>
      <c r="FM268">
        <v>17</v>
      </c>
      <c r="FN268">
        <v>0.02</v>
      </c>
      <c r="FO268">
        <v>0.04</v>
      </c>
      <c r="FP268">
        <v>1.88809525</v>
      </c>
      <c r="FQ268">
        <v>-0.03673654784240806</v>
      </c>
      <c r="FR268">
        <v>0.02792941433216063</v>
      </c>
      <c r="FS268">
        <v>1</v>
      </c>
      <c r="FT268">
        <v>125.4088235294117</v>
      </c>
      <c r="FU268">
        <v>12.58212365081135</v>
      </c>
      <c r="FV268">
        <v>6.808056112260066</v>
      </c>
      <c r="FW268">
        <v>0</v>
      </c>
      <c r="FX268">
        <v>0.2638139</v>
      </c>
      <c r="FY268">
        <v>-0.03443707317073194</v>
      </c>
      <c r="FZ268">
        <v>0.007153519790285061</v>
      </c>
      <c r="GA268">
        <v>1</v>
      </c>
      <c r="GB268">
        <v>2</v>
      </c>
      <c r="GC268">
        <v>3</v>
      </c>
      <c r="GD268" t="s">
        <v>425</v>
      </c>
      <c r="GE268">
        <v>3.10331</v>
      </c>
      <c r="GF268">
        <v>2.72634</v>
      </c>
      <c r="GG268">
        <v>0.0880595</v>
      </c>
      <c r="GH268">
        <v>0.0876902</v>
      </c>
      <c r="GI268">
        <v>0.106258</v>
      </c>
      <c r="GJ268">
        <v>0.106719</v>
      </c>
      <c r="GK268">
        <v>23834.7</v>
      </c>
      <c r="GL268">
        <v>21641.1</v>
      </c>
      <c r="GM268">
        <v>26700.9</v>
      </c>
      <c r="GN268">
        <v>23943.6</v>
      </c>
      <c r="GO268">
        <v>38185.7</v>
      </c>
      <c r="GP268">
        <v>31616.5</v>
      </c>
      <c r="GQ268">
        <v>46629.1</v>
      </c>
      <c r="GR268">
        <v>37880.9</v>
      </c>
      <c r="GS268">
        <v>1.86625</v>
      </c>
      <c r="GT268">
        <v>1.85925</v>
      </c>
      <c r="GU268">
        <v>0.0821799</v>
      </c>
      <c r="GV268">
        <v>0</v>
      </c>
      <c r="GW268">
        <v>28.6821</v>
      </c>
      <c r="GX268">
        <v>999.9</v>
      </c>
      <c r="GY268">
        <v>53.5</v>
      </c>
      <c r="GZ268">
        <v>31.6</v>
      </c>
      <c r="HA268">
        <v>27.6963</v>
      </c>
      <c r="HB268">
        <v>61.0537</v>
      </c>
      <c r="HC268">
        <v>25.9535</v>
      </c>
      <c r="HD268">
        <v>1</v>
      </c>
      <c r="HE268">
        <v>0.143534</v>
      </c>
      <c r="HF268">
        <v>-1.12749</v>
      </c>
      <c r="HG268">
        <v>20.2952</v>
      </c>
      <c r="HH268">
        <v>5.22178</v>
      </c>
      <c r="HI268">
        <v>11.98</v>
      </c>
      <c r="HJ268">
        <v>4.96555</v>
      </c>
      <c r="HK268">
        <v>3.27595</v>
      </c>
      <c r="HL268">
        <v>9999</v>
      </c>
      <c r="HM268">
        <v>9999</v>
      </c>
      <c r="HN268">
        <v>9999</v>
      </c>
      <c r="HO268">
        <v>999.9</v>
      </c>
      <c r="HP268">
        <v>1.86388</v>
      </c>
      <c r="HQ268">
        <v>1.86005</v>
      </c>
      <c r="HR268">
        <v>1.85837</v>
      </c>
      <c r="HS268">
        <v>1.85974</v>
      </c>
      <c r="HT268">
        <v>1.85984</v>
      </c>
      <c r="HU268">
        <v>1.85837</v>
      </c>
      <c r="HV268">
        <v>1.85745</v>
      </c>
      <c r="HW268">
        <v>1.85238</v>
      </c>
      <c r="HX268">
        <v>0</v>
      </c>
      <c r="HY268">
        <v>0</v>
      </c>
      <c r="HZ268">
        <v>0</v>
      </c>
      <c r="IA268">
        <v>0</v>
      </c>
      <c r="IB268" t="s">
        <v>426</v>
      </c>
      <c r="IC268" t="s">
        <v>427</v>
      </c>
      <c r="ID268" t="s">
        <v>428</v>
      </c>
      <c r="IE268" t="s">
        <v>428</v>
      </c>
      <c r="IF268" t="s">
        <v>428</v>
      </c>
      <c r="IG268" t="s">
        <v>428</v>
      </c>
      <c r="IH268">
        <v>0</v>
      </c>
      <c r="II268">
        <v>100</v>
      </c>
      <c r="IJ268">
        <v>100</v>
      </c>
      <c r="IK268">
        <v>-0.662</v>
      </c>
      <c r="IL268">
        <v>0.3102</v>
      </c>
      <c r="IM268">
        <v>-0.6605319167387009</v>
      </c>
      <c r="IN268">
        <v>-0.0004737513092168879</v>
      </c>
      <c r="IO268">
        <v>1.233974951706583E-06</v>
      </c>
      <c r="IP268">
        <v>-2.791035861235605E-10</v>
      </c>
      <c r="IQ268">
        <v>0.04306461537617447</v>
      </c>
      <c r="IR268">
        <v>-0.002560808816659483</v>
      </c>
      <c r="IS268">
        <v>0.0007441110143227328</v>
      </c>
      <c r="IT268">
        <v>-6.151772081818622E-06</v>
      </c>
      <c r="IU268">
        <v>2</v>
      </c>
      <c r="IV268">
        <v>1988</v>
      </c>
      <c r="IW268">
        <v>1</v>
      </c>
      <c r="IX268">
        <v>28</v>
      </c>
      <c r="IY268">
        <v>190421.1</v>
      </c>
      <c r="IZ268">
        <v>190421.3</v>
      </c>
      <c r="JA268">
        <v>1.14868</v>
      </c>
      <c r="JB268">
        <v>2.61353</v>
      </c>
      <c r="JC268">
        <v>1.49658</v>
      </c>
      <c r="JD268">
        <v>2.34741</v>
      </c>
      <c r="JE268">
        <v>1.54907</v>
      </c>
      <c r="JF268">
        <v>2.3877</v>
      </c>
      <c r="JG268">
        <v>36.4107</v>
      </c>
      <c r="JH268">
        <v>24.0875</v>
      </c>
      <c r="JI268">
        <v>18</v>
      </c>
      <c r="JJ268">
        <v>482.021</v>
      </c>
      <c r="JK268">
        <v>492.1</v>
      </c>
      <c r="JL268">
        <v>30.3968</v>
      </c>
      <c r="JM268">
        <v>29.096</v>
      </c>
      <c r="JN268">
        <v>30</v>
      </c>
      <c r="JO268">
        <v>29.2991</v>
      </c>
      <c r="JP268">
        <v>29.2883</v>
      </c>
      <c r="JQ268">
        <v>23.1055</v>
      </c>
      <c r="JR268">
        <v>19.7554</v>
      </c>
      <c r="JS268">
        <v>100</v>
      </c>
      <c r="JT268">
        <v>30.3737</v>
      </c>
      <c r="JU268">
        <v>420</v>
      </c>
      <c r="JV268">
        <v>23.3304</v>
      </c>
      <c r="JW268">
        <v>101.948</v>
      </c>
      <c r="JX268">
        <v>91.35509999999999</v>
      </c>
    </row>
    <row r="269" spans="1:284">
      <c r="A269">
        <v>251</v>
      </c>
      <c r="B269">
        <v>1758414875.1</v>
      </c>
      <c r="C269">
        <v>2172.099999904633</v>
      </c>
      <c r="D269" t="s">
        <v>934</v>
      </c>
      <c r="E269" t="s">
        <v>935</v>
      </c>
      <c r="F269">
        <v>5</v>
      </c>
      <c r="G269" t="s">
        <v>915</v>
      </c>
      <c r="H269" t="s">
        <v>421</v>
      </c>
      <c r="I269">
        <v>1758414867.1</v>
      </c>
      <c r="J269">
        <f>(K269)/1000</f>
        <v>0</v>
      </c>
      <c r="K269">
        <f>1000*DK269*AI269*(DG269-DH269)/(100*CZ269*(1000-AI269*DG269))</f>
        <v>0</v>
      </c>
      <c r="L269">
        <f>DK269*AI269*(DF269-DE269*(1000-AI269*DH269)/(1000-AI269*DG269))/(100*CZ269)</f>
        <v>0</v>
      </c>
      <c r="M269">
        <f>DE269 - IF(AI269&gt;1, L269*CZ269*100.0/(AK269), 0)</f>
        <v>0</v>
      </c>
      <c r="N269">
        <f>((T269-J269/2)*M269-L269)/(T269+J269/2)</f>
        <v>0</v>
      </c>
      <c r="O269">
        <f>N269*(DL269+DM269)/1000.0</f>
        <v>0</v>
      </c>
      <c r="P269">
        <f>(DE269 - IF(AI269&gt;1, L269*CZ269*100.0/(AK269), 0))*(DL269+DM269)/1000.0</f>
        <v>0</v>
      </c>
      <c r="Q269">
        <f>2.0/((1/S269-1/R269)+SIGN(S269)*SQRT((1/S269-1/R269)*(1/S269-1/R269) + 4*DA269/((DA269+1)*(DA269+1))*(2*1/S269*1/R269-1/R269*1/R269)))</f>
        <v>0</v>
      </c>
      <c r="R269">
        <f>IF(LEFT(DB269,1)&lt;&gt;"0",IF(LEFT(DB269,1)="1",3.0,DC269),$D$5+$E$5*(DS269*DL269/($K$5*1000))+$F$5*(DS269*DL269/($K$5*1000))*MAX(MIN(CZ269,$J$5),$I$5)*MAX(MIN(CZ269,$J$5),$I$5)+$G$5*MAX(MIN(CZ269,$J$5),$I$5)*(DS269*DL269/($K$5*1000))+$H$5*(DS269*DL269/($K$5*1000))*(DS269*DL269/($K$5*1000)))</f>
        <v>0</v>
      </c>
      <c r="S269">
        <f>J269*(1000-(1000*0.61365*exp(17.502*W269/(240.97+W269))/(DL269+DM269)+DG269)/2)/(1000*0.61365*exp(17.502*W269/(240.97+W269))/(DL269+DM269)-DG269)</f>
        <v>0</v>
      </c>
      <c r="T269">
        <f>1/((DA269+1)/(Q269/1.6)+1/(R269/1.37)) + DA269/((DA269+1)/(Q269/1.6) + DA269/(R269/1.37))</f>
        <v>0</v>
      </c>
      <c r="U269">
        <f>(CV269*CY269)</f>
        <v>0</v>
      </c>
      <c r="V269">
        <f>(DN269+(U269+2*0.95*5.67E-8*(((DN269+$B$9)+273)^4-(DN269+273)^4)-44100*J269)/(1.84*29.3*R269+8*0.95*5.67E-8*(DN269+273)^3))</f>
        <v>0</v>
      </c>
      <c r="W269">
        <f>($C$9*DO269+$D$9*DP269+$E$9*V269)</f>
        <v>0</v>
      </c>
      <c r="X269">
        <f>0.61365*exp(17.502*W269/(240.97+W269))</f>
        <v>0</v>
      </c>
      <c r="Y269">
        <f>(Z269/AA269*100)</f>
        <v>0</v>
      </c>
      <c r="Z269">
        <f>DG269*(DL269+DM269)/1000</f>
        <v>0</v>
      </c>
      <c r="AA269">
        <f>0.61365*exp(17.502*DN269/(240.97+DN269))</f>
        <v>0</v>
      </c>
      <c r="AB269">
        <f>(X269-DG269*(DL269+DM269)/1000)</f>
        <v>0</v>
      </c>
      <c r="AC269">
        <f>(-J269*44100)</f>
        <v>0</v>
      </c>
      <c r="AD269">
        <f>2*29.3*R269*0.92*(DN269-W269)</f>
        <v>0</v>
      </c>
      <c r="AE269">
        <f>2*0.95*5.67E-8*(((DN269+$B$9)+273)^4-(W269+273)^4)</f>
        <v>0</v>
      </c>
      <c r="AF269">
        <f>U269+AE269+AC269+AD269</f>
        <v>0</v>
      </c>
      <c r="AG269">
        <v>0</v>
      </c>
      <c r="AH269">
        <v>0</v>
      </c>
      <c r="AI269">
        <f>IF(AG269*$H$15&gt;=AK269,1.0,(AK269/(AK269-AG269*$H$15)))</f>
        <v>0</v>
      </c>
      <c r="AJ269">
        <f>(AI269-1)*100</f>
        <v>0</v>
      </c>
      <c r="AK269">
        <f>MAX(0,($B$15+$C$15*DS269)/(1+$D$15*DS269)*DL269/(DN269+273)*$E$15)</f>
        <v>0</v>
      </c>
      <c r="AL269" t="s">
        <v>422</v>
      </c>
      <c r="AM269" t="s">
        <v>422</v>
      </c>
      <c r="AN269">
        <v>0</v>
      </c>
      <c r="AO269">
        <v>0</v>
      </c>
      <c r="AP269">
        <f>1-AN269/AO269</f>
        <v>0</v>
      </c>
      <c r="AQ269">
        <v>0</v>
      </c>
      <c r="AR269" t="s">
        <v>422</v>
      </c>
      <c r="AS269" t="s">
        <v>422</v>
      </c>
      <c r="AT269">
        <v>0</v>
      </c>
      <c r="AU269">
        <v>0</v>
      </c>
      <c r="AV269">
        <f>1-AT269/AU269</f>
        <v>0</v>
      </c>
      <c r="AW269">
        <v>0.5</v>
      </c>
      <c r="AX269">
        <f>CW269</f>
        <v>0</v>
      </c>
      <c r="AY269">
        <f>L269</f>
        <v>0</v>
      </c>
      <c r="AZ269">
        <f>AV269*AW269*AX269</f>
        <v>0</v>
      </c>
      <c r="BA269">
        <f>(AY269-AQ269)/AX269</f>
        <v>0</v>
      </c>
      <c r="BB269">
        <f>(AO269-AU269)/AU269</f>
        <v>0</v>
      </c>
      <c r="BC269">
        <f>AN269/(AP269+AN269/AU269)</f>
        <v>0</v>
      </c>
      <c r="BD269" t="s">
        <v>422</v>
      </c>
      <c r="BE269">
        <v>0</v>
      </c>
      <c r="BF269">
        <f>IF(BE269&lt;&gt;0, BE269, BC269)</f>
        <v>0</v>
      </c>
      <c r="BG269">
        <f>1-BF269/AU269</f>
        <v>0</v>
      </c>
      <c r="BH269">
        <f>(AU269-AT269)/(AU269-BF269)</f>
        <v>0</v>
      </c>
      <c r="BI269">
        <f>(AO269-AU269)/(AO269-BF269)</f>
        <v>0</v>
      </c>
      <c r="BJ269">
        <f>(AU269-AT269)/(AU269-AN269)</f>
        <v>0</v>
      </c>
      <c r="BK269">
        <f>(AO269-AU269)/(AO269-AN269)</f>
        <v>0</v>
      </c>
      <c r="BL269">
        <f>(BH269*BF269/AT269)</f>
        <v>0</v>
      </c>
      <c r="BM269">
        <f>(1-BL269)</f>
        <v>0</v>
      </c>
      <c r="CV269">
        <f>$B$13*DT269+$C$13*DU269+$F$13*EF269*(1-EI269)</f>
        <v>0</v>
      </c>
      <c r="CW269">
        <f>CV269*CX269</f>
        <v>0</v>
      </c>
      <c r="CX269">
        <f>($B$13*$D$11+$C$13*$D$11+$F$13*((ES269+EK269)/MAX(ES269+EK269+ET269, 0.1)*$I$11+ET269/MAX(ES269+EK269+ET269, 0.1)*$J$11))/($B$13+$C$13+$F$13)</f>
        <v>0</v>
      </c>
      <c r="CY269">
        <f>($B$13*$K$11+$C$13*$K$11+$F$13*((ES269+EK269)/MAX(ES269+EK269+ET269, 0.1)*$P$11+ET269/MAX(ES269+EK269+ET269, 0.1)*$Q$11))/($B$13+$C$13+$F$13)</f>
        <v>0</v>
      </c>
      <c r="CZ269">
        <v>1.37</v>
      </c>
      <c r="DA269">
        <v>0.5</v>
      </c>
      <c r="DB269" t="s">
        <v>423</v>
      </c>
      <c r="DC269">
        <v>2</v>
      </c>
      <c r="DD269">
        <v>1758414867.1</v>
      </c>
      <c r="DE269">
        <v>421.8997083333334</v>
      </c>
      <c r="DF269">
        <v>420.0016666666667</v>
      </c>
      <c r="DG269">
        <v>23.6459875</v>
      </c>
      <c r="DH269">
        <v>23.3769125</v>
      </c>
      <c r="DI269">
        <v>422.5612916666667</v>
      </c>
      <c r="DJ269">
        <v>23.3356375</v>
      </c>
      <c r="DK269">
        <v>500.0435416666667</v>
      </c>
      <c r="DL269">
        <v>90.17109999999998</v>
      </c>
      <c r="DM269">
        <v>0.06826105833333333</v>
      </c>
      <c r="DN269">
        <v>30.0126375</v>
      </c>
      <c r="DO269">
        <v>30.01889166666667</v>
      </c>
      <c r="DP269">
        <v>999.9</v>
      </c>
      <c r="DQ269">
        <v>0</v>
      </c>
      <c r="DR269">
        <v>0</v>
      </c>
      <c r="DS269">
        <v>10010.49541666667</v>
      </c>
      <c r="DT269">
        <v>0</v>
      </c>
      <c r="DU269">
        <v>3.341230833333334</v>
      </c>
      <c r="DV269">
        <v>1.89814875</v>
      </c>
      <c r="DW269">
        <v>432.1175416666667</v>
      </c>
      <c r="DX269">
        <v>430.0549166666667</v>
      </c>
      <c r="DY269">
        <v>0.269073625</v>
      </c>
      <c r="DZ269">
        <v>420.0016666666667</v>
      </c>
      <c r="EA269">
        <v>23.3769125</v>
      </c>
      <c r="EB269">
        <v>2.132184583333333</v>
      </c>
      <c r="EC269">
        <v>2.107922083333333</v>
      </c>
      <c r="ED269">
        <v>18.46167083333333</v>
      </c>
      <c r="EE269">
        <v>18.27916666666667</v>
      </c>
      <c r="EF269">
        <v>0.00500078</v>
      </c>
      <c r="EG269">
        <v>0</v>
      </c>
      <c r="EH269">
        <v>0</v>
      </c>
      <c r="EI269">
        <v>0</v>
      </c>
      <c r="EJ269">
        <v>125.4916666666667</v>
      </c>
      <c r="EK269">
        <v>0.00500078</v>
      </c>
      <c r="EL269">
        <v>-12.87083333333333</v>
      </c>
      <c r="EM269">
        <v>-0.3791666666666666</v>
      </c>
      <c r="EN269">
        <v>35.67945833333334</v>
      </c>
      <c r="EO269">
        <v>41.15083333333333</v>
      </c>
      <c r="EP269">
        <v>38.419</v>
      </c>
      <c r="EQ269">
        <v>41.77845833333333</v>
      </c>
      <c r="ER269">
        <v>38.98420833333333</v>
      </c>
      <c r="ES269">
        <v>0</v>
      </c>
      <c r="ET269">
        <v>0</v>
      </c>
      <c r="EU269">
        <v>0</v>
      </c>
      <c r="EV269">
        <v>1758414874.8</v>
      </c>
      <c r="EW269">
        <v>0</v>
      </c>
      <c r="EX269">
        <v>125.1846153846154</v>
      </c>
      <c r="EY269">
        <v>-9.100854919252304</v>
      </c>
      <c r="EZ269">
        <v>3.935042877472707</v>
      </c>
      <c r="FA269">
        <v>-12.07307692307692</v>
      </c>
      <c r="FB269">
        <v>15</v>
      </c>
      <c r="FC269">
        <v>0</v>
      </c>
      <c r="FD269" t="s">
        <v>424</v>
      </c>
      <c r="FE269">
        <v>1746989605.5</v>
      </c>
      <c r="FF269">
        <v>1746989593.5</v>
      </c>
      <c r="FG269">
        <v>0</v>
      </c>
      <c r="FH269">
        <v>-0.274</v>
      </c>
      <c r="FI269">
        <v>-0.002</v>
      </c>
      <c r="FJ269">
        <v>2.549</v>
      </c>
      <c r="FK269">
        <v>0.129</v>
      </c>
      <c r="FL269">
        <v>420</v>
      </c>
      <c r="FM269">
        <v>17</v>
      </c>
      <c r="FN269">
        <v>0.02</v>
      </c>
      <c r="FO269">
        <v>0.04</v>
      </c>
      <c r="FP269">
        <v>1.898538780487805</v>
      </c>
      <c r="FQ269">
        <v>0.1524512195121954</v>
      </c>
      <c r="FR269">
        <v>0.04059564996491329</v>
      </c>
      <c r="FS269">
        <v>1</v>
      </c>
      <c r="FT269">
        <v>125.8647058823529</v>
      </c>
      <c r="FU269">
        <v>3.517188495168738</v>
      </c>
      <c r="FV269">
        <v>7.185397052066623</v>
      </c>
      <c r="FW269">
        <v>0</v>
      </c>
      <c r="FX269">
        <v>0.2681547317073171</v>
      </c>
      <c r="FY269">
        <v>0.06989820209059269</v>
      </c>
      <c r="FZ269">
        <v>0.01614437516941879</v>
      </c>
      <c r="GA269">
        <v>1</v>
      </c>
      <c r="GB269">
        <v>2</v>
      </c>
      <c r="GC269">
        <v>3</v>
      </c>
      <c r="GD269" t="s">
        <v>425</v>
      </c>
      <c r="GE269">
        <v>3.10313</v>
      </c>
      <c r="GF269">
        <v>2.72653</v>
      </c>
      <c r="GG269">
        <v>0.0880581</v>
      </c>
      <c r="GH269">
        <v>0.0876895</v>
      </c>
      <c r="GI269">
        <v>0.106215</v>
      </c>
      <c r="GJ269">
        <v>0.106632</v>
      </c>
      <c r="GK269">
        <v>23834.7</v>
      </c>
      <c r="GL269">
        <v>21641.3</v>
      </c>
      <c r="GM269">
        <v>26700.9</v>
      </c>
      <c r="GN269">
        <v>23943.8</v>
      </c>
      <c r="GO269">
        <v>38187.5</v>
      </c>
      <c r="GP269">
        <v>31619.7</v>
      </c>
      <c r="GQ269">
        <v>46629</v>
      </c>
      <c r="GR269">
        <v>37881</v>
      </c>
      <c r="GS269">
        <v>1.86602</v>
      </c>
      <c r="GT269">
        <v>1.8595</v>
      </c>
      <c r="GU269">
        <v>0.0822917</v>
      </c>
      <c r="GV269">
        <v>0</v>
      </c>
      <c r="GW269">
        <v>28.6808</v>
      </c>
      <c r="GX269">
        <v>999.9</v>
      </c>
      <c r="GY269">
        <v>53.5</v>
      </c>
      <c r="GZ269">
        <v>31.6</v>
      </c>
      <c r="HA269">
        <v>27.696</v>
      </c>
      <c r="HB269">
        <v>60.9437</v>
      </c>
      <c r="HC269">
        <v>26.0256</v>
      </c>
      <c r="HD269">
        <v>1</v>
      </c>
      <c r="HE269">
        <v>0.143498</v>
      </c>
      <c r="HF269">
        <v>-1.09781</v>
      </c>
      <c r="HG269">
        <v>20.2955</v>
      </c>
      <c r="HH269">
        <v>5.22118</v>
      </c>
      <c r="HI269">
        <v>11.98</v>
      </c>
      <c r="HJ269">
        <v>4.9655</v>
      </c>
      <c r="HK269">
        <v>3.276</v>
      </c>
      <c r="HL269">
        <v>9999</v>
      </c>
      <c r="HM269">
        <v>9999</v>
      </c>
      <c r="HN269">
        <v>9999</v>
      </c>
      <c r="HO269">
        <v>999.9</v>
      </c>
      <c r="HP269">
        <v>1.86388</v>
      </c>
      <c r="HQ269">
        <v>1.86006</v>
      </c>
      <c r="HR269">
        <v>1.85837</v>
      </c>
      <c r="HS269">
        <v>1.85974</v>
      </c>
      <c r="HT269">
        <v>1.85984</v>
      </c>
      <c r="HU269">
        <v>1.85837</v>
      </c>
      <c r="HV269">
        <v>1.85745</v>
      </c>
      <c r="HW269">
        <v>1.85239</v>
      </c>
      <c r="HX269">
        <v>0</v>
      </c>
      <c r="HY269">
        <v>0</v>
      </c>
      <c r="HZ269">
        <v>0</v>
      </c>
      <c r="IA269">
        <v>0</v>
      </c>
      <c r="IB269" t="s">
        <v>426</v>
      </c>
      <c r="IC269" t="s">
        <v>427</v>
      </c>
      <c r="ID269" t="s">
        <v>428</v>
      </c>
      <c r="IE269" t="s">
        <v>428</v>
      </c>
      <c r="IF269" t="s">
        <v>428</v>
      </c>
      <c r="IG269" t="s">
        <v>428</v>
      </c>
      <c r="IH269">
        <v>0</v>
      </c>
      <c r="II269">
        <v>100</v>
      </c>
      <c r="IJ269">
        <v>100</v>
      </c>
      <c r="IK269">
        <v>-0.661</v>
      </c>
      <c r="IL269">
        <v>0.3099</v>
      </c>
      <c r="IM269">
        <v>-0.6605319167387009</v>
      </c>
      <c r="IN269">
        <v>-0.0004737513092168879</v>
      </c>
      <c r="IO269">
        <v>1.233974951706583E-06</v>
      </c>
      <c r="IP269">
        <v>-2.791035861235605E-10</v>
      </c>
      <c r="IQ269">
        <v>0.04306461537617447</v>
      </c>
      <c r="IR269">
        <v>-0.002560808816659483</v>
      </c>
      <c r="IS269">
        <v>0.0007441110143227328</v>
      </c>
      <c r="IT269">
        <v>-6.151772081818622E-06</v>
      </c>
      <c r="IU269">
        <v>2</v>
      </c>
      <c r="IV269">
        <v>1988</v>
      </c>
      <c r="IW269">
        <v>1</v>
      </c>
      <c r="IX269">
        <v>28</v>
      </c>
      <c r="IY269">
        <v>190421.2</v>
      </c>
      <c r="IZ269">
        <v>190421.4</v>
      </c>
      <c r="JA269">
        <v>1.1499</v>
      </c>
      <c r="JB269">
        <v>2.61719</v>
      </c>
      <c r="JC269">
        <v>1.49658</v>
      </c>
      <c r="JD269">
        <v>2.34741</v>
      </c>
      <c r="JE269">
        <v>1.54907</v>
      </c>
      <c r="JF269">
        <v>2.39136</v>
      </c>
      <c r="JG269">
        <v>36.4107</v>
      </c>
      <c r="JH269">
        <v>24.0875</v>
      </c>
      <c r="JI269">
        <v>18</v>
      </c>
      <c r="JJ269">
        <v>481.89</v>
      </c>
      <c r="JK269">
        <v>492.265</v>
      </c>
      <c r="JL269">
        <v>30.3855</v>
      </c>
      <c r="JM269">
        <v>29.096</v>
      </c>
      <c r="JN269">
        <v>30.0001</v>
      </c>
      <c r="JO269">
        <v>29.2991</v>
      </c>
      <c r="JP269">
        <v>29.2883</v>
      </c>
      <c r="JQ269">
        <v>23.1064</v>
      </c>
      <c r="JR269">
        <v>19.7554</v>
      </c>
      <c r="JS269">
        <v>100</v>
      </c>
      <c r="JT269">
        <v>30.3737</v>
      </c>
      <c r="JU269">
        <v>420</v>
      </c>
      <c r="JV269">
        <v>23.3318</v>
      </c>
      <c r="JW269">
        <v>101.948</v>
      </c>
      <c r="JX269">
        <v>91.3554</v>
      </c>
    </row>
    <row r="270" spans="1:284">
      <c r="A270">
        <v>252</v>
      </c>
      <c r="B270">
        <v>1758414877.1</v>
      </c>
      <c r="C270">
        <v>2174.099999904633</v>
      </c>
      <c r="D270" t="s">
        <v>936</v>
      </c>
      <c r="E270" t="s">
        <v>937</v>
      </c>
      <c r="F270">
        <v>5</v>
      </c>
      <c r="G270" t="s">
        <v>915</v>
      </c>
      <c r="H270" t="s">
        <v>421</v>
      </c>
      <c r="I270">
        <v>1758414869.1</v>
      </c>
      <c r="J270">
        <f>(K270)/1000</f>
        <v>0</v>
      </c>
      <c r="K270">
        <f>1000*DK270*AI270*(DG270-DH270)/(100*CZ270*(1000-AI270*DG270))</f>
        <v>0</v>
      </c>
      <c r="L270">
        <f>DK270*AI270*(DF270-DE270*(1000-AI270*DH270)/(1000-AI270*DG270))/(100*CZ270)</f>
        <v>0</v>
      </c>
      <c r="M270">
        <f>DE270 - IF(AI270&gt;1, L270*CZ270*100.0/(AK270), 0)</f>
        <v>0</v>
      </c>
      <c r="N270">
        <f>((T270-J270/2)*M270-L270)/(T270+J270/2)</f>
        <v>0</v>
      </c>
      <c r="O270">
        <f>N270*(DL270+DM270)/1000.0</f>
        <v>0</v>
      </c>
      <c r="P270">
        <f>(DE270 - IF(AI270&gt;1, L270*CZ270*100.0/(AK270), 0))*(DL270+DM270)/1000.0</f>
        <v>0</v>
      </c>
      <c r="Q270">
        <f>2.0/((1/S270-1/R270)+SIGN(S270)*SQRT((1/S270-1/R270)*(1/S270-1/R270) + 4*DA270/((DA270+1)*(DA270+1))*(2*1/S270*1/R270-1/R270*1/R270)))</f>
        <v>0</v>
      </c>
      <c r="R270">
        <f>IF(LEFT(DB270,1)&lt;&gt;"0",IF(LEFT(DB270,1)="1",3.0,DC270),$D$5+$E$5*(DS270*DL270/($K$5*1000))+$F$5*(DS270*DL270/($K$5*1000))*MAX(MIN(CZ270,$J$5),$I$5)*MAX(MIN(CZ270,$J$5),$I$5)+$G$5*MAX(MIN(CZ270,$J$5),$I$5)*(DS270*DL270/($K$5*1000))+$H$5*(DS270*DL270/($K$5*1000))*(DS270*DL270/($K$5*1000)))</f>
        <v>0</v>
      </c>
      <c r="S270">
        <f>J270*(1000-(1000*0.61365*exp(17.502*W270/(240.97+W270))/(DL270+DM270)+DG270)/2)/(1000*0.61365*exp(17.502*W270/(240.97+W270))/(DL270+DM270)-DG270)</f>
        <v>0</v>
      </c>
      <c r="T270">
        <f>1/((DA270+1)/(Q270/1.6)+1/(R270/1.37)) + DA270/((DA270+1)/(Q270/1.6) + DA270/(R270/1.37))</f>
        <v>0</v>
      </c>
      <c r="U270">
        <f>(CV270*CY270)</f>
        <v>0</v>
      </c>
      <c r="V270">
        <f>(DN270+(U270+2*0.95*5.67E-8*(((DN270+$B$9)+273)^4-(DN270+273)^4)-44100*J270)/(1.84*29.3*R270+8*0.95*5.67E-8*(DN270+273)^3))</f>
        <v>0</v>
      </c>
      <c r="W270">
        <f>($C$9*DO270+$D$9*DP270+$E$9*V270)</f>
        <v>0</v>
      </c>
      <c r="X270">
        <f>0.61365*exp(17.502*W270/(240.97+W270))</f>
        <v>0</v>
      </c>
      <c r="Y270">
        <f>(Z270/AA270*100)</f>
        <v>0</v>
      </c>
      <c r="Z270">
        <f>DG270*(DL270+DM270)/1000</f>
        <v>0</v>
      </c>
      <c r="AA270">
        <f>0.61365*exp(17.502*DN270/(240.97+DN270))</f>
        <v>0</v>
      </c>
      <c r="AB270">
        <f>(X270-DG270*(DL270+DM270)/1000)</f>
        <v>0</v>
      </c>
      <c r="AC270">
        <f>(-J270*44100)</f>
        <v>0</v>
      </c>
      <c r="AD270">
        <f>2*29.3*R270*0.92*(DN270-W270)</f>
        <v>0</v>
      </c>
      <c r="AE270">
        <f>2*0.95*5.67E-8*(((DN270+$B$9)+273)^4-(W270+273)^4)</f>
        <v>0</v>
      </c>
      <c r="AF270">
        <f>U270+AE270+AC270+AD270</f>
        <v>0</v>
      </c>
      <c r="AG270">
        <v>0</v>
      </c>
      <c r="AH270">
        <v>0</v>
      </c>
      <c r="AI270">
        <f>IF(AG270*$H$15&gt;=AK270,1.0,(AK270/(AK270-AG270*$H$15)))</f>
        <v>0</v>
      </c>
      <c r="AJ270">
        <f>(AI270-1)*100</f>
        <v>0</v>
      </c>
      <c r="AK270">
        <f>MAX(0,($B$15+$C$15*DS270)/(1+$D$15*DS270)*DL270/(DN270+273)*$E$15)</f>
        <v>0</v>
      </c>
      <c r="AL270" t="s">
        <v>422</v>
      </c>
      <c r="AM270" t="s">
        <v>422</v>
      </c>
      <c r="AN270">
        <v>0</v>
      </c>
      <c r="AO270">
        <v>0</v>
      </c>
      <c r="AP270">
        <f>1-AN270/AO270</f>
        <v>0</v>
      </c>
      <c r="AQ270">
        <v>0</v>
      </c>
      <c r="AR270" t="s">
        <v>422</v>
      </c>
      <c r="AS270" t="s">
        <v>422</v>
      </c>
      <c r="AT270">
        <v>0</v>
      </c>
      <c r="AU270">
        <v>0</v>
      </c>
      <c r="AV270">
        <f>1-AT270/AU270</f>
        <v>0</v>
      </c>
      <c r="AW270">
        <v>0.5</v>
      </c>
      <c r="AX270">
        <f>CW270</f>
        <v>0</v>
      </c>
      <c r="AY270">
        <f>L270</f>
        <v>0</v>
      </c>
      <c r="AZ270">
        <f>AV270*AW270*AX270</f>
        <v>0</v>
      </c>
      <c r="BA270">
        <f>(AY270-AQ270)/AX270</f>
        <v>0</v>
      </c>
      <c r="BB270">
        <f>(AO270-AU270)/AU270</f>
        <v>0</v>
      </c>
      <c r="BC270">
        <f>AN270/(AP270+AN270/AU270)</f>
        <v>0</v>
      </c>
      <c r="BD270" t="s">
        <v>422</v>
      </c>
      <c r="BE270">
        <v>0</v>
      </c>
      <c r="BF270">
        <f>IF(BE270&lt;&gt;0, BE270, BC270)</f>
        <v>0</v>
      </c>
      <c r="BG270">
        <f>1-BF270/AU270</f>
        <v>0</v>
      </c>
      <c r="BH270">
        <f>(AU270-AT270)/(AU270-BF270)</f>
        <v>0</v>
      </c>
      <c r="BI270">
        <f>(AO270-AU270)/(AO270-BF270)</f>
        <v>0</v>
      </c>
      <c r="BJ270">
        <f>(AU270-AT270)/(AU270-AN270)</f>
        <v>0</v>
      </c>
      <c r="BK270">
        <f>(AO270-AU270)/(AO270-AN270)</f>
        <v>0</v>
      </c>
      <c r="BL270">
        <f>(BH270*BF270/AT270)</f>
        <v>0</v>
      </c>
      <c r="BM270">
        <f>(1-BL270)</f>
        <v>0</v>
      </c>
      <c r="CV270">
        <f>$B$13*DT270+$C$13*DU270+$F$13*EF270*(1-EI270)</f>
        <v>0</v>
      </c>
      <c r="CW270">
        <f>CV270*CX270</f>
        <v>0</v>
      </c>
      <c r="CX270">
        <f>($B$13*$D$11+$C$13*$D$11+$F$13*((ES270+EK270)/MAX(ES270+EK270+ET270, 0.1)*$I$11+ET270/MAX(ES270+EK270+ET270, 0.1)*$J$11))/($B$13+$C$13+$F$13)</f>
        <v>0</v>
      </c>
      <c r="CY270">
        <f>($B$13*$K$11+$C$13*$K$11+$F$13*((ES270+EK270)/MAX(ES270+EK270+ET270, 0.1)*$P$11+ET270/MAX(ES270+EK270+ET270, 0.1)*$Q$11))/($B$13+$C$13+$F$13)</f>
        <v>0</v>
      </c>
      <c r="CZ270">
        <v>1.37</v>
      </c>
      <c r="DA270">
        <v>0.5</v>
      </c>
      <c r="DB270" t="s">
        <v>423</v>
      </c>
      <c r="DC270">
        <v>2</v>
      </c>
      <c r="DD270">
        <v>1758414869.1</v>
      </c>
      <c r="DE270">
        <v>421.91075</v>
      </c>
      <c r="DF270">
        <v>420.0037083333333</v>
      </c>
      <c r="DG270">
        <v>23.64155416666667</v>
      </c>
      <c r="DH270">
        <v>23.36617083333333</v>
      </c>
      <c r="DI270">
        <v>422.572375</v>
      </c>
      <c r="DJ270">
        <v>23.3313</v>
      </c>
      <c r="DK270">
        <v>500.0334583333333</v>
      </c>
      <c r="DL270">
        <v>90.17110416666667</v>
      </c>
      <c r="DM270">
        <v>0.068264625</v>
      </c>
      <c r="DN270">
        <v>30.01342083333334</v>
      </c>
      <c r="DO270">
        <v>30.02141666666667</v>
      </c>
      <c r="DP270">
        <v>999.9</v>
      </c>
      <c r="DQ270">
        <v>0</v>
      </c>
      <c r="DR270">
        <v>0</v>
      </c>
      <c r="DS270">
        <v>10006.14458333333</v>
      </c>
      <c r="DT270">
        <v>0</v>
      </c>
      <c r="DU270">
        <v>3.339333333333334</v>
      </c>
      <c r="DV270">
        <v>1.907166666666667</v>
      </c>
      <c r="DW270">
        <v>432.126875</v>
      </c>
      <c r="DX270">
        <v>430.0523333333334</v>
      </c>
      <c r="DY270">
        <v>0.2753787916666666</v>
      </c>
      <c r="DZ270">
        <v>420.0037083333333</v>
      </c>
      <c r="EA270">
        <v>23.36617083333333</v>
      </c>
      <c r="EB270">
        <v>2.131784583333333</v>
      </c>
      <c r="EC270">
        <v>2.106954166666667</v>
      </c>
      <c r="ED270">
        <v>18.458675</v>
      </c>
      <c r="EE270">
        <v>18.27183333333333</v>
      </c>
      <c r="EF270">
        <v>0.00500078</v>
      </c>
      <c r="EG270">
        <v>0</v>
      </c>
      <c r="EH270">
        <v>0</v>
      </c>
      <c r="EI270">
        <v>0</v>
      </c>
      <c r="EJ270">
        <v>125.5791666666667</v>
      </c>
      <c r="EK270">
        <v>0.00500078</v>
      </c>
      <c r="EL270">
        <v>-12.9625</v>
      </c>
      <c r="EM270">
        <v>-0.3958333333333333</v>
      </c>
      <c r="EN270">
        <v>35.671625</v>
      </c>
      <c r="EO270">
        <v>41.11958333333333</v>
      </c>
      <c r="EP270">
        <v>38.372125</v>
      </c>
      <c r="EQ270">
        <v>41.73941666666666</v>
      </c>
      <c r="ER270">
        <v>38.94254166666666</v>
      </c>
      <c r="ES270">
        <v>0</v>
      </c>
      <c r="ET270">
        <v>0</v>
      </c>
      <c r="EU270">
        <v>0</v>
      </c>
      <c r="EV270">
        <v>1758414877.2</v>
      </c>
      <c r="EW270">
        <v>0</v>
      </c>
      <c r="EX270">
        <v>124.7423076923077</v>
      </c>
      <c r="EY270">
        <v>2.622222010366499</v>
      </c>
      <c r="EZ270">
        <v>0.3384616534751158</v>
      </c>
      <c r="FA270">
        <v>-12.08076923076923</v>
      </c>
      <c r="FB270">
        <v>15</v>
      </c>
      <c r="FC270">
        <v>0</v>
      </c>
      <c r="FD270" t="s">
        <v>424</v>
      </c>
      <c r="FE270">
        <v>1746989605.5</v>
      </c>
      <c r="FF270">
        <v>1746989593.5</v>
      </c>
      <c r="FG270">
        <v>0</v>
      </c>
      <c r="FH270">
        <v>-0.274</v>
      </c>
      <c r="FI270">
        <v>-0.002</v>
      </c>
      <c r="FJ270">
        <v>2.549</v>
      </c>
      <c r="FK270">
        <v>0.129</v>
      </c>
      <c r="FL270">
        <v>420</v>
      </c>
      <c r="FM270">
        <v>17</v>
      </c>
      <c r="FN270">
        <v>0.02</v>
      </c>
      <c r="FO270">
        <v>0.04</v>
      </c>
      <c r="FP270">
        <v>1.89964925</v>
      </c>
      <c r="FQ270">
        <v>0.2667398499061886</v>
      </c>
      <c r="FR270">
        <v>0.04266880291193437</v>
      </c>
      <c r="FS270">
        <v>1</v>
      </c>
      <c r="FT270">
        <v>125.7058823529412</v>
      </c>
      <c r="FU270">
        <v>-6.961039099006362</v>
      </c>
      <c r="FV270">
        <v>7.290240905261456</v>
      </c>
      <c r="FW270">
        <v>0</v>
      </c>
      <c r="FX270">
        <v>0.2715866</v>
      </c>
      <c r="FY270">
        <v>0.1356596172607874</v>
      </c>
      <c r="FZ270">
        <v>0.02050210150667487</v>
      </c>
      <c r="GA270">
        <v>0</v>
      </c>
      <c r="GB270">
        <v>1</v>
      </c>
      <c r="GC270">
        <v>3</v>
      </c>
      <c r="GD270" t="s">
        <v>435</v>
      </c>
      <c r="GE270">
        <v>3.10307</v>
      </c>
      <c r="GF270">
        <v>2.72641</v>
      </c>
      <c r="GG270">
        <v>0.0880561</v>
      </c>
      <c r="GH270">
        <v>0.08769399999999999</v>
      </c>
      <c r="GI270">
        <v>0.106167</v>
      </c>
      <c r="GJ270">
        <v>0.106607</v>
      </c>
      <c r="GK270">
        <v>23834.6</v>
      </c>
      <c r="GL270">
        <v>21641.1</v>
      </c>
      <c r="GM270">
        <v>26700.8</v>
      </c>
      <c r="GN270">
        <v>23943.7</v>
      </c>
      <c r="GO270">
        <v>38189.5</v>
      </c>
      <c r="GP270">
        <v>31620.5</v>
      </c>
      <c r="GQ270">
        <v>46628.9</v>
      </c>
      <c r="GR270">
        <v>37880.9</v>
      </c>
      <c r="GS270">
        <v>1.86618</v>
      </c>
      <c r="GT270">
        <v>1.85938</v>
      </c>
      <c r="GU270">
        <v>0.0824481</v>
      </c>
      <c r="GV270">
        <v>0</v>
      </c>
      <c r="GW270">
        <v>28.6805</v>
      </c>
      <c r="GX270">
        <v>999.9</v>
      </c>
      <c r="GY270">
        <v>53.5</v>
      </c>
      <c r="GZ270">
        <v>31.6</v>
      </c>
      <c r="HA270">
        <v>27.6955</v>
      </c>
      <c r="HB270">
        <v>61.1637</v>
      </c>
      <c r="HC270">
        <v>26.2179</v>
      </c>
      <c r="HD270">
        <v>1</v>
      </c>
      <c r="HE270">
        <v>0.143529</v>
      </c>
      <c r="HF270">
        <v>-1.1146</v>
      </c>
      <c r="HG270">
        <v>20.2954</v>
      </c>
      <c r="HH270">
        <v>5.22133</v>
      </c>
      <c r="HI270">
        <v>11.98</v>
      </c>
      <c r="HJ270">
        <v>4.9655</v>
      </c>
      <c r="HK270">
        <v>3.276</v>
      </c>
      <c r="HL270">
        <v>9999</v>
      </c>
      <c r="HM270">
        <v>9999</v>
      </c>
      <c r="HN270">
        <v>9999</v>
      </c>
      <c r="HO270">
        <v>999.9</v>
      </c>
      <c r="HP270">
        <v>1.86386</v>
      </c>
      <c r="HQ270">
        <v>1.86005</v>
      </c>
      <c r="HR270">
        <v>1.85837</v>
      </c>
      <c r="HS270">
        <v>1.85974</v>
      </c>
      <c r="HT270">
        <v>1.85985</v>
      </c>
      <c r="HU270">
        <v>1.85837</v>
      </c>
      <c r="HV270">
        <v>1.85745</v>
      </c>
      <c r="HW270">
        <v>1.85239</v>
      </c>
      <c r="HX270">
        <v>0</v>
      </c>
      <c r="HY270">
        <v>0</v>
      </c>
      <c r="HZ270">
        <v>0</v>
      </c>
      <c r="IA270">
        <v>0</v>
      </c>
      <c r="IB270" t="s">
        <v>426</v>
      </c>
      <c r="IC270" t="s">
        <v>427</v>
      </c>
      <c r="ID270" t="s">
        <v>428</v>
      </c>
      <c r="IE270" t="s">
        <v>428</v>
      </c>
      <c r="IF270" t="s">
        <v>428</v>
      </c>
      <c r="IG270" t="s">
        <v>428</v>
      </c>
      <c r="IH270">
        <v>0</v>
      </c>
      <c r="II270">
        <v>100</v>
      </c>
      <c r="IJ270">
        <v>100</v>
      </c>
      <c r="IK270">
        <v>-0.662</v>
      </c>
      <c r="IL270">
        <v>0.3095</v>
      </c>
      <c r="IM270">
        <v>-0.6605319167387009</v>
      </c>
      <c r="IN270">
        <v>-0.0004737513092168879</v>
      </c>
      <c r="IO270">
        <v>1.233974951706583E-06</v>
      </c>
      <c r="IP270">
        <v>-2.791035861235605E-10</v>
      </c>
      <c r="IQ270">
        <v>0.04306461537617447</v>
      </c>
      <c r="IR270">
        <v>-0.002560808816659483</v>
      </c>
      <c r="IS270">
        <v>0.0007441110143227328</v>
      </c>
      <c r="IT270">
        <v>-6.151772081818622E-06</v>
      </c>
      <c r="IU270">
        <v>2</v>
      </c>
      <c r="IV270">
        <v>1988</v>
      </c>
      <c r="IW270">
        <v>1</v>
      </c>
      <c r="IX270">
        <v>28</v>
      </c>
      <c r="IY270">
        <v>190421.2</v>
      </c>
      <c r="IZ270">
        <v>190421.4</v>
      </c>
      <c r="JA270">
        <v>1.1499</v>
      </c>
      <c r="JB270">
        <v>2.61475</v>
      </c>
      <c r="JC270">
        <v>1.49658</v>
      </c>
      <c r="JD270">
        <v>2.34741</v>
      </c>
      <c r="JE270">
        <v>1.54907</v>
      </c>
      <c r="JF270">
        <v>2.4292</v>
      </c>
      <c r="JG270">
        <v>36.4107</v>
      </c>
      <c r="JH270">
        <v>24.0963</v>
      </c>
      <c r="JI270">
        <v>18</v>
      </c>
      <c r="JJ270">
        <v>481.977</v>
      </c>
      <c r="JK270">
        <v>492.182</v>
      </c>
      <c r="JL270">
        <v>30.3737</v>
      </c>
      <c r="JM270">
        <v>29.096</v>
      </c>
      <c r="JN270">
        <v>30.0001</v>
      </c>
      <c r="JO270">
        <v>29.2991</v>
      </c>
      <c r="JP270">
        <v>29.2883</v>
      </c>
      <c r="JQ270">
        <v>23.1062</v>
      </c>
      <c r="JR270">
        <v>19.7554</v>
      </c>
      <c r="JS270">
        <v>100</v>
      </c>
      <c r="JT270">
        <v>30.3524</v>
      </c>
      <c r="JU270">
        <v>420</v>
      </c>
      <c r="JV270">
        <v>23.3318</v>
      </c>
      <c r="JW270">
        <v>101.948</v>
      </c>
      <c r="JX270">
        <v>91.3553</v>
      </c>
    </row>
    <row r="271" spans="1:284">
      <c r="A271">
        <v>253</v>
      </c>
      <c r="B271">
        <v>1758414879.1</v>
      </c>
      <c r="C271">
        <v>2176.099999904633</v>
      </c>
      <c r="D271" t="s">
        <v>938</v>
      </c>
      <c r="E271" t="s">
        <v>939</v>
      </c>
      <c r="F271">
        <v>5</v>
      </c>
      <c r="G271" t="s">
        <v>915</v>
      </c>
      <c r="H271" t="s">
        <v>421</v>
      </c>
      <c r="I271">
        <v>1758414871.1</v>
      </c>
      <c r="J271">
        <f>(K271)/1000</f>
        <v>0</v>
      </c>
      <c r="K271">
        <f>1000*DK271*AI271*(DG271-DH271)/(100*CZ271*(1000-AI271*DG271))</f>
        <v>0</v>
      </c>
      <c r="L271">
        <f>DK271*AI271*(DF271-DE271*(1000-AI271*DH271)/(1000-AI271*DG271))/(100*CZ271)</f>
        <v>0</v>
      </c>
      <c r="M271">
        <f>DE271 - IF(AI271&gt;1, L271*CZ271*100.0/(AK271), 0)</f>
        <v>0</v>
      </c>
      <c r="N271">
        <f>((T271-J271/2)*M271-L271)/(T271+J271/2)</f>
        <v>0</v>
      </c>
      <c r="O271">
        <f>N271*(DL271+DM271)/1000.0</f>
        <v>0</v>
      </c>
      <c r="P271">
        <f>(DE271 - IF(AI271&gt;1, L271*CZ271*100.0/(AK271), 0))*(DL271+DM271)/1000.0</f>
        <v>0</v>
      </c>
      <c r="Q271">
        <f>2.0/((1/S271-1/R271)+SIGN(S271)*SQRT((1/S271-1/R271)*(1/S271-1/R271) + 4*DA271/((DA271+1)*(DA271+1))*(2*1/S271*1/R271-1/R271*1/R271)))</f>
        <v>0</v>
      </c>
      <c r="R271">
        <f>IF(LEFT(DB271,1)&lt;&gt;"0",IF(LEFT(DB271,1)="1",3.0,DC271),$D$5+$E$5*(DS271*DL271/($K$5*1000))+$F$5*(DS271*DL271/($K$5*1000))*MAX(MIN(CZ271,$J$5),$I$5)*MAX(MIN(CZ271,$J$5),$I$5)+$G$5*MAX(MIN(CZ271,$J$5),$I$5)*(DS271*DL271/($K$5*1000))+$H$5*(DS271*DL271/($K$5*1000))*(DS271*DL271/($K$5*1000)))</f>
        <v>0</v>
      </c>
      <c r="S271">
        <f>J271*(1000-(1000*0.61365*exp(17.502*W271/(240.97+W271))/(DL271+DM271)+DG271)/2)/(1000*0.61365*exp(17.502*W271/(240.97+W271))/(DL271+DM271)-DG271)</f>
        <v>0</v>
      </c>
      <c r="T271">
        <f>1/((DA271+1)/(Q271/1.6)+1/(R271/1.37)) + DA271/((DA271+1)/(Q271/1.6) + DA271/(R271/1.37))</f>
        <v>0</v>
      </c>
      <c r="U271">
        <f>(CV271*CY271)</f>
        <v>0</v>
      </c>
      <c r="V271">
        <f>(DN271+(U271+2*0.95*5.67E-8*(((DN271+$B$9)+273)^4-(DN271+273)^4)-44100*J271)/(1.84*29.3*R271+8*0.95*5.67E-8*(DN271+273)^3))</f>
        <v>0</v>
      </c>
      <c r="W271">
        <f>($C$9*DO271+$D$9*DP271+$E$9*V271)</f>
        <v>0</v>
      </c>
      <c r="X271">
        <f>0.61365*exp(17.502*W271/(240.97+W271))</f>
        <v>0</v>
      </c>
      <c r="Y271">
        <f>(Z271/AA271*100)</f>
        <v>0</v>
      </c>
      <c r="Z271">
        <f>DG271*(DL271+DM271)/1000</f>
        <v>0</v>
      </c>
      <c r="AA271">
        <f>0.61365*exp(17.502*DN271/(240.97+DN271))</f>
        <v>0</v>
      </c>
      <c r="AB271">
        <f>(X271-DG271*(DL271+DM271)/1000)</f>
        <v>0</v>
      </c>
      <c r="AC271">
        <f>(-J271*44100)</f>
        <v>0</v>
      </c>
      <c r="AD271">
        <f>2*29.3*R271*0.92*(DN271-W271)</f>
        <v>0</v>
      </c>
      <c r="AE271">
        <f>2*0.95*5.67E-8*(((DN271+$B$9)+273)^4-(W271+273)^4)</f>
        <v>0</v>
      </c>
      <c r="AF271">
        <f>U271+AE271+AC271+AD271</f>
        <v>0</v>
      </c>
      <c r="AG271">
        <v>0</v>
      </c>
      <c r="AH271">
        <v>0</v>
      </c>
      <c r="AI271">
        <f>IF(AG271*$H$15&gt;=AK271,1.0,(AK271/(AK271-AG271*$H$15)))</f>
        <v>0</v>
      </c>
      <c r="AJ271">
        <f>(AI271-1)*100</f>
        <v>0</v>
      </c>
      <c r="AK271">
        <f>MAX(0,($B$15+$C$15*DS271)/(1+$D$15*DS271)*DL271/(DN271+273)*$E$15)</f>
        <v>0</v>
      </c>
      <c r="AL271" t="s">
        <v>422</v>
      </c>
      <c r="AM271" t="s">
        <v>422</v>
      </c>
      <c r="AN271">
        <v>0</v>
      </c>
      <c r="AO271">
        <v>0</v>
      </c>
      <c r="AP271">
        <f>1-AN271/AO271</f>
        <v>0</v>
      </c>
      <c r="AQ271">
        <v>0</v>
      </c>
      <c r="AR271" t="s">
        <v>422</v>
      </c>
      <c r="AS271" t="s">
        <v>422</v>
      </c>
      <c r="AT271">
        <v>0</v>
      </c>
      <c r="AU271">
        <v>0</v>
      </c>
      <c r="AV271">
        <f>1-AT271/AU271</f>
        <v>0</v>
      </c>
      <c r="AW271">
        <v>0.5</v>
      </c>
      <c r="AX271">
        <f>CW271</f>
        <v>0</v>
      </c>
      <c r="AY271">
        <f>L271</f>
        <v>0</v>
      </c>
      <c r="AZ271">
        <f>AV271*AW271*AX271</f>
        <v>0</v>
      </c>
      <c r="BA271">
        <f>(AY271-AQ271)/AX271</f>
        <v>0</v>
      </c>
      <c r="BB271">
        <f>(AO271-AU271)/AU271</f>
        <v>0</v>
      </c>
      <c r="BC271">
        <f>AN271/(AP271+AN271/AU271)</f>
        <v>0</v>
      </c>
      <c r="BD271" t="s">
        <v>422</v>
      </c>
      <c r="BE271">
        <v>0</v>
      </c>
      <c r="BF271">
        <f>IF(BE271&lt;&gt;0, BE271, BC271)</f>
        <v>0</v>
      </c>
      <c r="BG271">
        <f>1-BF271/AU271</f>
        <v>0</v>
      </c>
      <c r="BH271">
        <f>(AU271-AT271)/(AU271-BF271)</f>
        <v>0</v>
      </c>
      <c r="BI271">
        <f>(AO271-AU271)/(AO271-BF271)</f>
        <v>0</v>
      </c>
      <c r="BJ271">
        <f>(AU271-AT271)/(AU271-AN271)</f>
        <v>0</v>
      </c>
      <c r="BK271">
        <f>(AO271-AU271)/(AO271-AN271)</f>
        <v>0</v>
      </c>
      <c r="BL271">
        <f>(BH271*BF271/AT271)</f>
        <v>0</v>
      </c>
      <c r="BM271">
        <f>(1-BL271)</f>
        <v>0</v>
      </c>
      <c r="CV271">
        <f>$B$13*DT271+$C$13*DU271+$F$13*EF271*(1-EI271)</f>
        <v>0</v>
      </c>
      <c r="CW271">
        <f>CV271*CX271</f>
        <v>0</v>
      </c>
      <c r="CX271">
        <f>($B$13*$D$11+$C$13*$D$11+$F$13*((ES271+EK271)/MAX(ES271+EK271+ET271, 0.1)*$I$11+ET271/MAX(ES271+EK271+ET271, 0.1)*$J$11))/($B$13+$C$13+$F$13)</f>
        <v>0</v>
      </c>
      <c r="CY271">
        <f>($B$13*$K$11+$C$13*$K$11+$F$13*((ES271+EK271)/MAX(ES271+EK271+ET271, 0.1)*$P$11+ET271/MAX(ES271+EK271+ET271, 0.1)*$Q$11))/($B$13+$C$13+$F$13)</f>
        <v>0</v>
      </c>
      <c r="CZ271">
        <v>1.37</v>
      </c>
      <c r="DA271">
        <v>0.5</v>
      </c>
      <c r="DB271" t="s">
        <v>423</v>
      </c>
      <c r="DC271">
        <v>2</v>
      </c>
      <c r="DD271">
        <v>1758414871.1</v>
      </c>
      <c r="DE271">
        <v>421.9221250000001</v>
      </c>
      <c r="DF271">
        <v>420.005125</v>
      </c>
      <c r="DG271">
        <v>23.63541666666667</v>
      </c>
      <c r="DH271">
        <v>23.354875</v>
      </c>
      <c r="DI271">
        <v>422.5836666666667</v>
      </c>
      <c r="DJ271">
        <v>23.3253</v>
      </c>
      <c r="DK271">
        <v>500.025625</v>
      </c>
      <c r="DL271">
        <v>90.17123333333332</v>
      </c>
      <c r="DM271">
        <v>0.06831292916666666</v>
      </c>
      <c r="DN271">
        <v>30.01414583333333</v>
      </c>
      <c r="DO271">
        <v>30.02297083333334</v>
      </c>
      <c r="DP271">
        <v>999.9</v>
      </c>
      <c r="DQ271">
        <v>0</v>
      </c>
      <c r="DR271">
        <v>0</v>
      </c>
      <c r="DS271">
        <v>9999.319166666666</v>
      </c>
      <c r="DT271">
        <v>0</v>
      </c>
      <c r="DU271">
        <v>3.33927</v>
      </c>
      <c r="DV271">
        <v>1.91708</v>
      </c>
      <c r="DW271">
        <v>432.1357916666666</v>
      </c>
      <c r="DX271">
        <v>430.0488333333333</v>
      </c>
      <c r="DY271">
        <v>0.2805401666666666</v>
      </c>
      <c r="DZ271">
        <v>420.005125</v>
      </c>
      <c r="EA271">
        <v>23.354875</v>
      </c>
      <c r="EB271">
        <v>2.131234583333333</v>
      </c>
      <c r="EC271">
        <v>2.105938333333333</v>
      </c>
      <c r="ED271">
        <v>18.45455</v>
      </c>
      <c r="EE271">
        <v>18.26414583333333</v>
      </c>
      <c r="EF271">
        <v>0.00500078</v>
      </c>
      <c r="EG271">
        <v>0</v>
      </c>
      <c r="EH271">
        <v>0</v>
      </c>
      <c r="EI271">
        <v>0</v>
      </c>
      <c r="EJ271">
        <v>125.1791666666667</v>
      </c>
      <c r="EK271">
        <v>0.00500078</v>
      </c>
      <c r="EL271">
        <v>-12.49166666666667</v>
      </c>
      <c r="EM271">
        <v>-0.4041666666666666</v>
      </c>
      <c r="EN271">
        <v>35.65595833333333</v>
      </c>
      <c r="EO271">
        <v>41.07533333333333</v>
      </c>
      <c r="EP271">
        <v>38.34866666666667</v>
      </c>
      <c r="EQ271">
        <v>41.682125</v>
      </c>
      <c r="ER271">
        <v>38.88525</v>
      </c>
      <c r="ES271">
        <v>0</v>
      </c>
      <c r="ET271">
        <v>0</v>
      </c>
      <c r="EU271">
        <v>0</v>
      </c>
      <c r="EV271">
        <v>1758414879</v>
      </c>
      <c r="EW271">
        <v>0</v>
      </c>
      <c r="EX271">
        <v>124.276</v>
      </c>
      <c r="EY271">
        <v>-17.58461555828076</v>
      </c>
      <c r="EZ271">
        <v>6.984615660983475</v>
      </c>
      <c r="FA271">
        <v>-12.432</v>
      </c>
      <c r="FB271">
        <v>15</v>
      </c>
      <c r="FC271">
        <v>0</v>
      </c>
      <c r="FD271" t="s">
        <v>424</v>
      </c>
      <c r="FE271">
        <v>1746989605.5</v>
      </c>
      <c r="FF271">
        <v>1746989593.5</v>
      </c>
      <c r="FG271">
        <v>0</v>
      </c>
      <c r="FH271">
        <v>-0.274</v>
      </c>
      <c r="FI271">
        <v>-0.002</v>
      </c>
      <c r="FJ271">
        <v>2.549</v>
      </c>
      <c r="FK271">
        <v>0.129</v>
      </c>
      <c r="FL271">
        <v>420</v>
      </c>
      <c r="FM271">
        <v>17</v>
      </c>
      <c r="FN271">
        <v>0.02</v>
      </c>
      <c r="FO271">
        <v>0.04</v>
      </c>
      <c r="FP271">
        <v>1.903725609756098</v>
      </c>
      <c r="FQ271">
        <v>0.3175902439024439</v>
      </c>
      <c r="FR271">
        <v>0.04431356980125429</v>
      </c>
      <c r="FS271">
        <v>1</v>
      </c>
      <c r="FT271">
        <v>124.9176470588235</v>
      </c>
      <c r="FU271">
        <v>-11.92666171834143</v>
      </c>
      <c r="FV271">
        <v>7.324956156794517</v>
      </c>
      <c r="FW271">
        <v>0</v>
      </c>
      <c r="FX271">
        <v>0.2762878048780488</v>
      </c>
      <c r="FY271">
        <v>0.1813349059233455</v>
      </c>
      <c r="FZ271">
        <v>0.02309570909172811</v>
      </c>
      <c r="GA271">
        <v>0</v>
      </c>
      <c r="GB271">
        <v>1</v>
      </c>
      <c r="GC271">
        <v>3</v>
      </c>
      <c r="GD271" t="s">
        <v>435</v>
      </c>
      <c r="GE271">
        <v>3.10287</v>
      </c>
      <c r="GF271">
        <v>2.72656</v>
      </c>
      <c r="GG271">
        <v>0.0880568</v>
      </c>
      <c r="GH271">
        <v>0.0876958</v>
      </c>
      <c r="GI271">
        <v>0.106128</v>
      </c>
      <c r="GJ271">
        <v>0.106597</v>
      </c>
      <c r="GK271">
        <v>23834.6</v>
      </c>
      <c r="GL271">
        <v>21641</v>
      </c>
      <c r="GM271">
        <v>26700.8</v>
      </c>
      <c r="GN271">
        <v>23943.7</v>
      </c>
      <c r="GO271">
        <v>38191.3</v>
      </c>
      <c r="GP271">
        <v>31620.8</v>
      </c>
      <c r="GQ271">
        <v>46629</v>
      </c>
      <c r="GR271">
        <v>37880.9</v>
      </c>
      <c r="GS271">
        <v>1.86572</v>
      </c>
      <c r="GT271">
        <v>1.85968</v>
      </c>
      <c r="GU271">
        <v>0.0826269</v>
      </c>
      <c r="GV271">
        <v>0</v>
      </c>
      <c r="GW271">
        <v>28.6796</v>
      </c>
      <c r="GX271">
        <v>999.9</v>
      </c>
      <c r="GY271">
        <v>53.5</v>
      </c>
      <c r="GZ271">
        <v>31.6</v>
      </c>
      <c r="HA271">
        <v>27.6959</v>
      </c>
      <c r="HB271">
        <v>61.3837</v>
      </c>
      <c r="HC271">
        <v>26.234</v>
      </c>
      <c r="HD271">
        <v>1</v>
      </c>
      <c r="HE271">
        <v>0.143514</v>
      </c>
      <c r="HF271">
        <v>-1.0974</v>
      </c>
      <c r="HG271">
        <v>20.2955</v>
      </c>
      <c r="HH271">
        <v>5.22178</v>
      </c>
      <c r="HI271">
        <v>11.98</v>
      </c>
      <c r="HJ271">
        <v>4.9655</v>
      </c>
      <c r="HK271">
        <v>3.276</v>
      </c>
      <c r="HL271">
        <v>9999</v>
      </c>
      <c r="HM271">
        <v>9999</v>
      </c>
      <c r="HN271">
        <v>9999</v>
      </c>
      <c r="HO271">
        <v>999.9</v>
      </c>
      <c r="HP271">
        <v>1.86386</v>
      </c>
      <c r="HQ271">
        <v>1.86005</v>
      </c>
      <c r="HR271">
        <v>1.85837</v>
      </c>
      <c r="HS271">
        <v>1.85974</v>
      </c>
      <c r="HT271">
        <v>1.85983</v>
      </c>
      <c r="HU271">
        <v>1.85837</v>
      </c>
      <c r="HV271">
        <v>1.85745</v>
      </c>
      <c r="HW271">
        <v>1.85238</v>
      </c>
      <c r="HX271">
        <v>0</v>
      </c>
      <c r="HY271">
        <v>0</v>
      </c>
      <c r="HZ271">
        <v>0</v>
      </c>
      <c r="IA271">
        <v>0</v>
      </c>
      <c r="IB271" t="s">
        <v>426</v>
      </c>
      <c r="IC271" t="s">
        <v>427</v>
      </c>
      <c r="ID271" t="s">
        <v>428</v>
      </c>
      <c r="IE271" t="s">
        <v>428</v>
      </c>
      <c r="IF271" t="s">
        <v>428</v>
      </c>
      <c r="IG271" t="s">
        <v>428</v>
      </c>
      <c r="IH271">
        <v>0</v>
      </c>
      <c r="II271">
        <v>100</v>
      </c>
      <c r="IJ271">
        <v>100</v>
      </c>
      <c r="IK271">
        <v>-0.661</v>
      </c>
      <c r="IL271">
        <v>0.3093</v>
      </c>
      <c r="IM271">
        <v>-0.6605319167387009</v>
      </c>
      <c r="IN271">
        <v>-0.0004737513092168879</v>
      </c>
      <c r="IO271">
        <v>1.233974951706583E-06</v>
      </c>
      <c r="IP271">
        <v>-2.791035861235605E-10</v>
      </c>
      <c r="IQ271">
        <v>0.04306461537617447</v>
      </c>
      <c r="IR271">
        <v>-0.002560808816659483</v>
      </c>
      <c r="IS271">
        <v>0.0007441110143227328</v>
      </c>
      <c r="IT271">
        <v>-6.151772081818622E-06</v>
      </c>
      <c r="IU271">
        <v>2</v>
      </c>
      <c r="IV271">
        <v>1988</v>
      </c>
      <c r="IW271">
        <v>1</v>
      </c>
      <c r="IX271">
        <v>28</v>
      </c>
      <c r="IY271">
        <v>190421.2</v>
      </c>
      <c r="IZ271">
        <v>190421.4</v>
      </c>
      <c r="JA271">
        <v>1.14868</v>
      </c>
      <c r="JB271">
        <v>2.60742</v>
      </c>
      <c r="JC271">
        <v>1.49658</v>
      </c>
      <c r="JD271">
        <v>2.34741</v>
      </c>
      <c r="JE271">
        <v>1.54907</v>
      </c>
      <c r="JF271">
        <v>2.45117</v>
      </c>
      <c r="JG271">
        <v>36.4107</v>
      </c>
      <c r="JH271">
        <v>24.0963</v>
      </c>
      <c r="JI271">
        <v>18</v>
      </c>
      <c r="JJ271">
        <v>481.708</v>
      </c>
      <c r="JK271">
        <v>492.38</v>
      </c>
      <c r="JL271">
        <v>30.3645</v>
      </c>
      <c r="JM271">
        <v>29.096</v>
      </c>
      <c r="JN271">
        <v>30.0001</v>
      </c>
      <c r="JO271">
        <v>29.2981</v>
      </c>
      <c r="JP271">
        <v>29.2883</v>
      </c>
      <c r="JQ271">
        <v>23.1047</v>
      </c>
      <c r="JR271">
        <v>19.7554</v>
      </c>
      <c r="JS271">
        <v>100</v>
      </c>
      <c r="JT271">
        <v>30.3524</v>
      </c>
      <c r="JU271">
        <v>420</v>
      </c>
      <c r="JV271">
        <v>23.3318</v>
      </c>
      <c r="JW271">
        <v>101.948</v>
      </c>
      <c r="JX271">
        <v>91.3552</v>
      </c>
    </row>
    <row r="272" spans="1:284">
      <c r="A272">
        <v>254</v>
      </c>
      <c r="B272">
        <v>1758414881.1</v>
      </c>
      <c r="C272">
        <v>2178.099999904633</v>
      </c>
      <c r="D272" t="s">
        <v>940</v>
      </c>
      <c r="E272" t="s">
        <v>941</v>
      </c>
      <c r="F272">
        <v>5</v>
      </c>
      <c r="G272" t="s">
        <v>915</v>
      </c>
      <c r="H272" t="s">
        <v>421</v>
      </c>
      <c r="I272">
        <v>1758414873.1</v>
      </c>
      <c r="J272">
        <f>(K272)/1000</f>
        <v>0</v>
      </c>
      <c r="K272">
        <f>1000*DK272*AI272*(DG272-DH272)/(100*CZ272*(1000-AI272*DG272))</f>
        <v>0</v>
      </c>
      <c r="L272">
        <f>DK272*AI272*(DF272-DE272*(1000-AI272*DH272)/(1000-AI272*DG272))/(100*CZ272)</f>
        <v>0</v>
      </c>
      <c r="M272">
        <f>DE272 - IF(AI272&gt;1, L272*CZ272*100.0/(AK272), 0)</f>
        <v>0</v>
      </c>
      <c r="N272">
        <f>((T272-J272/2)*M272-L272)/(T272+J272/2)</f>
        <v>0</v>
      </c>
      <c r="O272">
        <f>N272*(DL272+DM272)/1000.0</f>
        <v>0</v>
      </c>
      <c r="P272">
        <f>(DE272 - IF(AI272&gt;1, L272*CZ272*100.0/(AK272), 0))*(DL272+DM272)/1000.0</f>
        <v>0</v>
      </c>
      <c r="Q272">
        <f>2.0/((1/S272-1/R272)+SIGN(S272)*SQRT((1/S272-1/R272)*(1/S272-1/R272) + 4*DA272/((DA272+1)*(DA272+1))*(2*1/S272*1/R272-1/R272*1/R272)))</f>
        <v>0</v>
      </c>
      <c r="R272">
        <f>IF(LEFT(DB272,1)&lt;&gt;"0",IF(LEFT(DB272,1)="1",3.0,DC272),$D$5+$E$5*(DS272*DL272/($K$5*1000))+$F$5*(DS272*DL272/($K$5*1000))*MAX(MIN(CZ272,$J$5),$I$5)*MAX(MIN(CZ272,$J$5),$I$5)+$G$5*MAX(MIN(CZ272,$J$5),$I$5)*(DS272*DL272/($K$5*1000))+$H$5*(DS272*DL272/($K$5*1000))*(DS272*DL272/($K$5*1000)))</f>
        <v>0</v>
      </c>
      <c r="S272">
        <f>J272*(1000-(1000*0.61365*exp(17.502*W272/(240.97+W272))/(DL272+DM272)+DG272)/2)/(1000*0.61365*exp(17.502*W272/(240.97+W272))/(DL272+DM272)-DG272)</f>
        <v>0</v>
      </c>
      <c r="T272">
        <f>1/((DA272+1)/(Q272/1.6)+1/(R272/1.37)) + DA272/((DA272+1)/(Q272/1.6) + DA272/(R272/1.37))</f>
        <v>0</v>
      </c>
      <c r="U272">
        <f>(CV272*CY272)</f>
        <v>0</v>
      </c>
      <c r="V272">
        <f>(DN272+(U272+2*0.95*5.67E-8*(((DN272+$B$9)+273)^4-(DN272+273)^4)-44100*J272)/(1.84*29.3*R272+8*0.95*5.67E-8*(DN272+273)^3))</f>
        <v>0</v>
      </c>
      <c r="W272">
        <f>($C$9*DO272+$D$9*DP272+$E$9*V272)</f>
        <v>0</v>
      </c>
      <c r="X272">
        <f>0.61365*exp(17.502*W272/(240.97+W272))</f>
        <v>0</v>
      </c>
      <c r="Y272">
        <f>(Z272/AA272*100)</f>
        <v>0</v>
      </c>
      <c r="Z272">
        <f>DG272*(DL272+DM272)/1000</f>
        <v>0</v>
      </c>
      <c r="AA272">
        <f>0.61365*exp(17.502*DN272/(240.97+DN272))</f>
        <v>0</v>
      </c>
      <c r="AB272">
        <f>(X272-DG272*(DL272+DM272)/1000)</f>
        <v>0</v>
      </c>
      <c r="AC272">
        <f>(-J272*44100)</f>
        <v>0</v>
      </c>
      <c r="AD272">
        <f>2*29.3*R272*0.92*(DN272-W272)</f>
        <v>0</v>
      </c>
      <c r="AE272">
        <f>2*0.95*5.67E-8*(((DN272+$B$9)+273)^4-(W272+273)^4)</f>
        <v>0</v>
      </c>
      <c r="AF272">
        <f>U272+AE272+AC272+AD272</f>
        <v>0</v>
      </c>
      <c r="AG272">
        <v>0</v>
      </c>
      <c r="AH272">
        <v>0</v>
      </c>
      <c r="AI272">
        <f>IF(AG272*$H$15&gt;=AK272,1.0,(AK272/(AK272-AG272*$H$15)))</f>
        <v>0</v>
      </c>
      <c r="AJ272">
        <f>(AI272-1)*100</f>
        <v>0</v>
      </c>
      <c r="AK272">
        <f>MAX(0,($B$15+$C$15*DS272)/(1+$D$15*DS272)*DL272/(DN272+273)*$E$15)</f>
        <v>0</v>
      </c>
      <c r="AL272" t="s">
        <v>422</v>
      </c>
      <c r="AM272" t="s">
        <v>422</v>
      </c>
      <c r="AN272">
        <v>0</v>
      </c>
      <c r="AO272">
        <v>0</v>
      </c>
      <c r="AP272">
        <f>1-AN272/AO272</f>
        <v>0</v>
      </c>
      <c r="AQ272">
        <v>0</v>
      </c>
      <c r="AR272" t="s">
        <v>422</v>
      </c>
      <c r="AS272" t="s">
        <v>422</v>
      </c>
      <c r="AT272">
        <v>0</v>
      </c>
      <c r="AU272">
        <v>0</v>
      </c>
      <c r="AV272">
        <f>1-AT272/AU272</f>
        <v>0</v>
      </c>
      <c r="AW272">
        <v>0.5</v>
      </c>
      <c r="AX272">
        <f>CW272</f>
        <v>0</v>
      </c>
      <c r="AY272">
        <f>L272</f>
        <v>0</v>
      </c>
      <c r="AZ272">
        <f>AV272*AW272*AX272</f>
        <v>0</v>
      </c>
      <c r="BA272">
        <f>(AY272-AQ272)/AX272</f>
        <v>0</v>
      </c>
      <c r="BB272">
        <f>(AO272-AU272)/AU272</f>
        <v>0</v>
      </c>
      <c r="BC272">
        <f>AN272/(AP272+AN272/AU272)</f>
        <v>0</v>
      </c>
      <c r="BD272" t="s">
        <v>422</v>
      </c>
      <c r="BE272">
        <v>0</v>
      </c>
      <c r="BF272">
        <f>IF(BE272&lt;&gt;0, BE272, BC272)</f>
        <v>0</v>
      </c>
      <c r="BG272">
        <f>1-BF272/AU272</f>
        <v>0</v>
      </c>
      <c r="BH272">
        <f>(AU272-AT272)/(AU272-BF272)</f>
        <v>0</v>
      </c>
      <c r="BI272">
        <f>(AO272-AU272)/(AO272-BF272)</f>
        <v>0</v>
      </c>
      <c r="BJ272">
        <f>(AU272-AT272)/(AU272-AN272)</f>
        <v>0</v>
      </c>
      <c r="BK272">
        <f>(AO272-AU272)/(AO272-AN272)</f>
        <v>0</v>
      </c>
      <c r="BL272">
        <f>(BH272*BF272/AT272)</f>
        <v>0</v>
      </c>
      <c r="BM272">
        <f>(1-BL272)</f>
        <v>0</v>
      </c>
      <c r="CV272">
        <f>$B$13*DT272+$C$13*DU272+$F$13*EF272*(1-EI272)</f>
        <v>0</v>
      </c>
      <c r="CW272">
        <f>CV272*CX272</f>
        <v>0</v>
      </c>
      <c r="CX272">
        <f>($B$13*$D$11+$C$13*$D$11+$F$13*((ES272+EK272)/MAX(ES272+EK272+ET272, 0.1)*$I$11+ET272/MAX(ES272+EK272+ET272, 0.1)*$J$11))/($B$13+$C$13+$F$13)</f>
        <v>0</v>
      </c>
      <c r="CY272">
        <f>($B$13*$K$11+$C$13*$K$11+$F$13*((ES272+EK272)/MAX(ES272+EK272+ET272, 0.1)*$P$11+ET272/MAX(ES272+EK272+ET272, 0.1)*$Q$11))/($B$13+$C$13+$F$13)</f>
        <v>0</v>
      </c>
      <c r="CZ272">
        <v>1.37</v>
      </c>
      <c r="DA272">
        <v>0.5</v>
      </c>
      <c r="DB272" t="s">
        <v>423</v>
      </c>
      <c r="DC272">
        <v>2</v>
      </c>
      <c r="DD272">
        <v>1758414873.1</v>
      </c>
      <c r="DE272">
        <v>421.923</v>
      </c>
      <c r="DF272">
        <v>420.0070833333334</v>
      </c>
      <c r="DG272">
        <v>23.62811666666667</v>
      </c>
      <c r="DH272">
        <v>23.34336666666667</v>
      </c>
      <c r="DI272">
        <v>422.5845416666666</v>
      </c>
      <c r="DJ272">
        <v>23.31815833333333</v>
      </c>
      <c r="DK272">
        <v>499.9883333333334</v>
      </c>
      <c r="DL272">
        <v>90.17136666666666</v>
      </c>
      <c r="DM272">
        <v>0.06839912083333334</v>
      </c>
      <c r="DN272">
        <v>30.01479583333333</v>
      </c>
      <c r="DO272">
        <v>30.02414166666667</v>
      </c>
      <c r="DP272">
        <v>999.9</v>
      </c>
      <c r="DQ272">
        <v>0</v>
      </c>
      <c r="DR272">
        <v>0</v>
      </c>
      <c r="DS272">
        <v>9994.035833333333</v>
      </c>
      <c r="DT272">
        <v>0</v>
      </c>
      <c r="DU272">
        <v>3.33927</v>
      </c>
      <c r="DV272">
        <v>1.915967916666667</v>
      </c>
      <c r="DW272">
        <v>432.1334583333334</v>
      </c>
      <c r="DX272">
        <v>430.0457916666666</v>
      </c>
      <c r="DY272">
        <v>0.284751875</v>
      </c>
      <c r="DZ272">
        <v>420.0070833333334</v>
      </c>
      <c r="EA272">
        <v>23.34336666666667</v>
      </c>
      <c r="EB272">
        <v>2.130579583333333</v>
      </c>
      <c r="EC272">
        <v>2.104903333333333</v>
      </c>
      <c r="ED272">
        <v>18.44964583333334</v>
      </c>
      <c r="EE272">
        <v>18.2563125</v>
      </c>
      <c r="EF272">
        <v>0.00500078</v>
      </c>
      <c r="EG272">
        <v>0</v>
      </c>
      <c r="EH272">
        <v>0</v>
      </c>
      <c r="EI272">
        <v>0</v>
      </c>
      <c r="EJ272">
        <v>125.9041666666667</v>
      </c>
      <c r="EK272">
        <v>0.00500078</v>
      </c>
      <c r="EL272">
        <v>-12.43333333333334</v>
      </c>
      <c r="EM272">
        <v>-0.5000000000000001</v>
      </c>
      <c r="EN272">
        <v>35.64554166666667</v>
      </c>
      <c r="EO272">
        <v>41.02066666666666</v>
      </c>
      <c r="EP272">
        <v>38.3435</v>
      </c>
      <c r="EQ272">
        <v>41.61179166666667</v>
      </c>
      <c r="ER272">
        <v>38.841</v>
      </c>
      <c r="ES272">
        <v>0</v>
      </c>
      <c r="ET272">
        <v>0</v>
      </c>
      <c r="EU272">
        <v>0</v>
      </c>
      <c r="EV272">
        <v>1758414880.8</v>
      </c>
      <c r="EW272">
        <v>0</v>
      </c>
      <c r="EX272">
        <v>124.25</v>
      </c>
      <c r="EY272">
        <v>-35.12820532400543</v>
      </c>
      <c r="EZ272">
        <v>11.66153869513956</v>
      </c>
      <c r="FA272">
        <v>-12.02692307692308</v>
      </c>
      <c r="FB272">
        <v>15</v>
      </c>
      <c r="FC272">
        <v>0</v>
      </c>
      <c r="FD272" t="s">
        <v>424</v>
      </c>
      <c r="FE272">
        <v>1746989605.5</v>
      </c>
      <c r="FF272">
        <v>1746989593.5</v>
      </c>
      <c r="FG272">
        <v>0</v>
      </c>
      <c r="FH272">
        <v>-0.274</v>
      </c>
      <c r="FI272">
        <v>-0.002</v>
      </c>
      <c r="FJ272">
        <v>2.549</v>
      </c>
      <c r="FK272">
        <v>0.129</v>
      </c>
      <c r="FL272">
        <v>420</v>
      </c>
      <c r="FM272">
        <v>17</v>
      </c>
      <c r="FN272">
        <v>0.02</v>
      </c>
      <c r="FO272">
        <v>0.04</v>
      </c>
      <c r="FP272">
        <v>1.91026875</v>
      </c>
      <c r="FQ272">
        <v>0.2468754596622908</v>
      </c>
      <c r="FR272">
        <v>0.04059566221824075</v>
      </c>
      <c r="FS272">
        <v>1</v>
      </c>
      <c r="FT272">
        <v>124.3705882352941</v>
      </c>
      <c r="FU272">
        <v>-13.2406417901684</v>
      </c>
      <c r="FV272">
        <v>7.389600379697556</v>
      </c>
      <c r="FW272">
        <v>0</v>
      </c>
      <c r="FX272">
        <v>0.279022125</v>
      </c>
      <c r="FY272">
        <v>0.19765261913696</v>
      </c>
      <c r="FZ272">
        <v>0.02360952338378255</v>
      </c>
      <c r="GA272">
        <v>0</v>
      </c>
      <c r="GB272">
        <v>1</v>
      </c>
      <c r="GC272">
        <v>3</v>
      </c>
      <c r="GD272" t="s">
        <v>435</v>
      </c>
      <c r="GE272">
        <v>3.10279</v>
      </c>
      <c r="GF272">
        <v>2.72685</v>
      </c>
      <c r="GG272">
        <v>0.0880464</v>
      </c>
      <c r="GH272">
        <v>0.0876946</v>
      </c>
      <c r="GI272">
        <v>0.106097</v>
      </c>
      <c r="GJ272">
        <v>0.106594</v>
      </c>
      <c r="GK272">
        <v>23834.9</v>
      </c>
      <c r="GL272">
        <v>21641</v>
      </c>
      <c r="GM272">
        <v>26700.8</v>
      </c>
      <c r="GN272">
        <v>23943.6</v>
      </c>
      <c r="GO272">
        <v>38192.7</v>
      </c>
      <c r="GP272">
        <v>31621.1</v>
      </c>
      <c r="GQ272">
        <v>46629.1</v>
      </c>
      <c r="GR272">
        <v>37881.1</v>
      </c>
      <c r="GS272">
        <v>1.86542</v>
      </c>
      <c r="GT272">
        <v>1.8599</v>
      </c>
      <c r="GU272">
        <v>0.0827387</v>
      </c>
      <c r="GV272">
        <v>0</v>
      </c>
      <c r="GW272">
        <v>28.6784</v>
      </c>
      <c r="GX272">
        <v>999.9</v>
      </c>
      <c r="GY272">
        <v>53.5</v>
      </c>
      <c r="GZ272">
        <v>31.6</v>
      </c>
      <c r="HA272">
        <v>27.6989</v>
      </c>
      <c r="HB272">
        <v>60.7937</v>
      </c>
      <c r="HC272">
        <v>26.254</v>
      </c>
      <c r="HD272">
        <v>1</v>
      </c>
      <c r="HE272">
        <v>0.143537</v>
      </c>
      <c r="HF272">
        <v>-1.10726</v>
      </c>
      <c r="HG272">
        <v>20.2953</v>
      </c>
      <c r="HH272">
        <v>5.22163</v>
      </c>
      <c r="HI272">
        <v>11.98</v>
      </c>
      <c r="HJ272">
        <v>4.9655</v>
      </c>
      <c r="HK272">
        <v>3.27598</v>
      </c>
      <c r="HL272">
        <v>9999</v>
      </c>
      <c r="HM272">
        <v>9999</v>
      </c>
      <c r="HN272">
        <v>9999</v>
      </c>
      <c r="HO272">
        <v>999.9</v>
      </c>
      <c r="HP272">
        <v>1.86386</v>
      </c>
      <c r="HQ272">
        <v>1.86006</v>
      </c>
      <c r="HR272">
        <v>1.85837</v>
      </c>
      <c r="HS272">
        <v>1.85975</v>
      </c>
      <c r="HT272">
        <v>1.85983</v>
      </c>
      <c r="HU272">
        <v>1.85837</v>
      </c>
      <c r="HV272">
        <v>1.85745</v>
      </c>
      <c r="HW272">
        <v>1.85239</v>
      </c>
      <c r="HX272">
        <v>0</v>
      </c>
      <c r="HY272">
        <v>0</v>
      </c>
      <c r="HZ272">
        <v>0</v>
      </c>
      <c r="IA272">
        <v>0</v>
      </c>
      <c r="IB272" t="s">
        <v>426</v>
      </c>
      <c r="IC272" t="s">
        <v>427</v>
      </c>
      <c r="ID272" t="s">
        <v>428</v>
      </c>
      <c r="IE272" t="s">
        <v>428</v>
      </c>
      <c r="IF272" t="s">
        <v>428</v>
      </c>
      <c r="IG272" t="s">
        <v>428</v>
      </c>
      <c r="IH272">
        <v>0</v>
      </c>
      <c r="II272">
        <v>100</v>
      </c>
      <c r="IJ272">
        <v>100</v>
      </c>
      <c r="IK272">
        <v>-0.662</v>
      </c>
      <c r="IL272">
        <v>0.309</v>
      </c>
      <c r="IM272">
        <v>-0.6605319167387009</v>
      </c>
      <c r="IN272">
        <v>-0.0004737513092168879</v>
      </c>
      <c r="IO272">
        <v>1.233974951706583E-06</v>
      </c>
      <c r="IP272">
        <v>-2.791035861235605E-10</v>
      </c>
      <c r="IQ272">
        <v>0.04306461537617447</v>
      </c>
      <c r="IR272">
        <v>-0.002560808816659483</v>
      </c>
      <c r="IS272">
        <v>0.0007441110143227328</v>
      </c>
      <c r="IT272">
        <v>-6.151772081818622E-06</v>
      </c>
      <c r="IU272">
        <v>2</v>
      </c>
      <c r="IV272">
        <v>1988</v>
      </c>
      <c r="IW272">
        <v>1</v>
      </c>
      <c r="IX272">
        <v>28</v>
      </c>
      <c r="IY272">
        <v>190421.3</v>
      </c>
      <c r="IZ272">
        <v>190421.5</v>
      </c>
      <c r="JA272">
        <v>1.14868</v>
      </c>
      <c r="JB272">
        <v>2.60864</v>
      </c>
      <c r="JC272">
        <v>1.49658</v>
      </c>
      <c r="JD272">
        <v>2.34985</v>
      </c>
      <c r="JE272">
        <v>1.54907</v>
      </c>
      <c r="JF272">
        <v>2.45972</v>
      </c>
      <c r="JG272">
        <v>36.4107</v>
      </c>
      <c r="JH272">
        <v>24.0963</v>
      </c>
      <c r="JI272">
        <v>18</v>
      </c>
      <c r="JJ272">
        <v>481.524</v>
      </c>
      <c r="JK272">
        <v>492.529</v>
      </c>
      <c r="JL272">
        <v>30.3546</v>
      </c>
      <c r="JM272">
        <v>29.096</v>
      </c>
      <c r="JN272">
        <v>30.0001</v>
      </c>
      <c r="JO272">
        <v>29.2968</v>
      </c>
      <c r="JP272">
        <v>29.2883</v>
      </c>
      <c r="JQ272">
        <v>23.1055</v>
      </c>
      <c r="JR272">
        <v>19.7554</v>
      </c>
      <c r="JS272">
        <v>100</v>
      </c>
      <c r="JT272">
        <v>30.3273</v>
      </c>
      <c r="JU272">
        <v>420</v>
      </c>
      <c r="JV272">
        <v>23.3318</v>
      </c>
      <c r="JW272">
        <v>101.948</v>
      </c>
      <c r="JX272">
        <v>91.3553</v>
      </c>
    </row>
    <row r="273" spans="1:284">
      <c r="A273">
        <v>255</v>
      </c>
      <c r="B273">
        <v>1758414883.1</v>
      </c>
      <c r="C273">
        <v>2180.099999904633</v>
      </c>
      <c r="D273" t="s">
        <v>942</v>
      </c>
      <c r="E273" t="s">
        <v>943</v>
      </c>
      <c r="F273">
        <v>5</v>
      </c>
      <c r="G273" t="s">
        <v>915</v>
      </c>
      <c r="H273" t="s">
        <v>421</v>
      </c>
      <c r="I273">
        <v>1758414875.1</v>
      </c>
      <c r="J273">
        <f>(K273)/1000</f>
        <v>0</v>
      </c>
      <c r="K273">
        <f>1000*DK273*AI273*(DG273-DH273)/(100*CZ273*(1000-AI273*DG273))</f>
        <v>0</v>
      </c>
      <c r="L273">
        <f>DK273*AI273*(DF273-DE273*(1000-AI273*DH273)/(1000-AI273*DG273))/(100*CZ273)</f>
        <v>0</v>
      </c>
      <c r="M273">
        <f>DE273 - IF(AI273&gt;1, L273*CZ273*100.0/(AK273), 0)</f>
        <v>0</v>
      </c>
      <c r="N273">
        <f>((T273-J273/2)*M273-L273)/(T273+J273/2)</f>
        <v>0</v>
      </c>
      <c r="O273">
        <f>N273*(DL273+DM273)/1000.0</f>
        <v>0</v>
      </c>
      <c r="P273">
        <f>(DE273 - IF(AI273&gt;1, L273*CZ273*100.0/(AK273), 0))*(DL273+DM273)/1000.0</f>
        <v>0</v>
      </c>
      <c r="Q273">
        <f>2.0/((1/S273-1/R273)+SIGN(S273)*SQRT((1/S273-1/R273)*(1/S273-1/R273) + 4*DA273/((DA273+1)*(DA273+1))*(2*1/S273*1/R273-1/R273*1/R273)))</f>
        <v>0</v>
      </c>
      <c r="R273">
        <f>IF(LEFT(DB273,1)&lt;&gt;"0",IF(LEFT(DB273,1)="1",3.0,DC273),$D$5+$E$5*(DS273*DL273/($K$5*1000))+$F$5*(DS273*DL273/($K$5*1000))*MAX(MIN(CZ273,$J$5),$I$5)*MAX(MIN(CZ273,$J$5),$I$5)+$G$5*MAX(MIN(CZ273,$J$5),$I$5)*(DS273*DL273/($K$5*1000))+$H$5*(DS273*DL273/($K$5*1000))*(DS273*DL273/($K$5*1000)))</f>
        <v>0</v>
      </c>
      <c r="S273">
        <f>J273*(1000-(1000*0.61365*exp(17.502*W273/(240.97+W273))/(DL273+DM273)+DG273)/2)/(1000*0.61365*exp(17.502*W273/(240.97+W273))/(DL273+DM273)-DG273)</f>
        <v>0</v>
      </c>
      <c r="T273">
        <f>1/((DA273+1)/(Q273/1.6)+1/(R273/1.37)) + DA273/((DA273+1)/(Q273/1.6) + DA273/(R273/1.37))</f>
        <v>0</v>
      </c>
      <c r="U273">
        <f>(CV273*CY273)</f>
        <v>0</v>
      </c>
      <c r="V273">
        <f>(DN273+(U273+2*0.95*5.67E-8*(((DN273+$B$9)+273)^4-(DN273+273)^4)-44100*J273)/(1.84*29.3*R273+8*0.95*5.67E-8*(DN273+273)^3))</f>
        <v>0</v>
      </c>
      <c r="W273">
        <f>($C$9*DO273+$D$9*DP273+$E$9*V273)</f>
        <v>0</v>
      </c>
      <c r="X273">
        <f>0.61365*exp(17.502*W273/(240.97+W273))</f>
        <v>0</v>
      </c>
      <c r="Y273">
        <f>(Z273/AA273*100)</f>
        <v>0</v>
      </c>
      <c r="Z273">
        <f>DG273*(DL273+DM273)/1000</f>
        <v>0</v>
      </c>
      <c r="AA273">
        <f>0.61365*exp(17.502*DN273/(240.97+DN273))</f>
        <v>0</v>
      </c>
      <c r="AB273">
        <f>(X273-DG273*(DL273+DM273)/1000)</f>
        <v>0</v>
      </c>
      <c r="AC273">
        <f>(-J273*44100)</f>
        <v>0</v>
      </c>
      <c r="AD273">
        <f>2*29.3*R273*0.92*(DN273-W273)</f>
        <v>0</v>
      </c>
      <c r="AE273">
        <f>2*0.95*5.67E-8*(((DN273+$B$9)+273)^4-(W273+273)^4)</f>
        <v>0</v>
      </c>
      <c r="AF273">
        <f>U273+AE273+AC273+AD273</f>
        <v>0</v>
      </c>
      <c r="AG273">
        <v>0</v>
      </c>
      <c r="AH273">
        <v>0</v>
      </c>
      <c r="AI273">
        <f>IF(AG273*$H$15&gt;=AK273,1.0,(AK273/(AK273-AG273*$H$15)))</f>
        <v>0</v>
      </c>
      <c r="AJ273">
        <f>(AI273-1)*100</f>
        <v>0</v>
      </c>
      <c r="AK273">
        <f>MAX(0,($B$15+$C$15*DS273)/(1+$D$15*DS273)*DL273/(DN273+273)*$E$15)</f>
        <v>0</v>
      </c>
      <c r="AL273" t="s">
        <v>422</v>
      </c>
      <c r="AM273" t="s">
        <v>422</v>
      </c>
      <c r="AN273">
        <v>0</v>
      </c>
      <c r="AO273">
        <v>0</v>
      </c>
      <c r="AP273">
        <f>1-AN273/AO273</f>
        <v>0</v>
      </c>
      <c r="AQ273">
        <v>0</v>
      </c>
      <c r="AR273" t="s">
        <v>422</v>
      </c>
      <c r="AS273" t="s">
        <v>422</v>
      </c>
      <c r="AT273">
        <v>0</v>
      </c>
      <c r="AU273">
        <v>0</v>
      </c>
      <c r="AV273">
        <f>1-AT273/AU273</f>
        <v>0</v>
      </c>
      <c r="AW273">
        <v>0.5</v>
      </c>
      <c r="AX273">
        <f>CW273</f>
        <v>0</v>
      </c>
      <c r="AY273">
        <f>L273</f>
        <v>0</v>
      </c>
      <c r="AZ273">
        <f>AV273*AW273*AX273</f>
        <v>0</v>
      </c>
      <c r="BA273">
        <f>(AY273-AQ273)/AX273</f>
        <v>0</v>
      </c>
      <c r="BB273">
        <f>(AO273-AU273)/AU273</f>
        <v>0</v>
      </c>
      <c r="BC273">
        <f>AN273/(AP273+AN273/AU273)</f>
        <v>0</v>
      </c>
      <c r="BD273" t="s">
        <v>422</v>
      </c>
      <c r="BE273">
        <v>0</v>
      </c>
      <c r="BF273">
        <f>IF(BE273&lt;&gt;0, BE273, BC273)</f>
        <v>0</v>
      </c>
      <c r="BG273">
        <f>1-BF273/AU273</f>
        <v>0</v>
      </c>
      <c r="BH273">
        <f>(AU273-AT273)/(AU273-BF273)</f>
        <v>0</v>
      </c>
      <c r="BI273">
        <f>(AO273-AU273)/(AO273-BF273)</f>
        <v>0</v>
      </c>
      <c r="BJ273">
        <f>(AU273-AT273)/(AU273-AN273)</f>
        <v>0</v>
      </c>
      <c r="BK273">
        <f>(AO273-AU273)/(AO273-AN273)</f>
        <v>0</v>
      </c>
      <c r="BL273">
        <f>(BH273*BF273/AT273)</f>
        <v>0</v>
      </c>
      <c r="BM273">
        <f>(1-BL273)</f>
        <v>0</v>
      </c>
      <c r="CV273">
        <f>$B$13*DT273+$C$13*DU273+$F$13*EF273*(1-EI273)</f>
        <v>0</v>
      </c>
      <c r="CW273">
        <f>CV273*CX273</f>
        <v>0</v>
      </c>
      <c r="CX273">
        <f>($B$13*$D$11+$C$13*$D$11+$F$13*((ES273+EK273)/MAX(ES273+EK273+ET273, 0.1)*$I$11+ET273/MAX(ES273+EK273+ET273, 0.1)*$J$11))/($B$13+$C$13+$F$13)</f>
        <v>0</v>
      </c>
      <c r="CY273">
        <f>($B$13*$K$11+$C$13*$K$11+$F$13*((ES273+EK273)/MAX(ES273+EK273+ET273, 0.1)*$P$11+ET273/MAX(ES273+EK273+ET273, 0.1)*$Q$11))/($B$13+$C$13+$F$13)</f>
        <v>0</v>
      </c>
      <c r="CZ273">
        <v>1.37</v>
      </c>
      <c r="DA273">
        <v>0.5</v>
      </c>
      <c r="DB273" t="s">
        <v>423</v>
      </c>
      <c r="DC273">
        <v>2</v>
      </c>
      <c r="DD273">
        <v>1758414875.1</v>
      </c>
      <c r="DE273">
        <v>421.9136666666666</v>
      </c>
      <c r="DF273">
        <v>420.0035833333333</v>
      </c>
      <c r="DG273">
        <v>23.62022083333333</v>
      </c>
      <c r="DH273">
        <v>23.3317</v>
      </c>
      <c r="DI273">
        <v>422.57525</v>
      </c>
      <c r="DJ273">
        <v>23.3104375</v>
      </c>
      <c r="DK273">
        <v>499.9648749999999</v>
      </c>
      <c r="DL273">
        <v>90.17142916666667</v>
      </c>
      <c r="DM273">
        <v>0.06842930416666666</v>
      </c>
      <c r="DN273">
        <v>30.01549583333333</v>
      </c>
      <c r="DO273">
        <v>30.02470416666667</v>
      </c>
      <c r="DP273">
        <v>999.9</v>
      </c>
      <c r="DQ273">
        <v>0</v>
      </c>
      <c r="DR273">
        <v>0</v>
      </c>
      <c r="DS273">
        <v>9995.937916666668</v>
      </c>
      <c r="DT273">
        <v>0</v>
      </c>
      <c r="DU273">
        <v>3.33927</v>
      </c>
      <c r="DV273">
        <v>1.9101225</v>
      </c>
      <c r="DW273">
        <v>432.1204166666667</v>
      </c>
      <c r="DX273">
        <v>430.037125</v>
      </c>
      <c r="DY273">
        <v>0.288525875</v>
      </c>
      <c r="DZ273">
        <v>420.0035833333333</v>
      </c>
      <c r="EA273">
        <v>23.3317</v>
      </c>
      <c r="EB273">
        <v>2.129869583333333</v>
      </c>
      <c r="EC273">
        <v>2.1038525</v>
      </c>
      <c r="ED273">
        <v>18.44432916666667</v>
      </c>
      <c r="EE273">
        <v>18.2483625</v>
      </c>
      <c r="EF273">
        <v>0.00500078</v>
      </c>
      <c r="EG273">
        <v>0</v>
      </c>
      <c r="EH273">
        <v>0</v>
      </c>
      <c r="EI273">
        <v>0</v>
      </c>
      <c r="EJ273">
        <v>126.0375</v>
      </c>
      <c r="EK273">
        <v>0.00500078</v>
      </c>
      <c r="EL273">
        <v>-12.42916666666667</v>
      </c>
      <c r="EM273">
        <v>-0.625</v>
      </c>
      <c r="EN273">
        <v>35.63254166666666</v>
      </c>
      <c r="EO273">
        <v>40.95291666666667</v>
      </c>
      <c r="EP273">
        <v>38.25758333333334</v>
      </c>
      <c r="EQ273">
        <v>41.52841666666666</v>
      </c>
      <c r="ER273">
        <v>38.77845833333333</v>
      </c>
      <c r="ES273">
        <v>0</v>
      </c>
      <c r="ET273">
        <v>0</v>
      </c>
      <c r="EU273">
        <v>0</v>
      </c>
      <c r="EV273">
        <v>1758414883.2</v>
      </c>
      <c r="EW273">
        <v>0</v>
      </c>
      <c r="EX273">
        <v>124.4961538461538</v>
      </c>
      <c r="EY273">
        <v>-27.48376071401231</v>
      </c>
      <c r="EZ273">
        <v>16.89230792778986</v>
      </c>
      <c r="FA273">
        <v>-11.81153846153846</v>
      </c>
      <c r="FB273">
        <v>15</v>
      </c>
      <c r="FC273">
        <v>0</v>
      </c>
      <c r="FD273" t="s">
        <v>424</v>
      </c>
      <c r="FE273">
        <v>1746989605.5</v>
      </c>
      <c r="FF273">
        <v>1746989593.5</v>
      </c>
      <c r="FG273">
        <v>0</v>
      </c>
      <c r="FH273">
        <v>-0.274</v>
      </c>
      <c r="FI273">
        <v>-0.002</v>
      </c>
      <c r="FJ273">
        <v>2.549</v>
      </c>
      <c r="FK273">
        <v>0.129</v>
      </c>
      <c r="FL273">
        <v>420</v>
      </c>
      <c r="FM273">
        <v>17</v>
      </c>
      <c r="FN273">
        <v>0.02</v>
      </c>
      <c r="FO273">
        <v>0.04</v>
      </c>
      <c r="FP273">
        <v>1.906657073170732</v>
      </c>
      <c r="FQ273">
        <v>0.04828662020906158</v>
      </c>
      <c r="FR273">
        <v>0.04415747414810983</v>
      </c>
      <c r="FS273">
        <v>1</v>
      </c>
      <c r="FT273">
        <v>124.0852941176471</v>
      </c>
      <c r="FU273">
        <v>-10.39113834282939</v>
      </c>
      <c r="FV273">
        <v>7.414537879889637</v>
      </c>
      <c r="FW273">
        <v>0</v>
      </c>
      <c r="FX273">
        <v>0.2818206585365853</v>
      </c>
      <c r="FY273">
        <v>0.1707613170731709</v>
      </c>
      <c r="FZ273">
        <v>0.02284837848717407</v>
      </c>
      <c r="GA273">
        <v>0</v>
      </c>
      <c r="GB273">
        <v>1</v>
      </c>
      <c r="GC273">
        <v>3</v>
      </c>
      <c r="GD273" t="s">
        <v>435</v>
      </c>
      <c r="GE273">
        <v>3.10325</v>
      </c>
      <c r="GF273">
        <v>2.72656</v>
      </c>
      <c r="GG273">
        <v>0.0880447</v>
      </c>
      <c r="GH273">
        <v>0.08769399999999999</v>
      </c>
      <c r="GI273">
        <v>0.106073</v>
      </c>
      <c r="GJ273">
        <v>0.106591</v>
      </c>
      <c r="GK273">
        <v>23834.9</v>
      </c>
      <c r="GL273">
        <v>21641</v>
      </c>
      <c r="GM273">
        <v>26700.8</v>
      </c>
      <c r="GN273">
        <v>23943.6</v>
      </c>
      <c r="GO273">
        <v>38193.9</v>
      </c>
      <c r="GP273">
        <v>31621.2</v>
      </c>
      <c r="GQ273">
        <v>46629.3</v>
      </c>
      <c r="GR273">
        <v>37881</v>
      </c>
      <c r="GS273">
        <v>1.8663</v>
      </c>
      <c r="GT273">
        <v>1.85923</v>
      </c>
      <c r="GU273">
        <v>0.0828058</v>
      </c>
      <c r="GV273">
        <v>0</v>
      </c>
      <c r="GW273">
        <v>28.678</v>
      </c>
      <c r="GX273">
        <v>999.9</v>
      </c>
      <c r="GY273">
        <v>53.5</v>
      </c>
      <c r="GZ273">
        <v>31.6</v>
      </c>
      <c r="HA273">
        <v>27.6958</v>
      </c>
      <c r="HB273">
        <v>61.0437</v>
      </c>
      <c r="HC273">
        <v>26.0016</v>
      </c>
      <c r="HD273">
        <v>1</v>
      </c>
      <c r="HE273">
        <v>0.143493</v>
      </c>
      <c r="HF273">
        <v>-1.0797</v>
      </c>
      <c r="HG273">
        <v>20.2956</v>
      </c>
      <c r="HH273">
        <v>5.22148</v>
      </c>
      <c r="HI273">
        <v>11.98</v>
      </c>
      <c r="HJ273">
        <v>4.96565</v>
      </c>
      <c r="HK273">
        <v>3.27598</v>
      </c>
      <c r="HL273">
        <v>9999</v>
      </c>
      <c r="HM273">
        <v>9999</v>
      </c>
      <c r="HN273">
        <v>9999</v>
      </c>
      <c r="HO273">
        <v>999.9</v>
      </c>
      <c r="HP273">
        <v>1.86386</v>
      </c>
      <c r="HQ273">
        <v>1.86006</v>
      </c>
      <c r="HR273">
        <v>1.85837</v>
      </c>
      <c r="HS273">
        <v>1.85975</v>
      </c>
      <c r="HT273">
        <v>1.85985</v>
      </c>
      <c r="HU273">
        <v>1.85837</v>
      </c>
      <c r="HV273">
        <v>1.85745</v>
      </c>
      <c r="HW273">
        <v>1.8524</v>
      </c>
      <c r="HX273">
        <v>0</v>
      </c>
      <c r="HY273">
        <v>0</v>
      </c>
      <c r="HZ273">
        <v>0</v>
      </c>
      <c r="IA273">
        <v>0</v>
      </c>
      <c r="IB273" t="s">
        <v>426</v>
      </c>
      <c r="IC273" t="s">
        <v>427</v>
      </c>
      <c r="ID273" t="s">
        <v>428</v>
      </c>
      <c r="IE273" t="s">
        <v>428</v>
      </c>
      <c r="IF273" t="s">
        <v>428</v>
      </c>
      <c r="IG273" t="s">
        <v>428</v>
      </c>
      <c r="IH273">
        <v>0</v>
      </c>
      <c r="II273">
        <v>100</v>
      </c>
      <c r="IJ273">
        <v>100</v>
      </c>
      <c r="IK273">
        <v>-0.662</v>
      </c>
      <c r="IL273">
        <v>0.3089</v>
      </c>
      <c r="IM273">
        <v>-0.6605319167387009</v>
      </c>
      <c r="IN273">
        <v>-0.0004737513092168879</v>
      </c>
      <c r="IO273">
        <v>1.233974951706583E-06</v>
      </c>
      <c r="IP273">
        <v>-2.791035861235605E-10</v>
      </c>
      <c r="IQ273">
        <v>0.04306461537617447</v>
      </c>
      <c r="IR273">
        <v>-0.002560808816659483</v>
      </c>
      <c r="IS273">
        <v>0.0007441110143227328</v>
      </c>
      <c r="IT273">
        <v>-6.151772081818622E-06</v>
      </c>
      <c r="IU273">
        <v>2</v>
      </c>
      <c r="IV273">
        <v>1988</v>
      </c>
      <c r="IW273">
        <v>1</v>
      </c>
      <c r="IX273">
        <v>28</v>
      </c>
      <c r="IY273">
        <v>190421.3</v>
      </c>
      <c r="IZ273">
        <v>190421.5</v>
      </c>
      <c r="JA273">
        <v>1.14868</v>
      </c>
      <c r="JB273">
        <v>2.6123</v>
      </c>
      <c r="JC273">
        <v>1.49658</v>
      </c>
      <c r="JD273">
        <v>2.34741</v>
      </c>
      <c r="JE273">
        <v>1.54907</v>
      </c>
      <c r="JF273">
        <v>2.35352</v>
      </c>
      <c r="JG273">
        <v>36.4107</v>
      </c>
      <c r="JH273">
        <v>24.0875</v>
      </c>
      <c r="JI273">
        <v>18</v>
      </c>
      <c r="JJ273">
        <v>482.031</v>
      </c>
      <c r="JK273">
        <v>492.083</v>
      </c>
      <c r="JL273">
        <v>30.3465</v>
      </c>
      <c r="JM273">
        <v>29.096</v>
      </c>
      <c r="JN273">
        <v>30.0001</v>
      </c>
      <c r="JO273">
        <v>29.2966</v>
      </c>
      <c r="JP273">
        <v>29.2883</v>
      </c>
      <c r="JQ273">
        <v>23.1048</v>
      </c>
      <c r="JR273">
        <v>19.7554</v>
      </c>
      <c r="JS273">
        <v>100</v>
      </c>
      <c r="JT273">
        <v>30.3273</v>
      </c>
      <c r="JU273">
        <v>420</v>
      </c>
      <c r="JV273">
        <v>23.3318</v>
      </c>
      <c r="JW273">
        <v>101.948</v>
      </c>
      <c r="JX273">
        <v>91.35509999999999</v>
      </c>
    </row>
    <row r="274" spans="1:284">
      <c r="A274">
        <v>256</v>
      </c>
      <c r="B274">
        <v>1758414885.1</v>
      </c>
      <c r="C274">
        <v>2182.099999904633</v>
      </c>
      <c r="D274" t="s">
        <v>944</v>
      </c>
      <c r="E274" t="s">
        <v>945</v>
      </c>
      <c r="F274">
        <v>5</v>
      </c>
      <c r="G274" t="s">
        <v>915</v>
      </c>
      <c r="H274" t="s">
        <v>421</v>
      </c>
      <c r="I274">
        <v>1758414877.1</v>
      </c>
      <c r="J274">
        <f>(K274)/1000</f>
        <v>0</v>
      </c>
      <c r="K274">
        <f>1000*DK274*AI274*(DG274-DH274)/(100*CZ274*(1000-AI274*DG274))</f>
        <v>0</v>
      </c>
      <c r="L274">
        <f>DK274*AI274*(DF274-DE274*(1000-AI274*DH274)/(1000-AI274*DG274))/(100*CZ274)</f>
        <v>0</v>
      </c>
      <c r="M274">
        <f>DE274 - IF(AI274&gt;1, L274*CZ274*100.0/(AK274), 0)</f>
        <v>0</v>
      </c>
      <c r="N274">
        <f>((T274-J274/2)*M274-L274)/(T274+J274/2)</f>
        <v>0</v>
      </c>
      <c r="O274">
        <f>N274*(DL274+DM274)/1000.0</f>
        <v>0</v>
      </c>
      <c r="P274">
        <f>(DE274 - IF(AI274&gt;1, L274*CZ274*100.0/(AK274), 0))*(DL274+DM274)/1000.0</f>
        <v>0</v>
      </c>
      <c r="Q274">
        <f>2.0/((1/S274-1/R274)+SIGN(S274)*SQRT((1/S274-1/R274)*(1/S274-1/R274) + 4*DA274/((DA274+1)*(DA274+1))*(2*1/S274*1/R274-1/R274*1/R274)))</f>
        <v>0</v>
      </c>
      <c r="R274">
        <f>IF(LEFT(DB274,1)&lt;&gt;"0",IF(LEFT(DB274,1)="1",3.0,DC274),$D$5+$E$5*(DS274*DL274/($K$5*1000))+$F$5*(DS274*DL274/($K$5*1000))*MAX(MIN(CZ274,$J$5),$I$5)*MAX(MIN(CZ274,$J$5),$I$5)+$G$5*MAX(MIN(CZ274,$J$5),$I$5)*(DS274*DL274/($K$5*1000))+$H$5*(DS274*DL274/($K$5*1000))*(DS274*DL274/($K$5*1000)))</f>
        <v>0</v>
      </c>
      <c r="S274">
        <f>J274*(1000-(1000*0.61365*exp(17.502*W274/(240.97+W274))/(DL274+DM274)+DG274)/2)/(1000*0.61365*exp(17.502*W274/(240.97+W274))/(DL274+DM274)-DG274)</f>
        <v>0</v>
      </c>
      <c r="T274">
        <f>1/((DA274+1)/(Q274/1.6)+1/(R274/1.37)) + DA274/((DA274+1)/(Q274/1.6) + DA274/(R274/1.37))</f>
        <v>0</v>
      </c>
      <c r="U274">
        <f>(CV274*CY274)</f>
        <v>0</v>
      </c>
      <c r="V274">
        <f>(DN274+(U274+2*0.95*5.67E-8*(((DN274+$B$9)+273)^4-(DN274+273)^4)-44100*J274)/(1.84*29.3*R274+8*0.95*5.67E-8*(DN274+273)^3))</f>
        <v>0</v>
      </c>
      <c r="W274">
        <f>($C$9*DO274+$D$9*DP274+$E$9*V274)</f>
        <v>0</v>
      </c>
      <c r="X274">
        <f>0.61365*exp(17.502*W274/(240.97+W274))</f>
        <v>0</v>
      </c>
      <c r="Y274">
        <f>(Z274/AA274*100)</f>
        <v>0</v>
      </c>
      <c r="Z274">
        <f>DG274*(DL274+DM274)/1000</f>
        <v>0</v>
      </c>
      <c r="AA274">
        <f>0.61365*exp(17.502*DN274/(240.97+DN274))</f>
        <v>0</v>
      </c>
      <c r="AB274">
        <f>(X274-DG274*(DL274+DM274)/1000)</f>
        <v>0</v>
      </c>
      <c r="AC274">
        <f>(-J274*44100)</f>
        <v>0</v>
      </c>
      <c r="AD274">
        <f>2*29.3*R274*0.92*(DN274-W274)</f>
        <v>0</v>
      </c>
      <c r="AE274">
        <f>2*0.95*5.67E-8*(((DN274+$B$9)+273)^4-(W274+273)^4)</f>
        <v>0</v>
      </c>
      <c r="AF274">
        <f>U274+AE274+AC274+AD274</f>
        <v>0</v>
      </c>
      <c r="AG274">
        <v>0</v>
      </c>
      <c r="AH274">
        <v>0</v>
      </c>
      <c r="AI274">
        <f>IF(AG274*$H$15&gt;=AK274,1.0,(AK274/(AK274-AG274*$H$15)))</f>
        <v>0</v>
      </c>
      <c r="AJ274">
        <f>(AI274-1)*100</f>
        <v>0</v>
      </c>
      <c r="AK274">
        <f>MAX(0,($B$15+$C$15*DS274)/(1+$D$15*DS274)*DL274/(DN274+273)*$E$15)</f>
        <v>0</v>
      </c>
      <c r="AL274" t="s">
        <v>422</v>
      </c>
      <c r="AM274" t="s">
        <v>422</v>
      </c>
      <c r="AN274">
        <v>0</v>
      </c>
      <c r="AO274">
        <v>0</v>
      </c>
      <c r="AP274">
        <f>1-AN274/AO274</f>
        <v>0</v>
      </c>
      <c r="AQ274">
        <v>0</v>
      </c>
      <c r="AR274" t="s">
        <v>422</v>
      </c>
      <c r="AS274" t="s">
        <v>422</v>
      </c>
      <c r="AT274">
        <v>0</v>
      </c>
      <c r="AU274">
        <v>0</v>
      </c>
      <c r="AV274">
        <f>1-AT274/AU274</f>
        <v>0</v>
      </c>
      <c r="AW274">
        <v>0.5</v>
      </c>
      <c r="AX274">
        <f>CW274</f>
        <v>0</v>
      </c>
      <c r="AY274">
        <f>L274</f>
        <v>0</v>
      </c>
      <c r="AZ274">
        <f>AV274*AW274*AX274</f>
        <v>0</v>
      </c>
      <c r="BA274">
        <f>(AY274-AQ274)/AX274</f>
        <v>0</v>
      </c>
      <c r="BB274">
        <f>(AO274-AU274)/AU274</f>
        <v>0</v>
      </c>
      <c r="BC274">
        <f>AN274/(AP274+AN274/AU274)</f>
        <v>0</v>
      </c>
      <c r="BD274" t="s">
        <v>422</v>
      </c>
      <c r="BE274">
        <v>0</v>
      </c>
      <c r="BF274">
        <f>IF(BE274&lt;&gt;0, BE274, BC274)</f>
        <v>0</v>
      </c>
      <c r="BG274">
        <f>1-BF274/AU274</f>
        <v>0</v>
      </c>
      <c r="BH274">
        <f>(AU274-AT274)/(AU274-BF274)</f>
        <v>0</v>
      </c>
      <c r="BI274">
        <f>(AO274-AU274)/(AO274-BF274)</f>
        <v>0</v>
      </c>
      <c r="BJ274">
        <f>(AU274-AT274)/(AU274-AN274)</f>
        <v>0</v>
      </c>
      <c r="BK274">
        <f>(AO274-AU274)/(AO274-AN274)</f>
        <v>0</v>
      </c>
      <c r="BL274">
        <f>(BH274*BF274/AT274)</f>
        <v>0</v>
      </c>
      <c r="BM274">
        <f>(1-BL274)</f>
        <v>0</v>
      </c>
      <c r="CV274">
        <f>$B$13*DT274+$C$13*DU274+$F$13*EF274*(1-EI274)</f>
        <v>0</v>
      </c>
      <c r="CW274">
        <f>CV274*CX274</f>
        <v>0</v>
      </c>
      <c r="CX274">
        <f>($B$13*$D$11+$C$13*$D$11+$F$13*((ES274+EK274)/MAX(ES274+EK274+ET274, 0.1)*$I$11+ET274/MAX(ES274+EK274+ET274, 0.1)*$J$11))/($B$13+$C$13+$F$13)</f>
        <v>0</v>
      </c>
      <c r="CY274">
        <f>($B$13*$K$11+$C$13*$K$11+$F$13*((ES274+EK274)/MAX(ES274+EK274+ET274, 0.1)*$P$11+ET274/MAX(ES274+EK274+ET274, 0.1)*$Q$11))/($B$13+$C$13+$F$13)</f>
        <v>0</v>
      </c>
      <c r="CZ274">
        <v>1.37</v>
      </c>
      <c r="DA274">
        <v>0.5</v>
      </c>
      <c r="DB274" t="s">
        <v>423</v>
      </c>
      <c r="DC274">
        <v>2</v>
      </c>
      <c r="DD274">
        <v>1758414877.1</v>
      </c>
      <c r="DE274">
        <v>421.9110416666667</v>
      </c>
      <c r="DF274">
        <v>420.0023333333334</v>
      </c>
      <c r="DG274">
        <v>23.61167083333333</v>
      </c>
      <c r="DH274">
        <v>23.31988333333333</v>
      </c>
      <c r="DI274">
        <v>422.572625</v>
      </c>
      <c r="DJ274">
        <v>23.30206666666666</v>
      </c>
      <c r="DK274">
        <v>499.9841666666666</v>
      </c>
      <c r="DL274">
        <v>90.17136249999999</v>
      </c>
      <c r="DM274">
        <v>0.06840129166666667</v>
      </c>
      <c r="DN274">
        <v>30.01625416666667</v>
      </c>
      <c r="DO274">
        <v>30.0247125</v>
      </c>
      <c r="DP274">
        <v>999.9</v>
      </c>
      <c r="DQ274">
        <v>0</v>
      </c>
      <c r="DR274">
        <v>0</v>
      </c>
      <c r="DS274">
        <v>9998.490833333333</v>
      </c>
      <c r="DT274">
        <v>0</v>
      </c>
      <c r="DU274">
        <v>3.33927</v>
      </c>
      <c r="DV274">
        <v>1.908703333333333</v>
      </c>
      <c r="DW274">
        <v>432.1139166666667</v>
      </c>
      <c r="DX274">
        <v>430.0307083333334</v>
      </c>
      <c r="DY274">
        <v>0.29178925</v>
      </c>
      <c r="DZ274">
        <v>420.0023333333334</v>
      </c>
      <c r="EA274">
        <v>23.31988333333333</v>
      </c>
      <c r="EB274">
        <v>2.129096666666666</v>
      </c>
      <c r="EC274">
        <v>2.102785</v>
      </c>
      <c r="ED274">
        <v>18.4385375</v>
      </c>
      <c r="EE274">
        <v>18.24028333333333</v>
      </c>
      <c r="EF274">
        <v>0.00500078</v>
      </c>
      <c r="EG274">
        <v>0</v>
      </c>
      <c r="EH274">
        <v>0</v>
      </c>
      <c r="EI274">
        <v>0</v>
      </c>
      <c r="EJ274">
        <v>124.8833333333333</v>
      </c>
      <c r="EK274">
        <v>0.00500078</v>
      </c>
      <c r="EL274">
        <v>-12.3625</v>
      </c>
      <c r="EM274">
        <v>-0.6416666666666667</v>
      </c>
      <c r="EN274">
        <v>35.6325</v>
      </c>
      <c r="EO274">
        <v>40.87479166666666</v>
      </c>
      <c r="EP274">
        <v>38.20295833333333</v>
      </c>
      <c r="EQ274">
        <v>41.43725</v>
      </c>
      <c r="ER274">
        <v>38.729</v>
      </c>
      <c r="ES274">
        <v>0</v>
      </c>
      <c r="ET274">
        <v>0</v>
      </c>
      <c r="EU274">
        <v>0</v>
      </c>
      <c r="EV274">
        <v>1758414885</v>
      </c>
      <c r="EW274">
        <v>0</v>
      </c>
      <c r="EX274">
        <v>122.444</v>
      </c>
      <c r="EY274">
        <v>-19.30769232875983</v>
      </c>
      <c r="EZ274">
        <v>5.469231116865802</v>
      </c>
      <c r="FA274">
        <v>-10.972</v>
      </c>
      <c r="FB274">
        <v>15</v>
      </c>
      <c r="FC274">
        <v>0</v>
      </c>
      <c r="FD274" t="s">
        <v>424</v>
      </c>
      <c r="FE274">
        <v>1746989605.5</v>
      </c>
      <c r="FF274">
        <v>1746989593.5</v>
      </c>
      <c r="FG274">
        <v>0</v>
      </c>
      <c r="FH274">
        <v>-0.274</v>
      </c>
      <c r="FI274">
        <v>-0.002</v>
      </c>
      <c r="FJ274">
        <v>2.549</v>
      </c>
      <c r="FK274">
        <v>0.129</v>
      </c>
      <c r="FL274">
        <v>420</v>
      </c>
      <c r="FM274">
        <v>17</v>
      </c>
      <c r="FN274">
        <v>0.02</v>
      </c>
      <c r="FO274">
        <v>0.04</v>
      </c>
      <c r="FP274">
        <v>1.90307825</v>
      </c>
      <c r="FQ274">
        <v>-0.03517384615384609</v>
      </c>
      <c r="FR274">
        <v>0.04654775085261909</v>
      </c>
      <c r="FS274">
        <v>1</v>
      </c>
      <c r="FT274">
        <v>123.7558823529412</v>
      </c>
      <c r="FU274">
        <v>-1.761650155361772</v>
      </c>
      <c r="FV274">
        <v>7.19023811994104</v>
      </c>
      <c r="FW274">
        <v>0</v>
      </c>
      <c r="FX274">
        <v>0.2838206</v>
      </c>
      <c r="FY274">
        <v>0.1438371557223257</v>
      </c>
      <c r="FZ274">
        <v>0.02215415720446165</v>
      </c>
      <c r="GA274">
        <v>0</v>
      </c>
      <c r="GB274">
        <v>1</v>
      </c>
      <c r="GC274">
        <v>3</v>
      </c>
      <c r="GD274" t="s">
        <v>435</v>
      </c>
      <c r="GE274">
        <v>3.1033</v>
      </c>
      <c r="GF274">
        <v>2.72644</v>
      </c>
      <c r="GG274">
        <v>0.0880493</v>
      </c>
      <c r="GH274">
        <v>0.08769349999999999</v>
      </c>
      <c r="GI274">
        <v>0.106051</v>
      </c>
      <c r="GJ274">
        <v>0.106587</v>
      </c>
      <c r="GK274">
        <v>23834.9</v>
      </c>
      <c r="GL274">
        <v>21641.1</v>
      </c>
      <c r="GM274">
        <v>26700.9</v>
      </c>
      <c r="GN274">
        <v>23943.6</v>
      </c>
      <c r="GO274">
        <v>38194.9</v>
      </c>
      <c r="GP274">
        <v>31621.3</v>
      </c>
      <c r="GQ274">
        <v>46629.4</v>
      </c>
      <c r="GR274">
        <v>37881</v>
      </c>
      <c r="GS274">
        <v>1.86642</v>
      </c>
      <c r="GT274">
        <v>1.85917</v>
      </c>
      <c r="GU274">
        <v>0.0829101</v>
      </c>
      <c r="GV274">
        <v>0</v>
      </c>
      <c r="GW274">
        <v>28.6778</v>
      </c>
      <c r="GX274">
        <v>999.9</v>
      </c>
      <c r="GY274">
        <v>53.5</v>
      </c>
      <c r="GZ274">
        <v>31.6</v>
      </c>
      <c r="HA274">
        <v>27.6972</v>
      </c>
      <c r="HB274">
        <v>60.6337</v>
      </c>
      <c r="HC274">
        <v>26.1338</v>
      </c>
      <c r="HD274">
        <v>1</v>
      </c>
      <c r="HE274">
        <v>0.143478</v>
      </c>
      <c r="HF274">
        <v>-1.06173</v>
      </c>
      <c r="HG274">
        <v>20.2957</v>
      </c>
      <c r="HH274">
        <v>5.22163</v>
      </c>
      <c r="HI274">
        <v>11.98</v>
      </c>
      <c r="HJ274">
        <v>4.9657</v>
      </c>
      <c r="HK274">
        <v>3.27598</v>
      </c>
      <c r="HL274">
        <v>9999</v>
      </c>
      <c r="HM274">
        <v>9999</v>
      </c>
      <c r="HN274">
        <v>9999</v>
      </c>
      <c r="HO274">
        <v>999.9</v>
      </c>
      <c r="HP274">
        <v>1.86386</v>
      </c>
      <c r="HQ274">
        <v>1.86006</v>
      </c>
      <c r="HR274">
        <v>1.85838</v>
      </c>
      <c r="HS274">
        <v>1.85974</v>
      </c>
      <c r="HT274">
        <v>1.85986</v>
      </c>
      <c r="HU274">
        <v>1.85837</v>
      </c>
      <c r="HV274">
        <v>1.85745</v>
      </c>
      <c r="HW274">
        <v>1.85242</v>
      </c>
      <c r="HX274">
        <v>0</v>
      </c>
      <c r="HY274">
        <v>0</v>
      </c>
      <c r="HZ274">
        <v>0</v>
      </c>
      <c r="IA274">
        <v>0</v>
      </c>
      <c r="IB274" t="s">
        <v>426</v>
      </c>
      <c r="IC274" t="s">
        <v>427</v>
      </c>
      <c r="ID274" t="s">
        <v>428</v>
      </c>
      <c r="IE274" t="s">
        <v>428</v>
      </c>
      <c r="IF274" t="s">
        <v>428</v>
      </c>
      <c r="IG274" t="s">
        <v>428</v>
      </c>
      <c r="IH274">
        <v>0</v>
      </c>
      <c r="II274">
        <v>100</v>
      </c>
      <c r="IJ274">
        <v>100</v>
      </c>
      <c r="IK274">
        <v>-0.661</v>
      </c>
      <c r="IL274">
        <v>0.3088</v>
      </c>
      <c r="IM274">
        <v>-0.6605319167387009</v>
      </c>
      <c r="IN274">
        <v>-0.0004737513092168879</v>
      </c>
      <c r="IO274">
        <v>1.233974951706583E-06</v>
      </c>
      <c r="IP274">
        <v>-2.791035861235605E-10</v>
      </c>
      <c r="IQ274">
        <v>0.04306461537617447</v>
      </c>
      <c r="IR274">
        <v>-0.002560808816659483</v>
      </c>
      <c r="IS274">
        <v>0.0007441110143227328</v>
      </c>
      <c r="IT274">
        <v>-6.151772081818622E-06</v>
      </c>
      <c r="IU274">
        <v>2</v>
      </c>
      <c r="IV274">
        <v>1988</v>
      </c>
      <c r="IW274">
        <v>1</v>
      </c>
      <c r="IX274">
        <v>28</v>
      </c>
      <c r="IY274">
        <v>190421.3</v>
      </c>
      <c r="IZ274">
        <v>190421.5</v>
      </c>
      <c r="JA274">
        <v>1.1499</v>
      </c>
      <c r="JB274">
        <v>2.61597</v>
      </c>
      <c r="JC274">
        <v>1.49658</v>
      </c>
      <c r="JD274">
        <v>2.34741</v>
      </c>
      <c r="JE274">
        <v>1.54907</v>
      </c>
      <c r="JF274">
        <v>2.42188</v>
      </c>
      <c r="JG274">
        <v>36.4107</v>
      </c>
      <c r="JH274">
        <v>24.0875</v>
      </c>
      <c r="JI274">
        <v>18</v>
      </c>
      <c r="JJ274">
        <v>482.104</v>
      </c>
      <c r="JK274">
        <v>492.049</v>
      </c>
      <c r="JL274">
        <v>30.3349</v>
      </c>
      <c r="JM274">
        <v>29.0957</v>
      </c>
      <c r="JN274">
        <v>30.0001</v>
      </c>
      <c r="JO274">
        <v>29.2966</v>
      </c>
      <c r="JP274">
        <v>29.2881</v>
      </c>
      <c r="JQ274">
        <v>23.106</v>
      </c>
      <c r="JR274">
        <v>19.7554</v>
      </c>
      <c r="JS274">
        <v>100</v>
      </c>
      <c r="JT274">
        <v>30.3273</v>
      </c>
      <c r="JU274">
        <v>420</v>
      </c>
      <c r="JV274">
        <v>23.3319</v>
      </c>
      <c r="JW274">
        <v>101.948</v>
      </c>
      <c r="JX274">
        <v>91.3552</v>
      </c>
    </row>
    <row r="275" spans="1:284">
      <c r="A275">
        <v>257</v>
      </c>
      <c r="B275">
        <v>1758414887.1</v>
      </c>
      <c r="C275">
        <v>2184.099999904633</v>
      </c>
      <c r="D275" t="s">
        <v>946</v>
      </c>
      <c r="E275" t="s">
        <v>947</v>
      </c>
      <c r="F275">
        <v>5</v>
      </c>
      <c r="G275" t="s">
        <v>915</v>
      </c>
      <c r="H275" t="s">
        <v>421</v>
      </c>
      <c r="I275">
        <v>1758414879.1</v>
      </c>
      <c r="J275">
        <f>(K275)/1000</f>
        <v>0</v>
      </c>
      <c r="K275">
        <f>1000*DK275*AI275*(DG275-DH275)/(100*CZ275*(1000-AI275*DG275))</f>
        <v>0</v>
      </c>
      <c r="L275">
        <f>DK275*AI275*(DF275-DE275*(1000-AI275*DH275)/(1000-AI275*DG275))/(100*CZ275)</f>
        <v>0</v>
      </c>
      <c r="M275">
        <f>DE275 - IF(AI275&gt;1, L275*CZ275*100.0/(AK275), 0)</f>
        <v>0</v>
      </c>
      <c r="N275">
        <f>((T275-J275/2)*M275-L275)/(T275+J275/2)</f>
        <v>0</v>
      </c>
      <c r="O275">
        <f>N275*(DL275+DM275)/1000.0</f>
        <v>0</v>
      </c>
      <c r="P275">
        <f>(DE275 - IF(AI275&gt;1, L275*CZ275*100.0/(AK275), 0))*(DL275+DM275)/1000.0</f>
        <v>0</v>
      </c>
      <c r="Q275">
        <f>2.0/((1/S275-1/R275)+SIGN(S275)*SQRT((1/S275-1/R275)*(1/S275-1/R275) + 4*DA275/((DA275+1)*(DA275+1))*(2*1/S275*1/R275-1/R275*1/R275)))</f>
        <v>0</v>
      </c>
      <c r="R275">
        <f>IF(LEFT(DB275,1)&lt;&gt;"0",IF(LEFT(DB275,1)="1",3.0,DC275),$D$5+$E$5*(DS275*DL275/($K$5*1000))+$F$5*(DS275*DL275/($K$5*1000))*MAX(MIN(CZ275,$J$5),$I$5)*MAX(MIN(CZ275,$J$5),$I$5)+$G$5*MAX(MIN(CZ275,$J$5),$I$5)*(DS275*DL275/($K$5*1000))+$H$5*(DS275*DL275/($K$5*1000))*(DS275*DL275/($K$5*1000)))</f>
        <v>0</v>
      </c>
      <c r="S275">
        <f>J275*(1000-(1000*0.61365*exp(17.502*W275/(240.97+W275))/(DL275+DM275)+DG275)/2)/(1000*0.61365*exp(17.502*W275/(240.97+W275))/(DL275+DM275)-DG275)</f>
        <v>0</v>
      </c>
      <c r="T275">
        <f>1/((DA275+1)/(Q275/1.6)+1/(R275/1.37)) + DA275/((DA275+1)/(Q275/1.6) + DA275/(R275/1.37))</f>
        <v>0</v>
      </c>
      <c r="U275">
        <f>(CV275*CY275)</f>
        <v>0</v>
      </c>
      <c r="V275">
        <f>(DN275+(U275+2*0.95*5.67E-8*(((DN275+$B$9)+273)^4-(DN275+273)^4)-44100*J275)/(1.84*29.3*R275+8*0.95*5.67E-8*(DN275+273)^3))</f>
        <v>0</v>
      </c>
      <c r="W275">
        <f>($C$9*DO275+$D$9*DP275+$E$9*V275)</f>
        <v>0</v>
      </c>
      <c r="X275">
        <f>0.61365*exp(17.502*W275/(240.97+W275))</f>
        <v>0</v>
      </c>
      <c r="Y275">
        <f>(Z275/AA275*100)</f>
        <v>0</v>
      </c>
      <c r="Z275">
        <f>DG275*(DL275+DM275)/1000</f>
        <v>0</v>
      </c>
      <c r="AA275">
        <f>0.61365*exp(17.502*DN275/(240.97+DN275))</f>
        <v>0</v>
      </c>
      <c r="AB275">
        <f>(X275-DG275*(DL275+DM275)/1000)</f>
        <v>0</v>
      </c>
      <c r="AC275">
        <f>(-J275*44100)</f>
        <v>0</v>
      </c>
      <c r="AD275">
        <f>2*29.3*R275*0.92*(DN275-W275)</f>
        <v>0</v>
      </c>
      <c r="AE275">
        <f>2*0.95*5.67E-8*(((DN275+$B$9)+273)^4-(W275+273)^4)</f>
        <v>0</v>
      </c>
      <c r="AF275">
        <f>U275+AE275+AC275+AD275</f>
        <v>0</v>
      </c>
      <c r="AG275">
        <v>0</v>
      </c>
      <c r="AH275">
        <v>0</v>
      </c>
      <c r="AI275">
        <f>IF(AG275*$H$15&gt;=AK275,1.0,(AK275/(AK275-AG275*$H$15)))</f>
        <v>0</v>
      </c>
      <c r="AJ275">
        <f>(AI275-1)*100</f>
        <v>0</v>
      </c>
      <c r="AK275">
        <f>MAX(0,($B$15+$C$15*DS275)/(1+$D$15*DS275)*DL275/(DN275+273)*$E$15)</f>
        <v>0</v>
      </c>
      <c r="AL275" t="s">
        <v>422</v>
      </c>
      <c r="AM275" t="s">
        <v>422</v>
      </c>
      <c r="AN275">
        <v>0</v>
      </c>
      <c r="AO275">
        <v>0</v>
      </c>
      <c r="AP275">
        <f>1-AN275/AO275</f>
        <v>0</v>
      </c>
      <c r="AQ275">
        <v>0</v>
      </c>
      <c r="AR275" t="s">
        <v>422</v>
      </c>
      <c r="AS275" t="s">
        <v>422</v>
      </c>
      <c r="AT275">
        <v>0</v>
      </c>
      <c r="AU275">
        <v>0</v>
      </c>
      <c r="AV275">
        <f>1-AT275/AU275</f>
        <v>0</v>
      </c>
      <c r="AW275">
        <v>0.5</v>
      </c>
      <c r="AX275">
        <f>CW275</f>
        <v>0</v>
      </c>
      <c r="AY275">
        <f>L275</f>
        <v>0</v>
      </c>
      <c r="AZ275">
        <f>AV275*AW275*AX275</f>
        <v>0</v>
      </c>
      <c r="BA275">
        <f>(AY275-AQ275)/AX275</f>
        <v>0</v>
      </c>
      <c r="BB275">
        <f>(AO275-AU275)/AU275</f>
        <v>0</v>
      </c>
      <c r="BC275">
        <f>AN275/(AP275+AN275/AU275)</f>
        <v>0</v>
      </c>
      <c r="BD275" t="s">
        <v>422</v>
      </c>
      <c r="BE275">
        <v>0</v>
      </c>
      <c r="BF275">
        <f>IF(BE275&lt;&gt;0, BE275, BC275)</f>
        <v>0</v>
      </c>
      <c r="BG275">
        <f>1-BF275/AU275</f>
        <v>0</v>
      </c>
      <c r="BH275">
        <f>(AU275-AT275)/(AU275-BF275)</f>
        <v>0</v>
      </c>
      <c r="BI275">
        <f>(AO275-AU275)/(AO275-BF275)</f>
        <v>0</v>
      </c>
      <c r="BJ275">
        <f>(AU275-AT275)/(AU275-AN275)</f>
        <v>0</v>
      </c>
      <c r="BK275">
        <f>(AO275-AU275)/(AO275-AN275)</f>
        <v>0</v>
      </c>
      <c r="BL275">
        <f>(BH275*BF275/AT275)</f>
        <v>0</v>
      </c>
      <c r="BM275">
        <f>(1-BL275)</f>
        <v>0</v>
      </c>
      <c r="CV275">
        <f>$B$13*DT275+$C$13*DU275+$F$13*EF275*(1-EI275)</f>
        <v>0</v>
      </c>
      <c r="CW275">
        <f>CV275*CX275</f>
        <v>0</v>
      </c>
      <c r="CX275">
        <f>($B$13*$D$11+$C$13*$D$11+$F$13*((ES275+EK275)/MAX(ES275+EK275+ET275, 0.1)*$I$11+ET275/MAX(ES275+EK275+ET275, 0.1)*$J$11))/($B$13+$C$13+$F$13)</f>
        <v>0</v>
      </c>
      <c r="CY275">
        <f>($B$13*$K$11+$C$13*$K$11+$F$13*((ES275+EK275)/MAX(ES275+EK275+ET275, 0.1)*$P$11+ET275/MAX(ES275+EK275+ET275, 0.1)*$Q$11))/($B$13+$C$13+$F$13)</f>
        <v>0</v>
      </c>
      <c r="CZ275">
        <v>1.37</v>
      </c>
      <c r="DA275">
        <v>0.5</v>
      </c>
      <c r="DB275" t="s">
        <v>423</v>
      </c>
      <c r="DC275">
        <v>2</v>
      </c>
      <c r="DD275">
        <v>1758414879.1</v>
      </c>
      <c r="DE275">
        <v>421.9125833333333</v>
      </c>
      <c r="DF275">
        <v>419.9961249999999</v>
      </c>
      <c r="DG275">
        <v>23.6025375</v>
      </c>
      <c r="DH275">
        <v>23.30840833333333</v>
      </c>
      <c r="DI275">
        <v>422.574125</v>
      </c>
      <c r="DJ275">
        <v>23.29312916666667</v>
      </c>
      <c r="DK275">
        <v>499.9893749999999</v>
      </c>
      <c r="DL275">
        <v>90.17120416666667</v>
      </c>
      <c r="DM275">
        <v>0.06840345</v>
      </c>
      <c r="DN275">
        <v>30.01681666666667</v>
      </c>
      <c r="DO275">
        <v>30.02466250000001</v>
      </c>
      <c r="DP275">
        <v>999.9</v>
      </c>
      <c r="DQ275">
        <v>0</v>
      </c>
      <c r="DR275">
        <v>0</v>
      </c>
      <c r="DS275">
        <v>9998.590833333334</v>
      </c>
      <c r="DT275">
        <v>0</v>
      </c>
      <c r="DU275">
        <v>3.33927</v>
      </c>
      <c r="DV275">
        <v>1.916512916666666</v>
      </c>
      <c r="DW275">
        <v>432.1114583333333</v>
      </c>
      <c r="DX275">
        <v>430.0192083333333</v>
      </c>
      <c r="DY275">
        <v>0.2941288333333333</v>
      </c>
      <c r="DZ275">
        <v>419.9961249999999</v>
      </c>
      <c r="EA275">
        <v>23.30840833333333</v>
      </c>
      <c r="EB275">
        <v>2.12826875</v>
      </c>
      <c r="EC275">
        <v>2.10174625</v>
      </c>
      <c r="ED275">
        <v>18.4323375</v>
      </c>
      <c r="EE275">
        <v>18.23242083333333</v>
      </c>
      <c r="EF275">
        <v>0.00500078</v>
      </c>
      <c r="EG275">
        <v>0</v>
      </c>
      <c r="EH275">
        <v>0</v>
      </c>
      <c r="EI275">
        <v>0</v>
      </c>
      <c r="EJ275">
        <v>124.325</v>
      </c>
      <c r="EK275">
        <v>0.00500078</v>
      </c>
      <c r="EL275">
        <v>-11.6125</v>
      </c>
      <c r="EM275">
        <v>-0.4958333333333333</v>
      </c>
      <c r="EN275">
        <v>35.62475</v>
      </c>
      <c r="EO275">
        <v>40.80183333333333</v>
      </c>
      <c r="EP275">
        <v>38.16908333333333</v>
      </c>
      <c r="EQ275">
        <v>41.35129166666667</v>
      </c>
      <c r="ER275">
        <v>38.68208333333333</v>
      </c>
      <c r="ES275">
        <v>0</v>
      </c>
      <c r="ET275">
        <v>0</v>
      </c>
      <c r="EU275">
        <v>0</v>
      </c>
      <c r="EV275">
        <v>1758414886.8</v>
      </c>
      <c r="EW275">
        <v>0</v>
      </c>
      <c r="EX275">
        <v>122.1153846153846</v>
      </c>
      <c r="EY275">
        <v>-3.917948934028779</v>
      </c>
      <c r="EZ275">
        <v>-6.936751806360062</v>
      </c>
      <c r="FA275">
        <v>-10.56538461538461</v>
      </c>
      <c r="FB275">
        <v>15</v>
      </c>
      <c r="FC275">
        <v>0</v>
      </c>
      <c r="FD275" t="s">
        <v>424</v>
      </c>
      <c r="FE275">
        <v>1746989605.5</v>
      </c>
      <c r="FF275">
        <v>1746989593.5</v>
      </c>
      <c r="FG275">
        <v>0</v>
      </c>
      <c r="FH275">
        <v>-0.274</v>
      </c>
      <c r="FI275">
        <v>-0.002</v>
      </c>
      <c r="FJ275">
        <v>2.549</v>
      </c>
      <c r="FK275">
        <v>0.129</v>
      </c>
      <c r="FL275">
        <v>420</v>
      </c>
      <c r="FM275">
        <v>17</v>
      </c>
      <c r="FN275">
        <v>0.02</v>
      </c>
      <c r="FO275">
        <v>0.04</v>
      </c>
      <c r="FP275">
        <v>1.904627317073171</v>
      </c>
      <c r="FQ275">
        <v>-0.04408181184668424</v>
      </c>
      <c r="FR275">
        <v>0.04762299163037004</v>
      </c>
      <c r="FS275">
        <v>1</v>
      </c>
      <c r="FT275">
        <v>123.3235294117647</v>
      </c>
      <c r="FU275">
        <v>-19.11688324271483</v>
      </c>
      <c r="FV275">
        <v>6.908479820163442</v>
      </c>
      <c r="FW275">
        <v>0</v>
      </c>
      <c r="FX275">
        <v>0.2854045853658536</v>
      </c>
      <c r="FY275">
        <v>0.07244997909407705</v>
      </c>
      <c r="FZ275">
        <v>0.02050817429290278</v>
      </c>
      <c r="GA275">
        <v>1</v>
      </c>
      <c r="GB275">
        <v>2</v>
      </c>
      <c r="GC275">
        <v>3</v>
      </c>
      <c r="GD275" t="s">
        <v>425</v>
      </c>
      <c r="GE275">
        <v>3.10311</v>
      </c>
      <c r="GF275">
        <v>2.72649</v>
      </c>
      <c r="GG275">
        <v>0.08804919999999999</v>
      </c>
      <c r="GH275">
        <v>0.0876825</v>
      </c>
      <c r="GI275">
        <v>0.106036</v>
      </c>
      <c r="GJ275">
        <v>0.106583</v>
      </c>
      <c r="GK275">
        <v>23834.9</v>
      </c>
      <c r="GL275">
        <v>21641.3</v>
      </c>
      <c r="GM275">
        <v>26700.9</v>
      </c>
      <c r="GN275">
        <v>23943.6</v>
      </c>
      <c r="GO275">
        <v>38195.5</v>
      </c>
      <c r="GP275">
        <v>31621.4</v>
      </c>
      <c r="GQ275">
        <v>46629.3</v>
      </c>
      <c r="GR275">
        <v>37881</v>
      </c>
      <c r="GS275">
        <v>1.866</v>
      </c>
      <c r="GT275">
        <v>1.85942</v>
      </c>
      <c r="GU275">
        <v>0.08291750000000001</v>
      </c>
      <c r="GV275">
        <v>0</v>
      </c>
      <c r="GW275">
        <v>28.6765</v>
      </c>
      <c r="GX275">
        <v>999.9</v>
      </c>
      <c r="GY275">
        <v>53.5</v>
      </c>
      <c r="GZ275">
        <v>31.6</v>
      </c>
      <c r="HA275">
        <v>27.7005</v>
      </c>
      <c r="HB275">
        <v>60.6137</v>
      </c>
      <c r="HC275">
        <v>26.242</v>
      </c>
      <c r="HD275">
        <v>1</v>
      </c>
      <c r="HE275">
        <v>0.143491</v>
      </c>
      <c r="HF275">
        <v>-1.07315</v>
      </c>
      <c r="HG275">
        <v>20.2956</v>
      </c>
      <c r="HH275">
        <v>5.22178</v>
      </c>
      <c r="HI275">
        <v>11.9797</v>
      </c>
      <c r="HJ275">
        <v>4.96545</v>
      </c>
      <c r="HK275">
        <v>3.27598</v>
      </c>
      <c r="HL275">
        <v>9999</v>
      </c>
      <c r="HM275">
        <v>9999</v>
      </c>
      <c r="HN275">
        <v>9999</v>
      </c>
      <c r="HO275">
        <v>999.9</v>
      </c>
      <c r="HP275">
        <v>1.86386</v>
      </c>
      <c r="HQ275">
        <v>1.86006</v>
      </c>
      <c r="HR275">
        <v>1.85837</v>
      </c>
      <c r="HS275">
        <v>1.85974</v>
      </c>
      <c r="HT275">
        <v>1.85987</v>
      </c>
      <c r="HU275">
        <v>1.85837</v>
      </c>
      <c r="HV275">
        <v>1.85745</v>
      </c>
      <c r="HW275">
        <v>1.85242</v>
      </c>
      <c r="HX275">
        <v>0</v>
      </c>
      <c r="HY275">
        <v>0</v>
      </c>
      <c r="HZ275">
        <v>0</v>
      </c>
      <c r="IA275">
        <v>0</v>
      </c>
      <c r="IB275" t="s">
        <v>426</v>
      </c>
      <c r="IC275" t="s">
        <v>427</v>
      </c>
      <c r="ID275" t="s">
        <v>428</v>
      </c>
      <c r="IE275" t="s">
        <v>428</v>
      </c>
      <c r="IF275" t="s">
        <v>428</v>
      </c>
      <c r="IG275" t="s">
        <v>428</v>
      </c>
      <c r="IH275">
        <v>0</v>
      </c>
      <c r="II275">
        <v>100</v>
      </c>
      <c r="IJ275">
        <v>100</v>
      </c>
      <c r="IK275">
        <v>-0.661</v>
      </c>
      <c r="IL275">
        <v>0.3087</v>
      </c>
      <c r="IM275">
        <v>-0.6605319167387009</v>
      </c>
      <c r="IN275">
        <v>-0.0004737513092168879</v>
      </c>
      <c r="IO275">
        <v>1.233974951706583E-06</v>
      </c>
      <c r="IP275">
        <v>-2.791035861235605E-10</v>
      </c>
      <c r="IQ275">
        <v>0.04306461537617447</v>
      </c>
      <c r="IR275">
        <v>-0.002560808816659483</v>
      </c>
      <c r="IS275">
        <v>0.0007441110143227328</v>
      </c>
      <c r="IT275">
        <v>-6.151772081818622E-06</v>
      </c>
      <c r="IU275">
        <v>2</v>
      </c>
      <c r="IV275">
        <v>1988</v>
      </c>
      <c r="IW275">
        <v>1</v>
      </c>
      <c r="IX275">
        <v>28</v>
      </c>
      <c r="IY275">
        <v>190421.4</v>
      </c>
      <c r="IZ275">
        <v>190421.6</v>
      </c>
      <c r="JA275">
        <v>1.1499</v>
      </c>
      <c r="JB275">
        <v>2.60864</v>
      </c>
      <c r="JC275">
        <v>1.49658</v>
      </c>
      <c r="JD275">
        <v>2.34741</v>
      </c>
      <c r="JE275">
        <v>1.54907</v>
      </c>
      <c r="JF275">
        <v>2.4707</v>
      </c>
      <c r="JG275">
        <v>36.4107</v>
      </c>
      <c r="JH275">
        <v>24.0963</v>
      </c>
      <c r="JI275">
        <v>18</v>
      </c>
      <c r="JJ275">
        <v>481.857</v>
      </c>
      <c r="JK275">
        <v>492.203</v>
      </c>
      <c r="JL275">
        <v>30.3241</v>
      </c>
      <c r="JM275">
        <v>29.0945</v>
      </c>
      <c r="JN275">
        <v>30.0001</v>
      </c>
      <c r="JO275">
        <v>29.2966</v>
      </c>
      <c r="JP275">
        <v>29.2868</v>
      </c>
      <c r="JQ275">
        <v>23.1065</v>
      </c>
      <c r="JR275">
        <v>19.7554</v>
      </c>
      <c r="JS275">
        <v>100</v>
      </c>
      <c r="JT275">
        <v>30.2998</v>
      </c>
      <c r="JU275">
        <v>420</v>
      </c>
      <c r="JV275">
        <v>23.3348</v>
      </c>
      <c r="JW275">
        <v>101.948</v>
      </c>
      <c r="JX275">
        <v>91.35509999999999</v>
      </c>
    </row>
    <row r="276" spans="1:284">
      <c r="A276">
        <v>258</v>
      </c>
      <c r="B276">
        <v>1758414889.1</v>
      </c>
      <c r="C276">
        <v>2186.099999904633</v>
      </c>
      <c r="D276" t="s">
        <v>948</v>
      </c>
      <c r="E276" t="s">
        <v>949</v>
      </c>
      <c r="F276">
        <v>5</v>
      </c>
      <c r="G276" t="s">
        <v>915</v>
      </c>
      <c r="H276" t="s">
        <v>421</v>
      </c>
      <c r="I276">
        <v>1758414881.1</v>
      </c>
      <c r="J276">
        <f>(K276)/1000</f>
        <v>0</v>
      </c>
      <c r="K276">
        <f>1000*DK276*AI276*(DG276-DH276)/(100*CZ276*(1000-AI276*DG276))</f>
        <v>0</v>
      </c>
      <c r="L276">
        <f>DK276*AI276*(DF276-DE276*(1000-AI276*DH276)/(1000-AI276*DG276))/(100*CZ276)</f>
        <v>0</v>
      </c>
      <c r="M276">
        <f>DE276 - IF(AI276&gt;1, L276*CZ276*100.0/(AK276), 0)</f>
        <v>0</v>
      </c>
      <c r="N276">
        <f>((T276-J276/2)*M276-L276)/(T276+J276/2)</f>
        <v>0</v>
      </c>
      <c r="O276">
        <f>N276*(DL276+DM276)/1000.0</f>
        <v>0</v>
      </c>
      <c r="P276">
        <f>(DE276 - IF(AI276&gt;1, L276*CZ276*100.0/(AK276), 0))*(DL276+DM276)/1000.0</f>
        <v>0</v>
      </c>
      <c r="Q276">
        <f>2.0/((1/S276-1/R276)+SIGN(S276)*SQRT((1/S276-1/R276)*(1/S276-1/R276) + 4*DA276/((DA276+1)*(DA276+1))*(2*1/S276*1/R276-1/R276*1/R276)))</f>
        <v>0</v>
      </c>
      <c r="R276">
        <f>IF(LEFT(DB276,1)&lt;&gt;"0",IF(LEFT(DB276,1)="1",3.0,DC276),$D$5+$E$5*(DS276*DL276/($K$5*1000))+$F$5*(DS276*DL276/($K$5*1000))*MAX(MIN(CZ276,$J$5),$I$5)*MAX(MIN(CZ276,$J$5),$I$5)+$G$5*MAX(MIN(CZ276,$J$5),$I$5)*(DS276*DL276/($K$5*1000))+$H$5*(DS276*DL276/($K$5*1000))*(DS276*DL276/($K$5*1000)))</f>
        <v>0</v>
      </c>
      <c r="S276">
        <f>J276*(1000-(1000*0.61365*exp(17.502*W276/(240.97+W276))/(DL276+DM276)+DG276)/2)/(1000*0.61365*exp(17.502*W276/(240.97+W276))/(DL276+DM276)-DG276)</f>
        <v>0</v>
      </c>
      <c r="T276">
        <f>1/((DA276+1)/(Q276/1.6)+1/(R276/1.37)) + DA276/((DA276+1)/(Q276/1.6) + DA276/(R276/1.37))</f>
        <v>0</v>
      </c>
      <c r="U276">
        <f>(CV276*CY276)</f>
        <v>0</v>
      </c>
      <c r="V276">
        <f>(DN276+(U276+2*0.95*5.67E-8*(((DN276+$B$9)+273)^4-(DN276+273)^4)-44100*J276)/(1.84*29.3*R276+8*0.95*5.67E-8*(DN276+273)^3))</f>
        <v>0</v>
      </c>
      <c r="W276">
        <f>($C$9*DO276+$D$9*DP276+$E$9*V276)</f>
        <v>0</v>
      </c>
      <c r="X276">
        <f>0.61365*exp(17.502*W276/(240.97+W276))</f>
        <v>0</v>
      </c>
      <c r="Y276">
        <f>(Z276/AA276*100)</f>
        <v>0</v>
      </c>
      <c r="Z276">
        <f>DG276*(DL276+DM276)/1000</f>
        <v>0</v>
      </c>
      <c r="AA276">
        <f>0.61365*exp(17.502*DN276/(240.97+DN276))</f>
        <v>0</v>
      </c>
      <c r="AB276">
        <f>(X276-DG276*(DL276+DM276)/1000)</f>
        <v>0</v>
      </c>
      <c r="AC276">
        <f>(-J276*44100)</f>
        <v>0</v>
      </c>
      <c r="AD276">
        <f>2*29.3*R276*0.92*(DN276-W276)</f>
        <v>0</v>
      </c>
      <c r="AE276">
        <f>2*0.95*5.67E-8*(((DN276+$B$9)+273)^4-(W276+273)^4)</f>
        <v>0</v>
      </c>
      <c r="AF276">
        <f>U276+AE276+AC276+AD276</f>
        <v>0</v>
      </c>
      <c r="AG276">
        <v>0</v>
      </c>
      <c r="AH276">
        <v>0</v>
      </c>
      <c r="AI276">
        <f>IF(AG276*$H$15&gt;=AK276,1.0,(AK276/(AK276-AG276*$H$15)))</f>
        <v>0</v>
      </c>
      <c r="AJ276">
        <f>(AI276-1)*100</f>
        <v>0</v>
      </c>
      <c r="AK276">
        <f>MAX(0,($B$15+$C$15*DS276)/(1+$D$15*DS276)*DL276/(DN276+273)*$E$15)</f>
        <v>0</v>
      </c>
      <c r="AL276" t="s">
        <v>422</v>
      </c>
      <c r="AM276" t="s">
        <v>422</v>
      </c>
      <c r="AN276">
        <v>0</v>
      </c>
      <c r="AO276">
        <v>0</v>
      </c>
      <c r="AP276">
        <f>1-AN276/AO276</f>
        <v>0</v>
      </c>
      <c r="AQ276">
        <v>0</v>
      </c>
      <c r="AR276" t="s">
        <v>422</v>
      </c>
      <c r="AS276" t="s">
        <v>422</v>
      </c>
      <c r="AT276">
        <v>0</v>
      </c>
      <c r="AU276">
        <v>0</v>
      </c>
      <c r="AV276">
        <f>1-AT276/AU276</f>
        <v>0</v>
      </c>
      <c r="AW276">
        <v>0.5</v>
      </c>
      <c r="AX276">
        <f>CW276</f>
        <v>0</v>
      </c>
      <c r="AY276">
        <f>L276</f>
        <v>0</v>
      </c>
      <c r="AZ276">
        <f>AV276*AW276*AX276</f>
        <v>0</v>
      </c>
      <c r="BA276">
        <f>(AY276-AQ276)/AX276</f>
        <v>0</v>
      </c>
      <c r="BB276">
        <f>(AO276-AU276)/AU276</f>
        <v>0</v>
      </c>
      <c r="BC276">
        <f>AN276/(AP276+AN276/AU276)</f>
        <v>0</v>
      </c>
      <c r="BD276" t="s">
        <v>422</v>
      </c>
      <c r="BE276">
        <v>0</v>
      </c>
      <c r="BF276">
        <f>IF(BE276&lt;&gt;0, BE276, BC276)</f>
        <v>0</v>
      </c>
      <c r="BG276">
        <f>1-BF276/AU276</f>
        <v>0</v>
      </c>
      <c r="BH276">
        <f>(AU276-AT276)/(AU276-BF276)</f>
        <v>0</v>
      </c>
      <c r="BI276">
        <f>(AO276-AU276)/(AO276-BF276)</f>
        <v>0</v>
      </c>
      <c r="BJ276">
        <f>(AU276-AT276)/(AU276-AN276)</f>
        <v>0</v>
      </c>
      <c r="BK276">
        <f>(AO276-AU276)/(AO276-AN276)</f>
        <v>0</v>
      </c>
      <c r="BL276">
        <f>(BH276*BF276/AT276)</f>
        <v>0</v>
      </c>
      <c r="BM276">
        <f>(1-BL276)</f>
        <v>0</v>
      </c>
      <c r="CV276">
        <f>$B$13*DT276+$C$13*DU276+$F$13*EF276*(1-EI276)</f>
        <v>0</v>
      </c>
      <c r="CW276">
        <f>CV276*CX276</f>
        <v>0</v>
      </c>
      <c r="CX276">
        <f>($B$13*$D$11+$C$13*$D$11+$F$13*((ES276+EK276)/MAX(ES276+EK276+ET276, 0.1)*$I$11+ET276/MAX(ES276+EK276+ET276, 0.1)*$J$11))/($B$13+$C$13+$F$13)</f>
        <v>0</v>
      </c>
      <c r="CY276">
        <f>($B$13*$K$11+$C$13*$K$11+$F$13*((ES276+EK276)/MAX(ES276+EK276+ET276, 0.1)*$P$11+ET276/MAX(ES276+EK276+ET276, 0.1)*$Q$11))/($B$13+$C$13+$F$13)</f>
        <v>0</v>
      </c>
      <c r="CZ276">
        <v>1.37</v>
      </c>
      <c r="DA276">
        <v>0.5</v>
      </c>
      <c r="DB276" t="s">
        <v>423</v>
      </c>
      <c r="DC276">
        <v>2</v>
      </c>
      <c r="DD276">
        <v>1758414881.1</v>
      </c>
      <c r="DE276">
        <v>421.906875</v>
      </c>
      <c r="DF276">
        <v>419.9904583333334</v>
      </c>
      <c r="DG276">
        <v>23.59310833333333</v>
      </c>
      <c r="DH276">
        <v>23.3005375</v>
      </c>
      <c r="DI276">
        <v>422.5684166666667</v>
      </c>
      <c r="DJ276">
        <v>23.28390833333333</v>
      </c>
      <c r="DK276">
        <v>499.9979166666667</v>
      </c>
      <c r="DL276">
        <v>90.17094999999999</v>
      </c>
      <c r="DM276">
        <v>0.06837775833333333</v>
      </c>
      <c r="DN276">
        <v>30.01717083333333</v>
      </c>
      <c r="DO276">
        <v>30.02498333333333</v>
      </c>
      <c r="DP276">
        <v>999.9</v>
      </c>
      <c r="DQ276">
        <v>0</v>
      </c>
      <c r="DR276">
        <v>0</v>
      </c>
      <c r="DS276">
        <v>10002.60125</v>
      </c>
      <c r="DT276">
        <v>0</v>
      </c>
      <c r="DU276">
        <v>3.33927</v>
      </c>
      <c r="DV276">
        <v>1.9164975</v>
      </c>
      <c r="DW276">
        <v>432.1014583333333</v>
      </c>
      <c r="DX276">
        <v>430.0099166666666</v>
      </c>
      <c r="DY276">
        <v>0.292566125</v>
      </c>
      <c r="DZ276">
        <v>419.9904583333334</v>
      </c>
      <c r="EA276">
        <v>23.3005375</v>
      </c>
      <c r="EB276">
        <v>2.1274125</v>
      </c>
      <c r="EC276">
        <v>2.101030833333333</v>
      </c>
      <c r="ED276">
        <v>18.42591666666667</v>
      </c>
      <c r="EE276">
        <v>18.22700416666667</v>
      </c>
      <c r="EF276">
        <v>0.00500078</v>
      </c>
      <c r="EG276">
        <v>0</v>
      </c>
      <c r="EH276">
        <v>0</v>
      </c>
      <c r="EI276">
        <v>0</v>
      </c>
      <c r="EJ276">
        <v>124.1541666666667</v>
      </c>
      <c r="EK276">
        <v>0.00500078</v>
      </c>
      <c r="EL276">
        <v>-12.25</v>
      </c>
      <c r="EM276">
        <v>-0.7625000000000001</v>
      </c>
      <c r="EN276">
        <v>35.62475</v>
      </c>
      <c r="EO276">
        <v>40.734125</v>
      </c>
      <c r="EP276">
        <v>38.132625</v>
      </c>
      <c r="EQ276">
        <v>41.27583333333333</v>
      </c>
      <c r="ER276">
        <v>38.64295833333333</v>
      </c>
      <c r="ES276">
        <v>0</v>
      </c>
      <c r="ET276">
        <v>0</v>
      </c>
      <c r="EU276">
        <v>0</v>
      </c>
      <c r="EV276">
        <v>1758414889.2</v>
      </c>
      <c r="EW276">
        <v>0</v>
      </c>
      <c r="EX276">
        <v>122.3115384615385</v>
      </c>
      <c r="EY276">
        <v>4.140170840855522</v>
      </c>
      <c r="EZ276">
        <v>-4.369230417606476</v>
      </c>
      <c r="FA276">
        <v>-11</v>
      </c>
      <c r="FB276">
        <v>15</v>
      </c>
      <c r="FC276">
        <v>0</v>
      </c>
      <c r="FD276" t="s">
        <v>424</v>
      </c>
      <c r="FE276">
        <v>1746989605.5</v>
      </c>
      <c r="FF276">
        <v>1746989593.5</v>
      </c>
      <c r="FG276">
        <v>0</v>
      </c>
      <c r="FH276">
        <v>-0.274</v>
      </c>
      <c r="FI276">
        <v>-0.002</v>
      </c>
      <c r="FJ276">
        <v>2.549</v>
      </c>
      <c r="FK276">
        <v>0.129</v>
      </c>
      <c r="FL276">
        <v>420</v>
      </c>
      <c r="FM276">
        <v>17</v>
      </c>
      <c r="FN276">
        <v>0.02</v>
      </c>
      <c r="FO276">
        <v>0.04</v>
      </c>
      <c r="FP276">
        <v>1.91193775</v>
      </c>
      <c r="FQ276">
        <v>-0.04377804878049527</v>
      </c>
      <c r="FR276">
        <v>0.04868087090878203</v>
      </c>
      <c r="FS276">
        <v>1</v>
      </c>
      <c r="FT276">
        <v>123.3617647058824</v>
      </c>
      <c r="FU276">
        <v>-27.08479765768252</v>
      </c>
      <c r="FV276">
        <v>6.895395509958388</v>
      </c>
      <c r="FW276">
        <v>0</v>
      </c>
      <c r="FX276">
        <v>0.287554775</v>
      </c>
      <c r="FY276">
        <v>0.002323553470918789</v>
      </c>
      <c r="FZ276">
        <v>0.01854457844962713</v>
      </c>
      <c r="GA276">
        <v>1</v>
      </c>
      <c r="GB276">
        <v>2</v>
      </c>
      <c r="GC276">
        <v>3</v>
      </c>
      <c r="GD276" t="s">
        <v>425</v>
      </c>
      <c r="GE276">
        <v>3.1034</v>
      </c>
      <c r="GF276">
        <v>2.72608</v>
      </c>
      <c r="GG276">
        <v>0.0880476</v>
      </c>
      <c r="GH276">
        <v>0.0876875</v>
      </c>
      <c r="GI276">
        <v>0.106021</v>
      </c>
      <c r="GJ276">
        <v>0.106582</v>
      </c>
      <c r="GK276">
        <v>23834.9</v>
      </c>
      <c r="GL276">
        <v>21641.1</v>
      </c>
      <c r="GM276">
        <v>26700.8</v>
      </c>
      <c r="GN276">
        <v>23943.5</v>
      </c>
      <c r="GO276">
        <v>38196</v>
      </c>
      <c r="GP276">
        <v>31621.3</v>
      </c>
      <c r="GQ276">
        <v>46629.2</v>
      </c>
      <c r="GR276">
        <v>37880.9</v>
      </c>
      <c r="GS276">
        <v>1.8664</v>
      </c>
      <c r="GT276">
        <v>1.859</v>
      </c>
      <c r="GU276">
        <v>0.0825748</v>
      </c>
      <c r="GV276">
        <v>0</v>
      </c>
      <c r="GW276">
        <v>28.6756</v>
      </c>
      <c r="GX276">
        <v>999.9</v>
      </c>
      <c r="GY276">
        <v>53.5</v>
      </c>
      <c r="GZ276">
        <v>31.6</v>
      </c>
      <c r="HA276">
        <v>27.6974</v>
      </c>
      <c r="HB276">
        <v>60.8637</v>
      </c>
      <c r="HC276">
        <v>26.0457</v>
      </c>
      <c r="HD276">
        <v>1</v>
      </c>
      <c r="HE276">
        <v>0.143453</v>
      </c>
      <c r="HF276">
        <v>-1.04459</v>
      </c>
      <c r="HG276">
        <v>20.2959</v>
      </c>
      <c r="HH276">
        <v>5.22163</v>
      </c>
      <c r="HI276">
        <v>11.9797</v>
      </c>
      <c r="HJ276">
        <v>4.9655</v>
      </c>
      <c r="HK276">
        <v>3.276</v>
      </c>
      <c r="HL276">
        <v>9999</v>
      </c>
      <c r="HM276">
        <v>9999</v>
      </c>
      <c r="HN276">
        <v>9999</v>
      </c>
      <c r="HO276">
        <v>999.9</v>
      </c>
      <c r="HP276">
        <v>1.86387</v>
      </c>
      <c r="HQ276">
        <v>1.86006</v>
      </c>
      <c r="HR276">
        <v>1.85837</v>
      </c>
      <c r="HS276">
        <v>1.85974</v>
      </c>
      <c r="HT276">
        <v>1.85987</v>
      </c>
      <c r="HU276">
        <v>1.85837</v>
      </c>
      <c r="HV276">
        <v>1.85745</v>
      </c>
      <c r="HW276">
        <v>1.85241</v>
      </c>
      <c r="HX276">
        <v>0</v>
      </c>
      <c r="HY276">
        <v>0</v>
      </c>
      <c r="HZ276">
        <v>0</v>
      </c>
      <c r="IA276">
        <v>0</v>
      </c>
      <c r="IB276" t="s">
        <v>426</v>
      </c>
      <c r="IC276" t="s">
        <v>427</v>
      </c>
      <c r="ID276" t="s">
        <v>428</v>
      </c>
      <c r="IE276" t="s">
        <v>428</v>
      </c>
      <c r="IF276" t="s">
        <v>428</v>
      </c>
      <c r="IG276" t="s">
        <v>428</v>
      </c>
      <c r="IH276">
        <v>0</v>
      </c>
      <c r="II276">
        <v>100</v>
      </c>
      <c r="IJ276">
        <v>100</v>
      </c>
      <c r="IK276">
        <v>-0.662</v>
      </c>
      <c r="IL276">
        <v>0.3086</v>
      </c>
      <c r="IM276">
        <v>-0.6605319167387009</v>
      </c>
      <c r="IN276">
        <v>-0.0004737513092168879</v>
      </c>
      <c r="IO276">
        <v>1.233974951706583E-06</v>
      </c>
      <c r="IP276">
        <v>-2.791035861235605E-10</v>
      </c>
      <c r="IQ276">
        <v>0.04306461537617447</v>
      </c>
      <c r="IR276">
        <v>-0.002560808816659483</v>
      </c>
      <c r="IS276">
        <v>0.0007441110143227328</v>
      </c>
      <c r="IT276">
        <v>-6.151772081818622E-06</v>
      </c>
      <c r="IU276">
        <v>2</v>
      </c>
      <c r="IV276">
        <v>1988</v>
      </c>
      <c r="IW276">
        <v>1</v>
      </c>
      <c r="IX276">
        <v>28</v>
      </c>
      <c r="IY276">
        <v>190421.4</v>
      </c>
      <c r="IZ276">
        <v>190421.6</v>
      </c>
      <c r="JA276">
        <v>1.14868</v>
      </c>
      <c r="JB276">
        <v>2.60376</v>
      </c>
      <c r="JC276">
        <v>1.49658</v>
      </c>
      <c r="JD276">
        <v>2.34741</v>
      </c>
      <c r="JE276">
        <v>1.54907</v>
      </c>
      <c r="JF276">
        <v>2.4292</v>
      </c>
      <c r="JG276">
        <v>36.4107</v>
      </c>
      <c r="JH276">
        <v>24.0963</v>
      </c>
      <c r="JI276">
        <v>18</v>
      </c>
      <c r="JJ276">
        <v>482.09</v>
      </c>
      <c r="JK276">
        <v>491.914</v>
      </c>
      <c r="JL276">
        <v>30.3144</v>
      </c>
      <c r="JM276">
        <v>29.0936</v>
      </c>
      <c r="JN276">
        <v>30</v>
      </c>
      <c r="JO276">
        <v>29.2966</v>
      </c>
      <c r="JP276">
        <v>29.2858</v>
      </c>
      <c r="JQ276">
        <v>23.1041</v>
      </c>
      <c r="JR276">
        <v>19.7554</v>
      </c>
      <c r="JS276">
        <v>100</v>
      </c>
      <c r="JT276">
        <v>30.2998</v>
      </c>
      <c r="JU276">
        <v>420</v>
      </c>
      <c r="JV276">
        <v>23.3408</v>
      </c>
      <c r="JW276">
        <v>101.948</v>
      </c>
      <c r="JX276">
        <v>91.3548</v>
      </c>
    </row>
    <row r="277" spans="1:284">
      <c r="A277">
        <v>259</v>
      </c>
      <c r="B277">
        <v>1758414891.1</v>
      </c>
      <c r="C277">
        <v>2188.099999904633</v>
      </c>
      <c r="D277" t="s">
        <v>950</v>
      </c>
      <c r="E277" t="s">
        <v>951</v>
      </c>
      <c r="F277">
        <v>5</v>
      </c>
      <c r="G277" t="s">
        <v>915</v>
      </c>
      <c r="H277" t="s">
        <v>421</v>
      </c>
      <c r="I277">
        <v>1758414883.1</v>
      </c>
      <c r="J277">
        <f>(K277)/1000</f>
        <v>0</v>
      </c>
      <c r="K277">
        <f>1000*DK277*AI277*(DG277-DH277)/(100*CZ277*(1000-AI277*DG277))</f>
        <v>0</v>
      </c>
      <c r="L277">
        <f>DK277*AI277*(DF277-DE277*(1000-AI277*DH277)/(1000-AI277*DG277))/(100*CZ277)</f>
        <v>0</v>
      </c>
      <c r="M277">
        <f>DE277 - IF(AI277&gt;1, L277*CZ277*100.0/(AK277), 0)</f>
        <v>0</v>
      </c>
      <c r="N277">
        <f>((T277-J277/2)*M277-L277)/(T277+J277/2)</f>
        <v>0</v>
      </c>
      <c r="O277">
        <f>N277*(DL277+DM277)/1000.0</f>
        <v>0</v>
      </c>
      <c r="P277">
        <f>(DE277 - IF(AI277&gt;1, L277*CZ277*100.0/(AK277), 0))*(DL277+DM277)/1000.0</f>
        <v>0</v>
      </c>
      <c r="Q277">
        <f>2.0/((1/S277-1/R277)+SIGN(S277)*SQRT((1/S277-1/R277)*(1/S277-1/R277) + 4*DA277/((DA277+1)*(DA277+1))*(2*1/S277*1/R277-1/R277*1/R277)))</f>
        <v>0</v>
      </c>
      <c r="R277">
        <f>IF(LEFT(DB277,1)&lt;&gt;"0",IF(LEFT(DB277,1)="1",3.0,DC277),$D$5+$E$5*(DS277*DL277/($K$5*1000))+$F$5*(DS277*DL277/($K$5*1000))*MAX(MIN(CZ277,$J$5),$I$5)*MAX(MIN(CZ277,$J$5),$I$5)+$G$5*MAX(MIN(CZ277,$J$5),$I$5)*(DS277*DL277/($K$5*1000))+$H$5*(DS277*DL277/($K$5*1000))*(DS277*DL277/($K$5*1000)))</f>
        <v>0</v>
      </c>
      <c r="S277">
        <f>J277*(1000-(1000*0.61365*exp(17.502*W277/(240.97+W277))/(DL277+DM277)+DG277)/2)/(1000*0.61365*exp(17.502*W277/(240.97+W277))/(DL277+DM277)-DG277)</f>
        <v>0</v>
      </c>
      <c r="T277">
        <f>1/((DA277+1)/(Q277/1.6)+1/(R277/1.37)) + DA277/((DA277+1)/(Q277/1.6) + DA277/(R277/1.37))</f>
        <v>0</v>
      </c>
      <c r="U277">
        <f>(CV277*CY277)</f>
        <v>0</v>
      </c>
      <c r="V277">
        <f>(DN277+(U277+2*0.95*5.67E-8*(((DN277+$B$9)+273)^4-(DN277+273)^4)-44100*J277)/(1.84*29.3*R277+8*0.95*5.67E-8*(DN277+273)^3))</f>
        <v>0</v>
      </c>
      <c r="W277">
        <f>($C$9*DO277+$D$9*DP277+$E$9*V277)</f>
        <v>0</v>
      </c>
      <c r="X277">
        <f>0.61365*exp(17.502*W277/(240.97+W277))</f>
        <v>0</v>
      </c>
      <c r="Y277">
        <f>(Z277/AA277*100)</f>
        <v>0</v>
      </c>
      <c r="Z277">
        <f>DG277*(DL277+DM277)/1000</f>
        <v>0</v>
      </c>
      <c r="AA277">
        <f>0.61365*exp(17.502*DN277/(240.97+DN277))</f>
        <v>0</v>
      </c>
      <c r="AB277">
        <f>(X277-DG277*(DL277+DM277)/1000)</f>
        <v>0</v>
      </c>
      <c r="AC277">
        <f>(-J277*44100)</f>
        <v>0</v>
      </c>
      <c r="AD277">
        <f>2*29.3*R277*0.92*(DN277-W277)</f>
        <v>0</v>
      </c>
      <c r="AE277">
        <f>2*0.95*5.67E-8*(((DN277+$B$9)+273)^4-(W277+273)^4)</f>
        <v>0</v>
      </c>
      <c r="AF277">
        <f>U277+AE277+AC277+AD277</f>
        <v>0</v>
      </c>
      <c r="AG277">
        <v>0</v>
      </c>
      <c r="AH277">
        <v>0</v>
      </c>
      <c r="AI277">
        <f>IF(AG277*$H$15&gt;=AK277,1.0,(AK277/(AK277-AG277*$H$15)))</f>
        <v>0</v>
      </c>
      <c r="AJ277">
        <f>(AI277-1)*100</f>
        <v>0</v>
      </c>
      <c r="AK277">
        <f>MAX(0,($B$15+$C$15*DS277)/(1+$D$15*DS277)*DL277/(DN277+273)*$E$15)</f>
        <v>0</v>
      </c>
      <c r="AL277" t="s">
        <v>422</v>
      </c>
      <c r="AM277" t="s">
        <v>422</v>
      </c>
      <c r="AN277">
        <v>0</v>
      </c>
      <c r="AO277">
        <v>0</v>
      </c>
      <c r="AP277">
        <f>1-AN277/AO277</f>
        <v>0</v>
      </c>
      <c r="AQ277">
        <v>0</v>
      </c>
      <c r="AR277" t="s">
        <v>422</v>
      </c>
      <c r="AS277" t="s">
        <v>422</v>
      </c>
      <c r="AT277">
        <v>0</v>
      </c>
      <c r="AU277">
        <v>0</v>
      </c>
      <c r="AV277">
        <f>1-AT277/AU277</f>
        <v>0</v>
      </c>
      <c r="AW277">
        <v>0.5</v>
      </c>
      <c r="AX277">
        <f>CW277</f>
        <v>0</v>
      </c>
      <c r="AY277">
        <f>L277</f>
        <v>0</v>
      </c>
      <c r="AZ277">
        <f>AV277*AW277*AX277</f>
        <v>0</v>
      </c>
      <c r="BA277">
        <f>(AY277-AQ277)/AX277</f>
        <v>0</v>
      </c>
      <c r="BB277">
        <f>(AO277-AU277)/AU277</f>
        <v>0</v>
      </c>
      <c r="BC277">
        <f>AN277/(AP277+AN277/AU277)</f>
        <v>0</v>
      </c>
      <c r="BD277" t="s">
        <v>422</v>
      </c>
      <c r="BE277">
        <v>0</v>
      </c>
      <c r="BF277">
        <f>IF(BE277&lt;&gt;0, BE277, BC277)</f>
        <v>0</v>
      </c>
      <c r="BG277">
        <f>1-BF277/AU277</f>
        <v>0</v>
      </c>
      <c r="BH277">
        <f>(AU277-AT277)/(AU277-BF277)</f>
        <v>0</v>
      </c>
      <c r="BI277">
        <f>(AO277-AU277)/(AO277-BF277)</f>
        <v>0</v>
      </c>
      <c r="BJ277">
        <f>(AU277-AT277)/(AU277-AN277)</f>
        <v>0</v>
      </c>
      <c r="BK277">
        <f>(AO277-AU277)/(AO277-AN277)</f>
        <v>0</v>
      </c>
      <c r="BL277">
        <f>(BH277*BF277/AT277)</f>
        <v>0</v>
      </c>
      <c r="BM277">
        <f>(1-BL277)</f>
        <v>0</v>
      </c>
      <c r="CV277">
        <f>$B$13*DT277+$C$13*DU277+$F$13*EF277*(1-EI277)</f>
        <v>0</v>
      </c>
      <c r="CW277">
        <f>CV277*CX277</f>
        <v>0</v>
      </c>
      <c r="CX277">
        <f>($B$13*$D$11+$C$13*$D$11+$F$13*((ES277+EK277)/MAX(ES277+EK277+ET277, 0.1)*$I$11+ET277/MAX(ES277+EK277+ET277, 0.1)*$J$11))/($B$13+$C$13+$F$13)</f>
        <v>0</v>
      </c>
      <c r="CY277">
        <f>($B$13*$K$11+$C$13*$K$11+$F$13*((ES277+EK277)/MAX(ES277+EK277+ET277, 0.1)*$P$11+ET277/MAX(ES277+EK277+ET277, 0.1)*$Q$11))/($B$13+$C$13+$F$13)</f>
        <v>0</v>
      </c>
      <c r="CZ277">
        <v>1.37</v>
      </c>
      <c r="DA277">
        <v>0.5</v>
      </c>
      <c r="DB277" t="s">
        <v>423</v>
      </c>
      <c r="DC277">
        <v>2</v>
      </c>
      <c r="DD277">
        <v>1758414883.1</v>
      </c>
      <c r="DE277">
        <v>421.8965833333334</v>
      </c>
      <c r="DF277">
        <v>419.9947916666667</v>
      </c>
      <c r="DG277">
        <v>23.5841</v>
      </c>
      <c r="DH277">
        <v>23.29722916666666</v>
      </c>
      <c r="DI277">
        <v>422.5580416666667</v>
      </c>
      <c r="DJ277">
        <v>23.2751</v>
      </c>
      <c r="DK277">
        <v>500.0266666666666</v>
      </c>
      <c r="DL277">
        <v>90.17082083333332</v>
      </c>
      <c r="DM277">
        <v>0.06834409583333333</v>
      </c>
      <c r="DN277">
        <v>30.0173125</v>
      </c>
      <c r="DO277">
        <v>30.02523333333333</v>
      </c>
      <c r="DP277">
        <v>999.9</v>
      </c>
      <c r="DQ277">
        <v>0</v>
      </c>
      <c r="DR277">
        <v>0</v>
      </c>
      <c r="DS277">
        <v>9999.47625</v>
      </c>
      <c r="DT277">
        <v>0</v>
      </c>
      <c r="DU277">
        <v>3.33927</v>
      </c>
      <c r="DV277">
        <v>1.901793333333333</v>
      </c>
      <c r="DW277">
        <v>432.0869583333334</v>
      </c>
      <c r="DX277">
        <v>430.0129583333333</v>
      </c>
      <c r="DY277">
        <v>0.2868712083333333</v>
      </c>
      <c r="DZ277">
        <v>419.9947916666667</v>
      </c>
      <c r="EA277">
        <v>23.29722916666666</v>
      </c>
      <c r="EB277">
        <v>2.126597083333333</v>
      </c>
      <c r="EC277">
        <v>2.100729583333333</v>
      </c>
      <c r="ED277">
        <v>18.41980833333333</v>
      </c>
      <c r="EE277">
        <v>18.22471666666667</v>
      </c>
      <c r="EF277">
        <v>0.00500078</v>
      </c>
      <c r="EG277">
        <v>0</v>
      </c>
      <c r="EH277">
        <v>0</v>
      </c>
      <c r="EI277">
        <v>0</v>
      </c>
      <c r="EJ277">
        <v>122.8583333333333</v>
      </c>
      <c r="EK277">
        <v>0.00500078</v>
      </c>
      <c r="EL277">
        <v>-11.225</v>
      </c>
      <c r="EM277">
        <v>-0.4291666666666667</v>
      </c>
      <c r="EN277">
        <v>35.62216666666666</v>
      </c>
      <c r="EO277">
        <v>40.66125</v>
      </c>
      <c r="EP277">
        <v>38.12220833333333</v>
      </c>
      <c r="EQ277">
        <v>41.19770833333333</v>
      </c>
      <c r="ER277">
        <v>38.58304166666667</v>
      </c>
      <c r="ES277">
        <v>0</v>
      </c>
      <c r="ET277">
        <v>0</v>
      </c>
      <c r="EU277">
        <v>0</v>
      </c>
      <c r="EV277">
        <v>1758414891</v>
      </c>
      <c r="EW277">
        <v>0</v>
      </c>
      <c r="EX277">
        <v>121.544</v>
      </c>
      <c r="EY277">
        <v>-0.03076948315465341</v>
      </c>
      <c r="EZ277">
        <v>-8.623076386870238</v>
      </c>
      <c r="FA277">
        <v>-11.588</v>
      </c>
      <c r="FB277">
        <v>15</v>
      </c>
      <c r="FC277">
        <v>0</v>
      </c>
      <c r="FD277" t="s">
        <v>424</v>
      </c>
      <c r="FE277">
        <v>1746989605.5</v>
      </c>
      <c r="FF277">
        <v>1746989593.5</v>
      </c>
      <c r="FG277">
        <v>0</v>
      </c>
      <c r="FH277">
        <v>-0.274</v>
      </c>
      <c r="FI277">
        <v>-0.002</v>
      </c>
      <c r="FJ277">
        <v>2.549</v>
      </c>
      <c r="FK277">
        <v>0.129</v>
      </c>
      <c r="FL277">
        <v>420</v>
      </c>
      <c r="FM277">
        <v>17</v>
      </c>
      <c r="FN277">
        <v>0.02</v>
      </c>
      <c r="FO277">
        <v>0.04</v>
      </c>
      <c r="FP277">
        <v>1.91426756097561</v>
      </c>
      <c r="FQ277">
        <v>-0.187052613240417</v>
      </c>
      <c r="FR277">
        <v>0.04744903313314902</v>
      </c>
      <c r="FS277">
        <v>1</v>
      </c>
      <c r="FT277">
        <v>122.5088235294117</v>
      </c>
      <c r="FU277">
        <v>-6.785332394035461</v>
      </c>
      <c r="FV277">
        <v>6.345881834936399</v>
      </c>
      <c r="FW277">
        <v>0</v>
      </c>
      <c r="FX277">
        <v>0.2885900975609756</v>
      </c>
      <c r="FY277">
        <v>-0.09642740069686458</v>
      </c>
      <c r="FZ277">
        <v>0.01628658862273163</v>
      </c>
      <c r="GA277">
        <v>1</v>
      </c>
      <c r="GB277">
        <v>2</v>
      </c>
      <c r="GC277">
        <v>3</v>
      </c>
      <c r="GD277" t="s">
        <v>425</v>
      </c>
      <c r="GE277">
        <v>3.1032</v>
      </c>
      <c r="GF277">
        <v>2.72588</v>
      </c>
      <c r="GG277">
        <v>0.08804720000000001</v>
      </c>
      <c r="GH277">
        <v>0.087696</v>
      </c>
      <c r="GI277">
        <v>0.106004</v>
      </c>
      <c r="GJ277">
        <v>0.10658</v>
      </c>
      <c r="GK277">
        <v>23834.8</v>
      </c>
      <c r="GL277">
        <v>21640.8</v>
      </c>
      <c r="GM277">
        <v>26700.8</v>
      </c>
      <c r="GN277">
        <v>23943.5</v>
      </c>
      <c r="GO277">
        <v>38196.6</v>
      </c>
      <c r="GP277">
        <v>31621.3</v>
      </c>
      <c r="GQ277">
        <v>46629.1</v>
      </c>
      <c r="GR277">
        <v>37880.8</v>
      </c>
      <c r="GS277">
        <v>1.86615</v>
      </c>
      <c r="GT277">
        <v>1.85938</v>
      </c>
      <c r="GU277">
        <v>0.08259710000000001</v>
      </c>
      <c r="GV277">
        <v>0</v>
      </c>
      <c r="GW277">
        <v>28.6747</v>
      </c>
      <c r="GX277">
        <v>999.9</v>
      </c>
      <c r="GY277">
        <v>53.5</v>
      </c>
      <c r="GZ277">
        <v>31.6</v>
      </c>
      <c r="HA277">
        <v>27.6954</v>
      </c>
      <c r="HB277">
        <v>60.8137</v>
      </c>
      <c r="HC277">
        <v>25.9736</v>
      </c>
      <c r="HD277">
        <v>1</v>
      </c>
      <c r="HE277">
        <v>0.143407</v>
      </c>
      <c r="HF277">
        <v>-1.05605</v>
      </c>
      <c r="HG277">
        <v>20.2957</v>
      </c>
      <c r="HH277">
        <v>5.22133</v>
      </c>
      <c r="HI277">
        <v>11.98</v>
      </c>
      <c r="HJ277">
        <v>4.96565</v>
      </c>
      <c r="HK277">
        <v>3.27598</v>
      </c>
      <c r="HL277">
        <v>9999</v>
      </c>
      <c r="HM277">
        <v>9999</v>
      </c>
      <c r="HN277">
        <v>9999</v>
      </c>
      <c r="HO277">
        <v>999.9</v>
      </c>
      <c r="HP277">
        <v>1.86387</v>
      </c>
      <c r="HQ277">
        <v>1.86006</v>
      </c>
      <c r="HR277">
        <v>1.85837</v>
      </c>
      <c r="HS277">
        <v>1.85974</v>
      </c>
      <c r="HT277">
        <v>1.85985</v>
      </c>
      <c r="HU277">
        <v>1.85837</v>
      </c>
      <c r="HV277">
        <v>1.85745</v>
      </c>
      <c r="HW277">
        <v>1.8524</v>
      </c>
      <c r="HX277">
        <v>0</v>
      </c>
      <c r="HY277">
        <v>0</v>
      </c>
      <c r="HZ277">
        <v>0</v>
      </c>
      <c r="IA277">
        <v>0</v>
      </c>
      <c r="IB277" t="s">
        <v>426</v>
      </c>
      <c r="IC277" t="s">
        <v>427</v>
      </c>
      <c r="ID277" t="s">
        <v>428</v>
      </c>
      <c r="IE277" t="s">
        <v>428</v>
      </c>
      <c r="IF277" t="s">
        <v>428</v>
      </c>
      <c r="IG277" t="s">
        <v>428</v>
      </c>
      <c r="IH277">
        <v>0</v>
      </c>
      <c r="II277">
        <v>100</v>
      </c>
      <c r="IJ277">
        <v>100</v>
      </c>
      <c r="IK277">
        <v>-0.662</v>
      </c>
      <c r="IL277">
        <v>0.3084</v>
      </c>
      <c r="IM277">
        <v>-0.6605319167387009</v>
      </c>
      <c r="IN277">
        <v>-0.0004737513092168879</v>
      </c>
      <c r="IO277">
        <v>1.233974951706583E-06</v>
      </c>
      <c r="IP277">
        <v>-2.791035861235605E-10</v>
      </c>
      <c r="IQ277">
        <v>0.04306461537617447</v>
      </c>
      <c r="IR277">
        <v>-0.002560808816659483</v>
      </c>
      <c r="IS277">
        <v>0.0007441110143227328</v>
      </c>
      <c r="IT277">
        <v>-6.151772081818622E-06</v>
      </c>
      <c r="IU277">
        <v>2</v>
      </c>
      <c r="IV277">
        <v>1988</v>
      </c>
      <c r="IW277">
        <v>1</v>
      </c>
      <c r="IX277">
        <v>28</v>
      </c>
      <c r="IY277">
        <v>190421.4</v>
      </c>
      <c r="IZ277">
        <v>190421.6</v>
      </c>
      <c r="JA277">
        <v>1.14868</v>
      </c>
      <c r="JB277">
        <v>2.62207</v>
      </c>
      <c r="JC277">
        <v>1.49658</v>
      </c>
      <c r="JD277">
        <v>2.34741</v>
      </c>
      <c r="JE277">
        <v>1.54907</v>
      </c>
      <c r="JF277">
        <v>2.34009</v>
      </c>
      <c r="JG277">
        <v>36.4107</v>
      </c>
      <c r="JH277">
        <v>24.0875</v>
      </c>
      <c r="JI277">
        <v>18</v>
      </c>
      <c r="JJ277">
        <v>481.944</v>
      </c>
      <c r="JK277">
        <v>492.162</v>
      </c>
      <c r="JL277">
        <v>30.3021</v>
      </c>
      <c r="JM277">
        <v>29.0936</v>
      </c>
      <c r="JN277">
        <v>30</v>
      </c>
      <c r="JO277">
        <v>29.2966</v>
      </c>
      <c r="JP277">
        <v>29.2858</v>
      </c>
      <c r="JQ277">
        <v>23.1054</v>
      </c>
      <c r="JR277">
        <v>19.7554</v>
      </c>
      <c r="JS277">
        <v>100</v>
      </c>
      <c r="JT277">
        <v>30.2764</v>
      </c>
      <c r="JU277">
        <v>420</v>
      </c>
      <c r="JV277">
        <v>23.3462</v>
      </c>
      <c r="JW277">
        <v>101.948</v>
      </c>
      <c r="JX277">
        <v>91.3546</v>
      </c>
    </row>
    <row r="278" spans="1:284">
      <c r="A278">
        <v>260</v>
      </c>
      <c r="B278">
        <v>1758414893.1</v>
      </c>
      <c r="C278">
        <v>2190.099999904633</v>
      </c>
      <c r="D278" t="s">
        <v>952</v>
      </c>
      <c r="E278" t="s">
        <v>953</v>
      </c>
      <c r="F278">
        <v>5</v>
      </c>
      <c r="G278" t="s">
        <v>915</v>
      </c>
      <c r="H278" t="s">
        <v>421</v>
      </c>
      <c r="I278">
        <v>1758414885.1</v>
      </c>
      <c r="J278">
        <f>(K278)/1000</f>
        <v>0</v>
      </c>
      <c r="K278">
        <f>1000*DK278*AI278*(DG278-DH278)/(100*CZ278*(1000-AI278*DG278))</f>
        <v>0</v>
      </c>
      <c r="L278">
        <f>DK278*AI278*(DF278-DE278*(1000-AI278*DH278)/(1000-AI278*DG278))/(100*CZ278)</f>
        <v>0</v>
      </c>
      <c r="M278">
        <f>DE278 - IF(AI278&gt;1, L278*CZ278*100.0/(AK278), 0)</f>
        <v>0</v>
      </c>
      <c r="N278">
        <f>((T278-J278/2)*M278-L278)/(T278+J278/2)</f>
        <v>0</v>
      </c>
      <c r="O278">
        <f>N278*(DL278+DM278)/1000.0</f>
        <v>0</v>
      </c>
      <c r="P278">
        <f>(DE278 - IF(AI278&gt;1, L278*CZ278*100.0/(AK278), 0))*(DL278+DM278)/1000.0</f>
        <v>0</v>
      </c>
      <c r="Q278">
        <f>2.0/((1/S278-1/R278)+SIGN(S278)*SQRT((1/S278-1/R278)*(1/S278-1/R278) + 4*DA278/((DA278+1)*(DA278+1))*(2*1/S278*1/R278-1/R278*1/R278)))</f>
        <v>0</v>
      </c>
      <c r="R278">
        <f>IF(LEFT(DB278,1)&lt;&gt;"0",IF(LEFT(DB278,1)="1",3.0,DC278),$D$5+$E$5*(DS278*DL278/($K$5*1000))+$F$5*(DS278*DL278/($K$5*1000))*MAX(MIN(CZ278,$J$5),$I$5)*MAX(MIN(CZ278,$J$5),$I$5)+$G$5*MAX(MIN(CZ278,$J$5),$I$5)*(DS278*DL278/($K$5*1000))+$H$5*(DS278*DL278/($K$5*1000))*(DS278*DL278/($K$5*1000)))</f>
        <v>0</v>
      </c>
      <c r="S278">
        <f>J278*(1000-(1000*0.61365*exp(17.502*W278/(240.97+W278))/(DL278+DM278)+DG278)/2)/(1000*0.61365*exp(17.502*W278/(240.97+W278))/(DL278+DM278)-DG278)</f>
        <v>0</v>
      </c>
      <c r="T278">
        <f>1/((DA278+1)/(Q278/1.6)+1/(R278/1.37)) + DA278/((DA278+1)/(Q278/1.6) + DA278/(R278/1.37))</f>
        <v>0</v>
      </c>
      <c r="U278">
        <f>(CV278*CY278)</f>
        <v>0</v>
      </c>
      <c r="V278">
        <f>(DN278+(U278+2*0.95*5.67E-8*(((DN278+$B$9)+273)^4-(DN278+273)^4)-44100*J278)/(1.84*29.3*R278+8*0.95*5.67E-8*(DN278+273)^3))</f>
        <v>0</v>
      </c>
      <c r="W278">
        <f>($C$9*DO278+$D$9*DP278+$E$9*V278)</f>
        <v>0</v>
      </c>
      <c r="X278">
        <f>0.61365*exp(17.502*W278/(240.97+W278))</f>
        <v>0</v>
      </c>
      <c r="Y278">
        <f>(Z278/AA278*100)</f>
        <v>0</v>
      </c>
      <c r="Z278">
        <f>DG278*(DL278+DM278)/1000</f>
        <v>0</v>
      </c>
      <c r="AA278">
        <f>0.61365*exp(17.502*DN278/(240.97+DN278))</f>
        <v>0</v>
      </c>
      <c r="AB278">
        <f>(X278-DG278*(DL278+DM278)/1000)</f>
        <v>0</v>
      </c>
      <c r="AC278">
        <f>(-J278*44100)</f>
        <v>0</v>
      </c>
      <c r="AD278">
        <f>2*29.3*R278*0.92*(DN278-W278)</f>
        <v>0</v>
      </c>
      <c r="AE278">
        <f>2*0.95*5.67E-8*(((DN278+$B$9)+273)^4-(W278+273)^4)</f>
        <v>0</v>
      </c>
      <c r="AF278">
        <f>U278+AE278+AC278+AD278</f>
        <v>0</v>
      </c>
      <c r="AG278">
        <v>0</v>
      </c>
      <c r="AH278">
        <v>0</v>
      </c>
      <c r="AI278">
        <f>IF(AG278*$H$15&gt;=AK278,1.0,(AK278/(AK278-AG278*$H$15)))</f>
        <v>0</v>
      </c>
      <c r="AJ278">
        <f>(AI278-1)*100</f>
        <v>0</v>
      </c>
      <c r="AK278">
        <f>MAX(0,($B$15+$C$15*DS278)/(1+$D$15*DS278)*DL278/(DN278+273)*$E$15)</f>
        <v>0</v>
      </c>
      <c r="AL278" t="s">
        <v>422</v>
      </c>
      <c r="AM278" t="s">
        <v>422</v>
      </c>
      <c r="AN278">
        <v>0</v>
      </c>
      <c r="AO278">
        <v>0</v>
      </c>
      <c r="AP278">
        <f>1-AN278/AO278</f>
        <v>0</v>
      </c>
      <c r="AQ278">
        <v>0</v>
      </c>
      <c r="AR278" t="s">
        <v>422</v>
      </c>
      <c r="AS278" t="s">
        <v>422</v>
      </c>
      <c r="AT278">
        <v>0</v>
      </c>
      <c r="AU278">
        <v>0</v>
      </c>
      <c r="AV278">
        <f>1-AT278/AU278</f>
        <v>0</v>
      </c>
      <c r="AW278">
        <v>0.5</v>
      </c>
      <c r="AX278">
        <f>CW278</f>
        <v>0</v>
      </c>
      <c r="AY278">
        <f>L278</f>
        <v>0</v>
      </c>
      <c r="AZ278">
        <f>AV278*AW278*AX278</f>
        <v>0</v>
      </c>
      <c r="BA278">
        <f>(AY278-AQ278)/AX278</f>
        <v>0</v>
      </c>
      <c r="BB278">
        <f>(AO278-AU278)/AU278</f>
        <v>0</v>
      </c>
      <c r="BC278">
        <f>AN278/(AP278+AN278/AU278)</f>
        <v>0</v>
      </c>
      <c r="BD278" t="s">
        <v>422</v>
      </c>
      <c r="BE278">
        <v>0</v>
      </c>
      <c r="BF278">
        <f>IF(BE278&lt;&gt;0, BE278, BC278)</f>
        <v>0</v>
      </c>
      <c r="BG278">
        <f>1-BF278/AU278</f>
        <v>0</v>
      </c>
      <c r="BH278">
        <f>(AU278-AT278)/(AU278-BF278)</f>
        <v>0</v>
      </c>
      <c r="BI278">
        <f>(AO278-AU278)/(AO278-BF278)</f>
        <v>0</v>
      </c>
      <c r="BJ278">
        <f>(AU278-AT278)/(AU278-AN278)</f>
        <v>0</v>
      </c>
      <c r="BK278">
        <f>(AO278-AU278)/(AO278-AN278)</f>
        <v>0</v>
      </c>
      <c r="BL278">
        <f>(BH278*BF278/AT278)</f>
        <v>0</v>
      </c>
      <c r="BM278">
        <f>(1-BL278)</f>
        <v>0</v>
      </c>
      <c r="CV278">
        <f>$B$13*DT278+$C$13*DU278+$F$13*EF278*(1-EI278)</f>
        <v>0</v>
      </c>
      <c r="CW278">
        <f>CV278*CX278</f>
        <v>0</v>
      </c>
      <c r="CX278">
        <f>($B$13*$D$11+$C$13*$D$11+$F$13*((ES278+EK278)/MAX(ES278+EK278+ET278, 0.1)*$I$11+ET278/MAX(ES278+EK278+ET278, 0.1)*$J$11))/($B$13+$C$13+$F$13)</f>
        <v>0</v>
      </c>
      <c r="CY278">
        <f>($B$13*$K$11+$C$13*$K$11+$F$13*((ES278+EK278)/MAX(ES278+EK278+ET278, 0.1)*$P$11+ET278/MAX(ES278+EK278+ET278, 0.1)*$Q$11))/($B$13+$C$13+$F$13)</f>
        <v>0</v>
      </c>
      <c r="CZ278">
        <v>1.37</v>
      </c>
      <c r="DA278">
        <v>0.5</v>
      </c>
      <c r="DB278" t="s">
        <v>423</v>
      </c>
      <c r="DC278">
        <v>2</v>
      </c>
      <c r="DD278">
        <v>1758414885.1</v>
      </c>
      <c r="DE278">
        <v>421.894</v>
      </c>
      <c r="DF278">
        <v>419.9990416666666</v>
      </c>
      <c r="DG278">
        <v>23.57639583333333</v>
      </c>
      <c r="DH278">
        <v>23.29576666666667</v>
      </c>
      <c r="DI278">
        <v>422.5554166666666</v>
      </c>
      <c r="DJ278">
        <v>23.2675625</v>
      </c>
      <c r="DK278">
        <v>500.01325</v>
      </c>
      <c r="DL278">
        <v>90.17076250000001</v>
      </c>
      <c r="DM278">
        <v>0.06829623333333333</v>
      </c>
      <c r="DN278">
        <v>30.0171625</v>
      </c>
      <c r="DO278">
        <v>30.02504583333334</v>
      </c>
      <c r="DP278">
        <v>999.9</v>
      </c>
      <c r="DQ278">
        <v>0</v>
      </c>
      <c r="DR278">
        <v>0</v>
      </c>
      <c r="DS278">
        <v>9995.438749999999</v>
      </c>
      <c r="DT278">
        <v>0</v>
      </c>
      <c r="DU278">
        <v>3.33927</v>
      </c>
      <c r="DV278">
        <v>1.894930833333333</v>
      </c>
      <c r="DW278">
        <v>432.0809583333333</v>
      </c>
      <c r="DX278">
        <v>430.0166666666667</v>
      </c>
      <c r="DY278">
        <v>0.2806316666666667</v>
      </c>
      <c r="DZ278">
        <v>419.9990416666666</v>
      </c>
      <c r="EA278">
        <v>23.29576666666667</v>
      </c>
      <c r="EB278">
        <v>2.125900833333334</v>
      </c>
      <c r="EC278">
        <v>2.100595833333333</v>
      </c>
      <c r="ED278">
        <v>18.41459166666667</v>
      </c>
      <c r="EE278">
        <v>18.22370833333333</v>
      </c>
      <c r="EF278">
        <v>0.00500078</v>
      </c>
      <c r="EG278">
        <v>0</v>
      </c>
      <c r="EH278">
        <v>0</v>
      </c>
      <c r="EI278">
        <v>0</v>
      </c>
      <c r="EJ278">
        <v>123.4916666666667</v>
      </c>
      <c r="EK278">
        <v>0.00500078</v>
      </c>
      <c r="EL278">
        <v>-12.02083333333333</v>
      </c>
      <c r="EM278">
        <v>-0.5916666666666668</v>
      </c>
      <c r="EN278">
        <v>35.617</v>
      </c>
      <c r="EO278">
        <v>40.5935</v>
      </c>
      <c r="EP278">
        <v>38.08833333333333</v>
      </c>
      <c r="EQ278">
        <v>41.11958333333333</v>
      </c>
      <c r="ER278">
        <v>38.54916666666666</v>
      </c>
      <c r="ES278">
        <v>0</v>
      </c>
      <c r="ET278">
        <v>0</v>
      </c>
      <c r="EU278">
        <v>0</v>
      </c>
      <c r="EV278">
        <v>1758414892.8</v>
      </c>
      <c r="EW278">
        <v>0</v>
      </c>
      <c r="EX278">
        <v>121.8346153846154</v>
      </c>
      <c r="EY278">
        <v>10.27350419853024</v>
      </c>
      <c r="EZ278">
        <v>-22.77264914229898</v>
      </c>
      <c r="FA278">
        <v>-12.11153846153846</v>
      </c>
      <c r="FB278">
        <v>15</v>
      </c>
      <c r="FC278">
        <v>0</v>
      </c>
      <c r="FD278" t="s">
        <v>424</v>
      </c>
      <c r="FE278">
        <v>1746989605.5</v>
      </c>
      <c r="FF278">
        <v>1746989593.5</v>
      </c>
      <c r="FG278">
        <v>0</v>
      </c>
      <c r="FH278">
        <v>-0.274</v>
      </c>
      <c r="FI278">
        <v>-0.002</v>
      </c>
      <c r="FJ278">
        <v>2.549</v>
      </c>
      <c r="FK278">
        <v>0.129</v>
      </c>
      <c r="FL278">
        <v>420</v>
      </c>
      <c r="FM278">
        <v>17</v>
      </c>
      <c r="FN278">
        <v>0.02</v>
      </c>
      <c r="FO278">
        <v>0.04</v>
      </c>
      <c r="FP278">
        <v>1.90884425</v>
      </c>
      <c r="FQ278">
        <v>-0.2752850656660444</v>
      </c>
      <c r="FR278">
        <v>0.05045969341402603</v>
      </c>
      <c r="FS278">
        <v>1</v>
      </c>
      <c r="FT278">
        <v>122.4705882352941</v>
      </c>
      <c r="FU278">
        <v>4.067226780873631</v>
      </c>
      <c r="FV278">
        <v>6.46112945015237</v>
      </c>
      <c r="FW278">
        <v>0</v>
      </c>
      <c r="FX278">
        <v>0.28836915</v>
      </c>
      <c r="FY278">
        <v>-0.1661917148217634</v>
      </c>
      <c r="FZ278">
        <v>0.01681685667351363</v>
      </c>
      <c r="GA278">
        <v>0</v>
      </c>
      <c r="GB278">
        <v>1</v>
      </c>
      <c r="GC278">
        <v>3</v>
      </c>
      <c r="GD278" t="s">
        <v>435</v>
      </c>
      <c r="GE278">
        <v>3.10294</v>
      </c>
      <c r="GF278">
        <v>2.72596</v>
      </c>
      <c r="GG278">
        <v>0.088056</v>
      </c>
      <c r="GH278">
        <v>0.0876953</v>
      </c>
      <c r="GI278">
        <v>0.105993</v>
      </c>
      <c r="GJ278">
        <v>0.106578</v>
      </c>
      <c r="GK278">
        <v>23834.8</v>
      </c>
      <c r="GL278">
        <v>21640.9</v>
      </c>
      <c r="GM278">
        <v>26700.9</v>
      </c>
      <c r="GN278">
        <v>23943.5</v>
      </c>
      <c r="GO278">
        <v>38197.1</v>
      </c>
      <c r="GP278">
        <v>31621.5</v>
      </c>
      <c r="GQ278">
        <v>46629</v>
      </c>
      <c r="GR278">
        <v>37880.9</v>
      </c>
      <c r="GS278">
        <v>1.86593</v>
      </c>
      <c r="GT278">
        <v>1.8597</v>
      </c>
      <c r="GU278">
        <v>0.0828058</v>
      </c>
      <c r="GV278">
        <v>0</v>
      </c>
      <c r="GW278">
        <v>28.6735</v>
      </c>
      <c r="GX278">
        <v>999.9</v>
      </c>
      <c r="GY278">
        <v>53.5</v>
      </c>
      <c r="GZ278">
        <v>31.6</v>
      </c>
      <c r="HA278">
        <v>27.6956</v>
      </c>
      <c r="HB278">
        <v>61.1237</v>
      </c>
      <c r="HC278">
        <v>26.1378</v>
      </c>
      <c r="HD278">
        <v>1</v>
      </c>
      <c r="HE278">
        <v>0.143415</v>
      </c>
      <c r="HF278">
        <v>-1.04112</v>
      </c>
      <c r="HG278">
        <v>20.2958</v>
      </c>
      <c r="HH278">
        <v>5.22163</v>
      </c>
      <c r="HI278">
        <v>11.98</v>
      </c>
      <c r="HJ278">
        <v>4.9655</v>
      </c>
      <c r="HK278">
        <v>3.27595</v>
      </c>
      <c r="HL278">
        <v>9999</v>
      </c>
      <c r="HM278">
        <v>9999</v>
      </c>
      <c r="HN278">
        <v>9999</v>
      </c>
      <c r="HO278">
        <v>999.9</v>
      </c>
      <c r="HP278">
        <v>1.86387</v>
      </c>
      <c r="HQ278">
        <v>1.86006</v>
      </c>
      <c r="HR278">
        <v>1.85837</v>
      </c>
      <c r="HS278">
        <v>1.85974</v>
      </c>
      <c r="HT278">
        <v>1.85984</v>
      </c>
      <c r="HU278">
        <v>1.85837</v>
      </c>
      <c r="HV278">
        <v>1.85745</v>
      </c>
      <c r="HW278">
        <v>1.85238</v>
      </c>
      <c r="HX278">
        <v>0</v>
      </c>
      <c r="HY278">
        <v>0</v>
      </c>
      <c r="HZ278">
        <v>0</v>
      </c>
      <c r="IA278">
        <v>0</v>
      </c>
      <c r="IB278" t="s">
        <v>426</v>
      </c>
      <c r="IC278" t="s">
        <v>427</v>
      </c>
      <c r="ID278" t="s">
        <v>428</v>
      </c>
      <c r="IE278" t="s">
        <v>428</v>
      </c>
      <c r="IF278" t="s">
        <v>428</v>
      </c>
      <c r="IG278" t="s">
        <v>428</v>
      </c>
      <c r="IH278">
        <v>0</v>
      </c>
      <c r="II278">
        <v>100</v>
      </c>
      <c r="IJ278">
        <v>100</v>
      </c>
      <c r="IK278">
        <v>-0.661</v>
      </c>
      <c r="IL278">
        <v>0.3084</v>
      </c>
      <c r="IM278">
        <v>-0.6605319167387009</v>
      </c>
      <c r="IN278">
        <v>-0.0004737513092168879</v>
      </c>
      <c r="IO278">
        <v>1.233974951706583E-06</v>
      </c>
      <c r="IP278">
        <v>-2.791035861235605E-10</v>
      </c>
      <c r="IQ278">
        <v>0.04306461537617447</v>
      </c>
      <c r="IR278">
        <v>-0.002560808816659483</v>
      </c>
      <c r="IS278">
        <v>0.0007441110143227328</v>
      </c>
      <c r="IT278">
        <v>-6.151772081818622E-06</v>
      </c>
      <c r="IU278">
        <v>2</v>
      </c>
      <c r="IV278">
        <v>1988</v>
      </c>
      <c r="IW278">
        <v>1</v>
      </c>
      <c r="IX278">
        <v>28</v>
      </c>
      <c r="IY278">
        <v>190421.5</v>
      </c>
      <c r="IZ278">
        <v>190421.7</v>
      </c>
      <c r="JA278">
        <v>1.1499</v>
      </c>
      <c r="JB278">
        <v>2.61597</v>
      </c>
      <c r="JC278">
        <v>1.49658</v>
      </c>
      <c r="JD278">
        <v>2.34741</v>
      </c>
      <c r="JE278">
        <v>1.54907</v>
      </c>
      <c r="JF278">
        <v>2.42432</v>
      </c>
      <c r="JG278">
        <v>36.4107</v>
      </c>
      <c r="JH278">
        <v>24.0875</v>
      </c>
      <c r="JI278">
        <v>18</v>
      </c>
      <c r="JJ278">
        <v>481.813</v>
      </c>
      <c r="JK278">
        <v>492.376</v>
      </c>
      <c r="JL278">
        <v>30.2925</v>
      </c>
      <c r="JM278">
        <v>29.0936</v>
      </c>
      <c r="JN278">
        <v>30</v>
      </c>
      <c r="JO278">
        <v>29.2966</v>
      </c>
      <c r="JP278">
        <v>29.2858</v>
      </c>
      <c r="JQ278">
        <v>23.1045</v>
      </c>
      <c r="JR278">
        <v>19.7554</v>
      </c>
      <c r="JS278">
        <v>100</v>
      </c>
      <c r="JT278">
        <v>30.2764</v>
      </c>
      <c r="JU278">
        <v>420</v>
      </c>
      <c r="JV278">
        <v>23.3502</v>
      </c>
      <c r="JW278">
        <v>101.948</v>
      </c>
      <c r="JX278">
        <v>91.3548</v>
      </c>
    </row>
    <row r="279" spans="1:284">
      <c r="A279">
        <v>261</v>
      </c>
      <c r="B279">
        <v>1758414895.1</v>
      </c>
      <c r="C279">
        <v>2192.099999904633</v>
      </c>
      <c r="D279" t="s">
        <v>954</v>
      </c>
      <c r="E279" t="s">
        <v>955</v>
      </c>
      <c r="F279">
        <v>5</v>
      </c>
      <c r="G279" t="s">
        <v>915</v>
      </c>
      <c r="H279" t="s">
        <v>421</v>
      </c>
      <c r="I279">
        <v>1758414887.1</v>
      </c>
      <c r="J279">
        <f>(K279)/1000</f>
        <v>0</v>
      </c>
      <c r="K279">
        <f>1000*DK279*AI279*(DG279-DH279)/(100*CZ279*(1000-AI279*DG279))</f>
        <v>0</v>
      </c>
      <c r="L279">
        <f>DK279*AI279*(DF279-DE279*(1000-AI279*DH279)/(1000-AI279*DG279))/(100*CZ279)</f>
        <v>0</v>
      </c>
      <c r="M279">
        <f>DE279 - IF(AI279&gt;1, L279*CZ279*100.0/(AK279), 0)</f>
        <v>0</v>
      </c>
      <c r="N279">
        <f>((T279-J279/2)*M279-L279)/(T279+J279/2)</f>
        <v>0</v>
      </c>
      <c r="O279">
        <f>N279*(DL279+DM279)/1000.0</f>
        <v>0</v>
      </c>
      <c r="P279">
        <f>(DE279 - IF(AI279&gt;1, L279*CZ279*100.0/(AK279), 0))*(DL279+DM279)/1000.0</f>
        <v>0</v>
      </c>
      <c r="Q279">
        <f>2.0/((1/S279-1/R279)+SIGN(S279)*SQRT((1/S279-1/R279)*(1/S279-1/R279) + 4*DA279/((DA279+1)*(DA279+1))*(2*1/S279*1/R279-1/R279*1/R279)))</f>
        <v>0</v>
      </c>
      <c r="R279">
        <f>IF(LEFT(DB279,1)&lt;&gt;"0",IF(LEFT(DB279,1)="1",3.0,DC279),$D$5+$E$5*(DS279*DL279/($K$5*1000))+$F$5*(DS279*DL279/($K$5*1000))*MAX(MIN(CZ279,$J$5),$I$5)*MAX(MIN(CZ279,$J$5),$I$5)+$G$5*MAX(MIN(CZ279,$J$5),$I$5)*(DS279*DL279/($K$5*1000))+$H$5*(DS279*DL279/($K$5*1000))*(DS279*DL279/($K$5*1000)))</f>
        <v>0</v>
      </c>
      <c r="S279">
        <f>J279*(1000-(1000*0.61365*exp(17.502*W279/(240.97+W279))/(DL279+DM279)+DG279)/2)/(1000*0.61365*exp(17.502*W279/(240.97+W279))/(DL279+DM279)-DG279)</f>
        <v>0</v>
      </c>
      <c r="T279">
        <f>1/((DA279+1)/(Q279/1.6)+1/(R279/1.37)) + DA279/((DA279+1)/(Q279/1.6) + DA279/(R279/1.37))</f>
        <v>0</v>
      </c>
      <c r="U279">
        <f>(CV279*CY279)</f>
        <v>0</v>
      </c>
      <c r="V279">
        <f>(DN279+(U279+2*0.95*5.67E-8*(((DN279+$B$9)+273)^4-(DN279+273)^4)-44100*J279)/(1.84*29.3*R279+8*0.95*5.67E-8*(DN279+273)^3))</f>
        <v>0</v>
      </c>
      <c r="W279">
        <f>($C$9*DO279+$D$9*DP279+$E$9*V279)</f>
        <v>0</v>
      </c>
      <c r="X279">
        <f>0.61365*exp(17.502*W279/(240.97+W279))</f>
        <v>0</v>
      </c>
      <c r="Y279">
        <f>(Z279/AA279*100)</f>
        <v>0</v>
      </c>
      <c r="Z279">
        <f>DG279*(DL279+DM279)/1000</f>
        <v>0</v>
      </c>
      <c r="AA279">
        <f>0.61365*exp(17.502*DN279/(240.97+DN279))</f>
        <v>0</v>
      </c>
      <c r="AB279">
        <f>(X279-DG279*(DL279+DM279)/1000)</f>
        <v>0</v>
      </c>
      <c r="AC279">
        <f>(-J279*44100)</f>
        <v>0</v>
      </c>
      <c r="AD279">
        <f>2*29.3*R279*0.92*(DN279-W279)</f>
        <v>0</v>
      </c>
      <c r="AE279">
        <f>2*0.95*5.67E-8*(((DN279+$B$9)+273)^4-(W279+273)^4)</f>
        <v>0</v>
      </c>
      <c r="AF279">
        <f>U279+AE279+AC279+AD279</f>
        <v>0</v>
      </c>
      <c r="AG279">
        <v>0</v>
      </c>
      <c r="AH279">
        <v>0</v>
      </c>
      <c r="AI279">
        <f>IF(AG279*$H$15&gt;=AK279,1.0,(AK279/(AK279-AG279*$H$15)))</f>
        <v>0</v>
      </c>
      <c r="AJ279">
        <f>(AI279-1)*100</f>
        <v>0</v>
      </c>
      <c r="AK279">
        <f>MAX(0,($B$15+$C$15*DS279)/(1+$D$15*DS279)*DL279/(DN279+273)*$E$15)</f>
        <v>0</v>
      </c>
      <c r="AL279" t="s">
        <v>422</v>
      </c>
      <c r="AM279" t="s">
        <v>422</v>
      </c>
      <c r="AN279">
        <v>0</v>
      </c>
      <c r="AO279">
        <v>0</v>
      </c>
      <c r="AP279">
        <f>1-AN279/AO279</f>
        <v>0</v>
      </c>
      <c r="AQ279">
        <v>0</v>
      </c>
      <c r="AR279" t="s">
        <v>422</v>
      </c>
      <c r="AS279" t="s">
        <v>422</v>
      </c>
      <c r="AT279">
        <v>0</v>
      </c>
      <c r="AU279">
        <v>0</v>
      </c>
      <c r="AV279">
        <f>1-AT279/AU279</f>
        <v>0</v>
      </c>
      <c r="AW279">
        <v>0.5</v>
      </c>
      <c r="AX279">
        <f>CW279</f>
        <v>0</v>
      </c>
      <c r="AY279">
        <f>L279</f>
        <v>0</v>
      </c>
      <c r="AZ279">
        <f>AV279*AW279*AX279</f>
        <v>0</v>
      </c>
      <c r="BA279">
        <f>(AY279-AQ279)/AX279</f>
        <v>0</v>
      </c>
      <c r="BB279">
        <f>(AO279-AU279)/AU279</f>
        <v>0</v>
      </c>
      <c r="BC279">
        <f>AN279/(AP279+AN279/AU279)</f>
        <v>0</v>
      </c>
      <c r="BD279" t="s">
        <v>422</v>
      </c>
      <c r="BE279">
        <v>0</v>
      </c>
      <c r="BF279">
        <f>IF(BE279&lt;&gt;0, BE279, BC279)</f>
        <v>0</v>
      </c>
      <c r="BG279">
        <f>1-BF279/AU279</f>
        <v>0</v>
      </c>
      <c r="BH279">
        <f>(AU279-AT279)/(AU279-BF279)</f>
        <v>0</v>
      </c>
      <c r="BI279">
        <f>(AO279-AU279)/(AO279-BF279)</f>
        <v>0</v>
      </c>
      <c r="BJ279">
        <f>(AU279-AT279)/(AU279-AN279)</f>
        <v>0</v>
      </c>
      <c r="BK279">
        <f>(AO279-AU279)/(AO279-AN279)</f>
        <v>0</v>
      </c>
      <c r="BL279">
        <f>(BH279*BF279/AT279)</f>
        <v>0</v>
      </c>
      <c r="BM279">
        <f>(1-BL279)</f>
        <v>0</v>
      </c>
      <c r="CV279">
        <f>$B$13*DT279+$C$13*DU279+$F$13*EF279*(1-EI279)</f>
        <v>0</v>
      </c>
      <c r="CW279">
        <f>CV279*CX279</f>
        <v>0</v>
      </c>
      <c r="CX279">
        <f>($B$13*$D$11+$C$13*$D$11+$F$13*((ES279+EK279)/MAX(ES279+EK279+ET279, 0.1)*$I$11+ET279/MAX(ES279+EK279+ET279, 0.1)*$J$11))/($B$13+$C$13+$F$13)</f>
        <v>0</v>
      </c>
      <c r="CY279">
        <f>($B$13*$K$11+$C$13*$K$11+$F$13*((ES279+EK279)/MAX(ES279+EK279+ET279, 0.1)*$P$11+ET279/MAX(ES279+EK279+ET279, 0.1)*$Q$11))/($B$13+$C$13+$F$13)</f>
        <v>0</v>
      </c>
      <c r="CZ279">
        <v>1.37</v>
      </c>
      <c r="DA279">
        <v>0.5</v>
      </c>
      <c r="DB279" t="s">
        <v>423</v>
      </c>
      <c r="DC279">
        <v>2</v>
      </c>
      <c r="DD279">
        <v>1758414887.1</v>
      </c>
      <c r="DE279">
        <v>421.893</v>
      </c>
      <c r="DF279">
        <v>420.00425</v>
      </c>
      <c r="DG279">
        <v>23.57020416666667</v>
      </c>
      <c r="DH279">
        <v>23.2949625</v>
      </c>
      <c r="DI279">
        <v>422.5544583333333</v>
      </c>
      <c r="DJ279">
        <v>23.26150833333334</v>
      </c>
      <c r="DK279">
        <v>499.9957083333334</v>
      </c>
      <c r="DL279">
        <v>90.17049583333333</v>
      </c>
      <c r="DM279">
        <v>0.06821034166666666</v>
      </c>
      <c r="DN279">
        <v>30.01652916666667</v>
      </c>
      <c r="DO279">
        <v>30.02460416666667</v>
      </c>
      <c r="DP279">
        <v>999.9</v>
      </c>
      <c r="DQ279">
        <v>0</v>
      </c>
      <c r="DR279">
        <v>0</v>
      </c>
      <c r="DS279">
        <v>10000.96166666667</v>
      </c>
      <c r="DT279">
        <v>0</v>
      </c>
      <c r="DU279">
        <v>3.33927</v>
      </c>
      <c r="DV279">
        <v>1.888749583333333</v>
      </c>
      <c r="DW279">
        <v>432.0772083333333</v>
      </c>
      <c r="DX279">
        <v>430.0215833333334</v>
      </c>
      <c r="DY279">
        <v>0.27524775</v>
      </c>
      <c r="DZ279">
        <v>420.00425</v>
      </c>
      <c r="EA279">
        <v>23.2949625</v>
      </c>
      <c r="EB279">
        <v>2.125336666666667</v>
      </c>
      <c r="EC279">
        <v>2.1005175</v>
      </c>
      <c r="ED279">
        <v>18.4103625</v>
      </c>
      <c r="EE279">
        <v>18.22310833333333</v>
      </c>
      <c r="EF279">
        <v>0.00500078</v>
      </c>
      <c r="EG279">
        <v>0</v>
      </c>
      <c r="EH279">
        <v>0</v>
      </c>
      <c r="EI279">
        <v>0</v>
      </c>
      <c r="EJ279">
        <v>124.0208333333333</v>
      </c>
      <c r="EK279">
        <v>0.00500078</v>
      </c>
      <c r="EL279">
        <v>-12.19583333333333</v>
      </c>
      <c r="EM279">
        <v>-0.3</v>
      </c>
      <c r="EN279">
        <v>35.61183333333333</v>
      </c>
      <c r="EO279">
        <v>40.528375</v>
      </c>
      <c r="EP279">
        <v>38.05708333333333</v>
      </c>
      <c r="EQ279">
        <v>41.04145833333333</v>
      </c>
      <c r="ER279">
        <v>38.52316666666666</v>
      </c>
      <c r="ES279">
        <v>0</v>
      </c>
      <c r="ET279">
        <v>0</v>
      </c>
      <c r="EU279">
        <v>0</v>
      </c>
      <c r="EV279">
        <v>1758414895.2</v>
      </c>
      <c r="EW279">
        <v>0</v>
      </c>
      <c r="EX279">
        <v>122.1923076923077</v>
      </c>
      <c r="EY279">
        <v>-8.765812087989653</v>
      </c>
      <c r="EZ279">
        <v>-15.67521309029944</v>
      </c>
      <c r="FA279">
        <v>-12.05769230769231</v>
      </c>
      <c r="FB279">
        <v>15</v>
      </c>
      <c r="FC279">
        <v>0</v>
      </c>
      <c r="FD279" t="s">
        <v>424</v>
      </c>
      <c r="FE279">
        <v>1746989605.5</v>
      </c>
      <c r="FF279">
        <v>1746989593.5</v>
      </c>
      <c r="FG279">
        <v>0</v>
      </c>
      <c r="FH279">
        <v>-0.274</v>
      </c>
      <c r="FI279">
        <v>-0.002</v>
      </c>
      <c r="FJ279">
        <v>2.549</v>
      </c>
      <c r="FK279">
        <v>0.129</v>
      </c>
      <c r="FL279">
        <v>420</v>
      </c>
      <c r="FM279">
        <v>17</v>
      </c>
      <c r="FN279">
        <v>0.02</v>
      </c>
      <c r="FO279">
        <v>0.04</v>
      </c>
      <c r="FP279">
        <v>1.90159756097561</v>
      </c>
      <c r="FQ279">
        <v>-0.1291120557491266</v>
      </c>
      <c r="FR279">
        <v>0.04428240005946799</v>
      </c>
      <c r="FS279">
        <v>1</v>
      </c>
      <c r="FT279">
        <v>122.0088235294117</v>
      </c>
      <c r="FU279">
        <v>7.130634093920875</v>
      </c>
      <c r="FV279">
        <v>5.968218161870563</v>
      </c>
      <c r="FW279">
        <v>0</v>
      </c>
      <c r="FX279">
        <v>0.2834381707317073</v>
      </c>
      <c r="FY279">
        <v>-0.1748064250871084</v>
      </c>
      <c r="FZ279">
        <v>0.01755537428782095</v>
      </c>
      <c r="GA279">
        <v>0</v>
      </c>
      <c r="GB279">
        <v>1</v>
      </c>
      <c r="GC279">
        <v>3</v>
      </c>
      <c r="GD279" t="s">
        <v>435</v>
      </c>
      <c r="GE279">
        <v>3.10297</v>
      </c>
      <c r="GF279">
        <v>2.7263</v>
      </c>
      <c r="GG279">
        <v>0.08805549999999999</v>
      </c>
      <c r="GH279">
        <v>0.0876923</v>
      </c>
      <c r="GI279">
        <v>0.105983</v>
      </c>
      <c r="GJ279">
        <v>0.106578</v>
      </c>
      <c r="GK279">
        <v>23834.8</v>
      </c>
      <c r="GL279">
        <v>21641.2</v>
      </c>
      <c r="GM279">
        <v>26700.9</v>
      </c>
      <c r="GN279">
        <v>23943.7</v>
      </c>
      <c r="GO279">
        <v>38197.5</v>
      </c>
      <c r="GP279">
        <v>31621.6</v>
      </c>
      <c r="GQ279">
        <v>46629</v>
      </c>
      <c r="GR279">
        <v>37881</v>
      </c>
      <c r="GS279">
        <v>1.86585</v>
      </c>
      <c r="GT279">
        <v>1.85965</v>
      </c>
      <c r="GU279">
        <v>0.08270139999999999</v>
      </c>
      <c r="GV279">
        <v>0</v>
      </c>
      <c r="GW279">
        <v>28.6723</v>
      </c>
      <c r="GX279">
        <v>999.9</v>
      </c>
      <c r="GY279">
        <v>53.5</v>
      </c>
      <c r="GZ279">
        <v>31.6</v>
      </c>
      <c r="HA279">
        <v>27.6957</v>
      </c>
      <c r="HB279">
        <v>60.8337</v>
      </c>
      <c r="HC279">
        <v>26.274</v>
      </c>
      <c r="HD279">
        <v>1</v>
      </c>
      <c r="HE279">
        <v>0.143394</v>
      </c>
      <c r="HF279">
        <v>-1.02858</v>
      </c>
      <c r="HG279">
        <v>20.2959</v>
      </c>
      <c r="HH279">
        <v>5.22208</v>
      </c>
      <c r="HI279">
        <v>11.98</v>
      </c>
      <c r="HJ279">
        <v>4.96555</v>
      </c>
      <c r="HK279">
        <v>3.27598</v>
      </c>
      <c r="HL279">
        <v>9999</v>
      </c>
      <c r="HM279">
        <v>9999</v>
      </c>
      <c r="HN279">
        <v>9999</v>
      </c>
      <c r="HO279">
        <v>999.9</v>
      </c>
      <c r="HP279">
        <v>1.86388</v>
      </c>
      <c r="HQ279">
        <v>1.86006</v>
      </c>
      <c r="HR279">
        <v>1.85837</v>
      </c>
      <c r="HS279">
        <v>1.85975</v>
      </c>
      <c r="HT279">
        <v>1.85983</v>
      </c>
      <c r="HU279">
        <v>1.85837</v>
      </c>
      <c r="HV279">
        <v>1.85745</v>
      </c>
      <c r="HW279">
        <v>1.8524</v>
      </c>
      <c r="HX279">
        <v>0</v>
      </c>
      <c r="HY279">
        <v>0</v>
      </c>
      <c r="HZ279">
        <v>0</v>
      </c>
      <c r="IA279">
        <v>0</v>
      </c>
      <c r="IB279" t="s">
        <v>426</v>
      </c>
      <c r="IC279" t="s">
        <v>427</v>
      </c>
      <c r="ID279" t="s">
        <v>428</v>
      </c>
      <c r="IE279" t="s">
        <v>428</v>
      </c>
      <c r="IF279" t="s">
        <v>428</v>
      </c>
      <c r="IG279" t="s">
        <v>428</v>
      </c>
      <c r="IH279">
        <v>0</v>
      </c>
      <c r="II279">
        <v>100</v>
      </c>
      <c r="IJ279">
        <v>100</v>
      </c>
      <c r="IK279">
        <v>-0.662</v>
      </c>
      <c r="IL279">
        <v>0.3083</v>
      </c>
      <c r="IM279">
        <v>-0.6605319167387009</v>
      </c>
      <c r="IN279">
        <v>-0.0004737513092168879</v>
      </c>
      <c r="IO279">
        <v>1.233974951706583E-06</v>
      </c>
      <c r="IP279">
        <v>-2.791035861235605E-10</v>
      </c>
      <c r="IQ279">
        <v>0.04306461537617447</v>
      </c>
      <c r="IR279">
        <v>-0.002560808816659483</v>
      </c>
      <c r="IS279">
        <v>0.0007441110143227328</v>
      </c>
      <c r="IT279">
        <v>-6.151772081818622E-06</v>
      </c>
      <c r="IU279">
        <v>2</v>
      </c>
      <c r="IV279">
        <v>1988</v>
      </c>
      <c r="IW279">
        <v>1</v>
      </c>
      <c r="IX279">
        <v>28</v>
      </c>
      <c r="IY279">
        <v>190421.5</v>
      </c>
      <c r="IZ279">
        <v>190421.7</v>
      </c>
      <c r="JA279">
        <v>1.1499</v>
      </c>
      <c r="JB279">
        <v>2.60864</v>
      </c>
      <c r="JC279">
        <v>1.49658</v>
      </c>
      <c r="JD279">
        <v>2.34863</v>
      </c>
      <c r="JE279">
        <v>1.54907</v>
      </c>
      <c r="JF279">
        <v>2.4707</v>
      </c>
      <c r="JG279">
        <v>36.4107</v>
      </c>
      <c r="JH279">
        <v>24.0963</v>
      </c>
      <c r="JI279">
        <v>18</v>
      </c>
      <c r="JJ279">
        <v>481.769</v>
      </c>
      <c r="JK279">
        <v>492.343</v>
      </c>
      <c r="JL279">
        <v>30.2816</v>
      </c>
      <c r="JM279">
        <v>29.0936</v>
      </c>
      <c r="JN279">
        <v>30</v>
      </c>
      <c r="JO279">
        <v>29.2966</v>
      </c>
      <c r="JP279">
        <v>29.2858</v>
      </c>
      <c r="JQ279">
        <v>23.106</v>
      </c>
      <c r="JR279">
        <v>19.7554</v>
      </c>
      <c r="JS279">
        <v>100</v>
      </c>
      <c r="JT279">
        <v>30.2764</v>
      </c>
      <c r="JU279">
        <v>420</v>
      </c>
      <c r="JV279">
        <v>23.3538</v>
      </c>
      <c r="JW279">
        <v>101.948</v>
      </c>
      <c r="JX279">
        <v>91.3554</v>
      </c>
    </row>
    <row r="280" spans="1:284">
      <c r="A280">
        <v>262</v>
      </c>
      <c r="B280">
        <v>1758414897.1</v>
      </c>
      <c r="C280">
        <v>2194.099999904633</v>
      </c>
      <c r="D280" t="s">
        <v>956</v>
      </c>
      <c r="E280" t="s">
        <v>957</v>
      </c>
      <c r="F280">
        <v>5</v>
      </c>
      <c r="G280" t="s">
        <v>915</v>
      </c>
      <c r="H280" t="s">
        <v>421</v>
      </c>
      <c r="I280">
        <v>1758414889.1</v>
      </c>
      <c r="J280">
        <f>(K280)/1000</f>
        <v>0</v>
      </c>
      <c r="K280">
        <f>1000*DK280*AI280*(DG280-DH280)/(100*CZ280*(1000-AI280*DG280))</f>
        <v>0</v>
      </c>
      <c r="L280">
        <f>DK280*AI280*(DF280-DE280*(1000-AI280*DH280)/(1000-AI280*DG280))/(100*CZ280)</f>
        <v>0</v>
      </c>
      <c r="M280">
        <f>DE280 - IF(AI280&gt;1, L280*CZ280*100.0/(AK280), 0)</f>
        <v>0</v>
      </c>
      <c r="N280">
        <f>((T280-J280/2)*M280-L280)/(T280+J280/2)</f>
        <v>0</v>
      </c>
      <c r="O280">
        <f>N280*(DL280+DM280)/1000.0</f>
        <v>0</v>
      </c>
      <c r="P280">
        <f>(DE280 - IF(AI280&gt;1, L280*CZ280*100.0/(AK280), 0))*(DL280+DM280)/1000.0</f>
        <v>0</v>
      </c>
      <c r="Q280">
        <f>2.0/((1/S280-1/R280)+SIGN(S280)*SQRT((1/S280-1/R280)*(1/S280-1/R280) + 4*DA280/((DA280+1)*(DA280+1))*(2*1/S280*1/R280-1/R280*1/R280)))</f>
        <v>0</v>
      </c>
      <c r="R280">
        <f>IF(LEFT(DB280,1)&lt;&gt;"0",IF(LEFT(DB280,1)="1",3.0,DC280),$D$5+$E$5*(DS280*DL280/($K$5*1000))+$F$5*(DS280*DL280/($K$5*1000))*MAX(MIN(CZ280,$J$5),$I$5)*MAX(MIN(CZ280,$J$5),$I$5)+$G$5*MAX(MIN(CZ280,$J$5),$I$5)*(DS280*DL280/($K$5*1000))+$H$5*(DS280*DL280/($K$5*1000))*(DS280*DL280/($K$5*1000)))</f>
        <v>0</v>
      </c>
      <c r="S280">
        <f>J280*(1000-(1000*0.61365*exp(17.502*W280/(240.97+W280))/(DL280+DM280)+DG280)/2)/(1000*0.61365*exp(17.502*W280/(240.97+W280))/(DL280+DM280)-DG280)</f>
        <v>0</v>
      </c>
      <c r="T280">
        <f>1/((DA280+1)/(Q280/1.6)+1/(R280/1.37)) + DA280/((DA280+1)/(Q280/1.6) + DA280/(R280/1.37))</f>
        <v>0</v>
      </c>
      <c r="U280">
        <f>(CV280*CY280)</f>
        <v>0</v>
      </c>
      <c r="V280">
        <f>(DN280+(U280+2*0.95*5.67E-8*(((DN280+$B$9)+273)^4-(DN280+273)^4)-44100*J280)/(1.84*29.3*R280+8*0.95*5.67E-8*(DN280+273)^3))</f>
        <v>0</v>
      </c>
      <c r="W280">
        <f>($C$9*DO280+$D$9*DP280+$E$9*V280)</f>
        <v>0</v>
      </c>
      <c r="X280">
        <f>0.61365*exp(17.502*W280/(240.97+W280))</f>
        <v>0</v>
      </c>
      <c r="Y280">
        <f>(Z280/AA280*100)</f>
        <v>0</v>
      </c>
      <c r="Z280">
        <f>DG280*(DL280+DM280)/1000</f>
        <v>0</v>
      </c>
      <c r="AA280">
        <f>0.61365*exp(17.502*DN280/(240.97+DN280))</f>
        <v>0</v>
      </c>
      <c r="AB280">
        <f>(X280-DG280*(DL280+DM280)/1000)</f>
        <v>0</v>
      </c>
      <c r="AC280">
        <f>(-J280*44100)</f>
        <v>0</v>
      </c>
      <c r="AD280">
        <f>2*29.3*R280*0.92*(DN280-W280)</f>
        <v>0</v>
      </c>
      <c r="AE280">
        <f>2*0.95*5.67E-8*(((DN280+$B$9)+273)^4-(W280+273)^4)</f>
        <v>0</v>
      </c>
      <c r="AF280">
        <f>U280+AE280+AC280+AD280</f>
        <v>0</v>
      </c>
      <c r="AG280">
        <v>0</v>
      </c>
      <c r="AH280">
        <v>0</v>
      </c>
      <c r="AI280">
        <f>IF(AG280*$H$15&gt;=AK280,1.0,(AK280/(AK280-AG280*$H$15)))</f>
        <v>0</v>
      </c>
      <c r="AJ280">
        <f>(AI280-1)*100</f>
        <v>0</v>
      </c>
      <c r="AK280">
        <f>MAX(0,($B$15+$C$15*DS280)/(1+$D$15*DS280)*DL280/(DN280+273)*$E$15)</f>
        <v>0</v>
      </c>
      <c r="AL280" t="s">
        <v>422</v>
      </c>
      <c r="AM280" t="s">
        <v>422</v>
      </c>
      <c r="AN280">
        <v>0</v>
      </c>
      <c r="AO280">
        <v>0</v>
      </c>
      <c r="AP280">
        <f>1-AN280/AO280</f>
        <v>0</v>
      </c>
      <c r="AQ280">
        <v>0</v>
      </c>
      <c r="AR280" t="s">
        <v>422</v>
      </c>
      <c r="AS280" t="s">
        <v>422</v>
      </c>
      <c r="AT280">
        <v>0</v>
      </c>
      <c r="AU280">
        <v>0</v>
      </c>
      <c r="AV280">
        <f>1-AT280/AU280</f>
        <v>0</v>
      </c>
      <c r="AW280">
        <v>0.5</v>
      </c>
      <c r="AX280">
        <f>CW280</f>
        <v>0</v>
      </c>
      <c r="AY280">
        <f>L280</f>
        <v>0</v>
      </c>
      <c r="AZ280">
        <f>AV280*AW280*AX280</f>
        <v>0</v>
      </c>
      <c r="BA280">
        <f>(AY280-AQ280)/AX280</f>
        <v>0</v>
      </c>
      <c r="BB280">
        <f>(AO280-AU280)/AU280</f>
        <v>0</v>
      </c>
      <c r="BC280">
        <f>AN280/(AP280+AN280/AU280)</f>
        <v>0</v>
      </c>
      <c r="BD280" t="s">
        <v>422</v>
      </c>
      <c r="BE280">
        <v>0</v>
      </c>
      <c r="BF280">
        <f>IF(BE280&lt;&gt;0, BE280, BC280)</f>
        <v>0</v>
      </c>
      <c r="BG280">
        <f>1-BF280/AU280</f>
        <v>0</v>
      </c>
      <c r="BH280">
        <f>(AU280-AT280)/(AU280-BF280)</f>
        <v>0</v>
      </c>
      <c r="BI280">
        <f>(AO280-AU280)/(AO280-BF280)</f>
        <v>0</v>
      </c>
      <c r="BJ280">
        <f>(AU280-AT280)/(AU280-AN280)</f>
        <v>0</v>
      </c>
      <c r="BK280">
        <f>(AO280-AU280)/(AO280-AN280)</f>
        <v>0</v>
      </c>
      <c r="BL280">
        <f>(BH280*BF280/AT280)</f>
        <v>0</v>
      </c>
      <c r="BM280">
        <f>(1-BL280)</f>
        <v>0</v>
      </c>
      <c r="CV280">
        <f>$B$13*DT280+$C$13*DU280+$F$13*EF280*(1-EI280)</f>
        <v>0</v>
      </c>
      <c r="CW280">
        <f>CV280*CX280</f>
        <v>0</v>
      </c>
      <c r="CX280">
        <f>($B$13*$D$11+$C$13*$D$11+$F$13*((ES280+EK280)/MAX(ES280+EK280+ET280, 0.1)*$I$11+ET280/MAX(ES280+EK280+ET280, 0.1)*$J$11))/($B$13+$C$13+$F$13)</f>
        <v>0</v>
      </c>
      <c r="CY280">
        <f>($B$13*$K$11+$C$13*$K$11+$F$13*((ES280+EK280)/MAX(ES280+EK280+ET280, 0.1)*$P$11+ET280/MAX(ES280+EK280+ET280, 0.1)*$Q$11))/($B$13+$C$13+$F$13)</f>
        <v>0</v>
      </c>
      <c r="CZ280">
        <v>1.37</v>
      </c>
      <c r="DA280">
        <v>0.5</v>
      </c>
      <c r="DB280" t="s">
        <v>423</v>
      </c>
      <c r="DC280">
        <v>2</v>
      </c>
      <c r="DD280">
        <v>1758414889.1</v>
      </c>
      <c r="DE280">
        <v>421.8958333333333</v>
      </c>
      <c r="DF280">
        <v>420.0032916666667</v>
      </c>
      <c r="DG280">
        <v>23.56511666666667</v>
      </c>
      <c r="DH280">
        <v>23.2945</v>
      </c>
      <c r="DI280">
        <v>422.5572916666667</v>
      </c>
      <c r="DJ280">
        <v>23.25653333333333</v>
      </c>
      <c r="DK280">
        <v>500.0229583333333</v>
      </c>
      <c r="DL280">
        <v>90.17004999999999</v>
      </c>
      <c r="DM280">
        <v>0.06812395833333333</v>
      </c>
      <c r="DN280">
        <v>30.01545833333334</v>
      </c>
      <c r="DO280">
        <v>30.0234875</v>
      </c>
      <c r="DP280">
        <v>999.9</v>
      </c>
      <c r="DQ280">
        <v>0</v>
      </c>
      <c r="DR280">
        <v>0</v>
      </c>
      <c r="DS280">
        <v>10007.13333333333</v>
      </c>
      <c r="DT280">
        <v>0</v>
      </c>
      <c r="DU280">
        <v>3.33927</v>
      </c>
      <c r="DV280">
        <v>1.8925325</v>
      </c>
      <c r="DW280">
        <v>432.0778333333333</v>
      </c>
      <c r="DX280">
        <v>430.0203750000001</v>
      </c>
      <c r="DY280">
        <v>0.2706255416666667</v>
      </c>
      <c r="DZ280">
        <v>420.0032916666667</v>
      </c>
      <c r="EA280">
        <v>23.2945</v>
      </c>
      <c r="EB280">
        <v>2.124867916666667</v>
      </c>
      <c r="EC280">
        <v>2.100465</v>
      </c>
      <c r="ED280">
        <v>18.4068375</v>
      </c>
      <c r="EE280">
        <v>18.2227125</v>
      </c>
      <c r="EF280">
        <v>0.00500078</v>
      </c>
      <c r="EG280">
        <v>0</v>
      </c>
      <c r="EH280">
        <v>0</v>
      </c>
      <c r="EI280">
        <v>0</v>
      </c>
      <c r="EJ280">
        <v>124.0041666666667</v>
      </c>
      <c r="EK280">
        <v>0.00500078</v>
      </c>
      <c r="EL280">
        <v>-12.12083333333333</v>
      </c>
      <c r="EM280">
        <v>-0.1458333333333333</v>
      </c>
      <c r="EN280">
        <v>35.606625</v>
      </c>
      <c r="EO280">
        <v>40.465875</v>
      </c>
      <c r="EP280">
        <v>38.031</v>
      </c>
      <c r="EQ280">
        <v>40.96595833333333</v>
      </c>
      <c r="ER280">
        <v>38.478875</v>
      </c>
      <c r="ES280">
        <v>0</v>
      </c>
      <c r="ET280">
        <v>0</v>
      </c>
      <c r="EU280">
        <v>0</v>
      </c>
      <c r="EV280">
        <v>1758414897</v>
      </c>
      <c r="EW280">
        <v>0</v>
      </c>
      <c r="EX280">
        <v>122.56</v>
      </c>
      <c r="EY280">
        <v>3.569230570030726</v>
      </c>
      <c r="EZ280">
        <v>-2.523076308925631</v>
      </c>
      <c r="FA280">
        <v>-12.924</v>
      </c>
      <c r="FB280">
        <v>15</v>
      </c>
      <c r="FC280">
        <v>0</v>
      </c>
      <c r="FD280" t="s">
        <v>424</v>
      </c>
      <c r="FE280">
        <v>1746989605.5</v>
      </c>
      <c r="FF280">
        <v>1746989593.5</v>
      </c>
      <c r="FG280">
        <v>0</v>
      </c>
      <c r="FH280">
        <v>-0.274</v>
      </c>
      <c r="FI280">
        <v>-0.002</v>
      </c>
      <c r="FJ280">
        <v>2.549</v>
      </c>
      <c r="FK280">
        <v>0.129</v>
      </c>
      <c r="FL280">
        <v>420</v>
      </c>
      <c r="FM280">
        <v>17</v>
      </c>
      <c r="FN280">
        <v>0.02</v>
      </c>
      <c r="FO280">
        <v>0.04</v>
      </c>
      <c r="FP280">
        <v>1.89911775</v>
      </c>
      <c r="FQ280">
        <v>0.01196724202626424</v>
      </c>
      <c r="FR280">
        <v>0.04212357935215741</v>
      </c>
      <c r="FS280">
        <v>1</v>
      </c>
      <c r="FT280">
        <v>122.2117647058823</v>
      </c>
      <c r="FU280">
        <v>1.454545374704774</v>
      </c>
      <c r="FV280">
        <v>5.896647337851366</v>
      </c>
      <c r="FW280">
        <v>0</v>
      </c>
      <c r="FX280">
        <v>0.278347925</v>
      </c>
      <c r="FY280">
        <v>-0.1563724390243905</v>
      </c>
      <c r="FZ280">
        <v>0.01534342327902659</v>
      </c>
      <c r="GA280">
        <v>0</v>
      </c>
      <c r="GB280">
        <v>1</v>
      </c>
      <c r="GC280">
        <v>3</v>
      </c>
      <c r="GD280" t="s">
        <v>435</v>
      </c>
      <c r="GE280">
        <v>3.10319</v>
      </c>
      <c r="GF280">
        <v>2.72639</v>
      </c>
      <c r="GG280">
        <v>0.0880514</v>
      </c>
      <c r="GH280">
        <v>0.08768919999999999</v>
      </c>
      <c r="GI280">
        <v>0.105976</v>
      </c>
      <c r="GJ280">
        <v>0.106578</v>
      </c>
      <c r="GK280">
        <v>23834.8</v>
      </c>
      <c r="GL280">
        <v>21641.4</v>
      </c>
      <c r="GM280">
        <v>26700.8</v>
      </c>
      <c r="GN280">
        <v>23943.9</v>
      </c>
      <c r="GO280">
        <v>38197.8</v>
      </c>
      <c r="GP280">
        <v>31621.6</v>
      </c>
      <c r="GQ280">
        <v>46629</v>
      </c>
      <c r="GR280">
        <v>37881</v>
      </c>
      <c r="GS280">
        <v>1.86615</v>
      </c>
      <c r="GT280">
        <v>1.85935</v>
      </c>
      <c r="GU280">
        <v>0.08266419999999999</v>
      </c>
      <c r="GV280">
        <v>0</v>
      </c>
      <c r="GW280">
        <v>28.6708</v>
      </c>
      <c r="GX280">
        <v>999.9</v>
      </c>
      <c r="GY280">
        <v>53.5</v>
      </c>
      <c r="GZ280">
        <v>31.6</v>
      </c>
      <c r="HA280">
        <v>27.6972</v>
      </c>
      <c r="HB280">
        <v>61.1137</v>
      </c>
      <c r="HC280">
        <v>26.1378</v>
      </c>
      <c r="HD280">
        <v>1</v>
      </c>
      <c r="HE280">
        <v>0.143366</v>
      </c>
      <c r="HF280">
        <v>-1.04812</v>
      </c>
      <c r="HG280">
        <v>20.2958</v>
      </c>
      <c r="HH280">
        <v>5.22163</v>
      </c>
      <c r="HI280">
        <v>11.98</v>
      </c>
      <c r="HJ280">
        <v>4.96555</v>
      </c>
      <c r="HK280">
        <v>3.276</v>
      </c>
      <c r="HL280">
        <v>9999</v>
      </c>
      <c r="HM280">
        <v>9999</v>
      </c>
      <c r="HN280">
        <v>9999</v>
      </c>
      <c r="HO280">
        <v>999.9</v>
      </c>
      <c r="HP280">
        <v>1.86388</v>
      </c>
      <c r="HQ280">
        <v>1.86006</v>
      </c>
      <c r="HR280">
        <v>1.85838</v>
      </c>
      <c r="HS280">
        <v>1.85975</v>
      </c>
      <c r="HT280">
        <v>1.85983</v>
      </c>
      <c r="HU280">
        <v>1.85837</v>
      </c>
      <c r="HV280">
        <v>1.85745</v>
      </c>
      <c r="HW280">
        <v>1.8524</v>
      </c>
      <c r="HX280">
        <v>0</v>
      </c>
      <c r="HY280">
        <v>0</v>
      </c>
      <c r="HZ280">
        <v>0</v>
      </c>
      <c r="IA280">
        <v>0</v>
      </c>
      <c r="IB280" t="s">
        <v>426</v>
      </c>
      <c r="IC280" t="s">
        <v>427</v>
      </c>
      <c r="ID280" t="s">
        <v>428</v>
      </c>
      <c r="IE280" t="s">
        <v>428</v>
      </c>
      <c r="IF280" t="s">
        <v>428</v>
      </c>
      <c r="IG280" t="s">
        <v>428</v>
      </c>
      <c r="IH280">
        <v>0</v>
      </c>
      <c r="II280">
        <v>100</v>
      </c>
      <c r="IJ280">
        <v>100</v>
      </c>
      <c r="IK280">
        <v>-0.662</v>
      </c>
      <c r="IL280">
        <v>0.3083</v>
      </c>
      <c r="IM280">
        <v>-0.6605319167387009</v>
      </c>
      <c r="IN280">
        <v>-0.0004737513092168879</v>
      </c>
      <c r="IO280">
        <v>1.233974951706583E-06</v>
      </c>
      <c r="IP280">
        <v>-2.791035861235605E-10</v>
      </c>
      <c r="IQ280">
        <v>0.04306461537617447</v>
      </c>
      <c r="IR280">
        <v>-0.002560808816659483</v>
      </c>
      <c r="IS280">
        <v>0.0007441110143227328</v>
      </c>
      <c r="IT280">
        <v>-6.151772081818622E-06</v>
      </c>
      <c r="IU280">
        <v>2</v>
      </c>
      <c r="IV280">
        <v>1988</v>
      </c>
      <c r="IW280">
        <v>1</v>
      </c>
      <c r="IX280">
        <v>28</v>
      </c>
      <c r="IY280">
        <v>190421.5</v>
      </c>
      <c r="IZ280">
        <v>190421.7</v>
      </c>
      <c r="JA280">
        <v>1.1499</v>
      </c>
      <c r="JB280">
        <v>2.60742</v>
      </c>
      <c r="JC280">
        <v>1.49658</v>
      </c>
      <c r="JD280">
        <v>2.34741</v>
      </c>
      <c r="JE280">
        <v>1.54907</v>
      </c>
      <c r="JF280">
        <v>2.46094</v>
      </c>
      <c r="JG280">
        <v>36.4107</v>
      </c>
      <c r="JH280">
        <v>24.0963</v>
      </c>
      <c r="JI280">
        <v>18</v>
      </c>
      <c r="JJ280">
        <v>481.944</v>
      </c>
      <c r="JK280">
        <v>492.145</v>
      </c>
      <c r="JL280">
        <v>30.2717</v>
      </c>
      <c r="JM280">
        <v>29.0936</v>
      </c>
      <c r="JN280">
        <v>30</v>
      </c>
      <c r="JO280">
        <v>29.2966</v>
      </c>
      <c r="JP280">
        <v>29.2858</v>
      </c>
      <c r="JQ280">
        <v>23.1057</v>
      </c>
      <c r="JR280">
        <v>19.7554</v>
      </c>
      <c r="JS280">
        <v>100</v>
      </c>
      <c r="JT280">
        <v>30.256</v>
      </c>
      <c r="JU280">
        <v>420</v>
      </c>
      <c r="JV280">
        <v>23.359</v>
      </c>
      <c r="JW280">
        <v>101.948</v>
      </c>
      <c r="JX280">
        <v>91.35550000000001</v>
      </c>
    </row>
    <row r="281" spans="1:284">
      <c r="A281">
        <v>263</v>
      </c>
      <c r="B281">
        <v>1758414899.1</v>
      </c>
      <c r="C281">
        <v>2196.099999904633</v>
      </c>
      <c r="D281" t="s">
        <v>958</v>
      </c>
      <c r="E281" t="s">
        <v>959</v>
      </c>
      <c r="F281">
        <v>5</v>
      </c>
      <c r="G281" t="s">
        <v>915</v>
      </c>
      <c r="H281" t="s">
        <v>421</v>
      </c>
      <c r="I281">
        <v>1758414891.1</v>
      </c>
      <c r="J281">
        <f>(K281)/1000</f>
        <v>0</v>
      </c>
      <c r="K281">
        <f>1000*DK281*AI281*(DG281-DH281)/(100*CZ281*(1000-AI281*DG281))</f>
        <v>0</v>
      </c>
      <c r="L281">
        <f>DK281*AI281*(DF281-DE281*(1000-AI281*DH281)/(1000-AI281*DG281))/(100*CZ281)</f>
        <v>0</v>
      </c>
      <c r="M281">
        <f>DE281 - IF(AI281&gt;1, L281*CZ281*100.0/(AK281), 0)</f>
        <v>0</v>
      </c>
      <c r="N281">
        <f>((T281-J281/2)*M281-L281)/(T281+J281/2)</f>
        <v>0</v>
      </c>
      <c r="O281">
        <f>N281*(DL281+DM281)/1000.0</f>
        <v>0</v>
      </c>
      <c r="P281">
        <f>(DE281 - IF(AI281&gt;1, L281*CZ281*100.0/(AK281), 0))*(DL281+DM281)/1000.0</f>
        <v>0</v>
      </c>
      <c r="Q281">
        <f>2.0/((1/S281-1/R281)+SIGN(S281)*SQRT((1/S281-1/R281)*(1/S281-1/R281) + 4*DA281/((DA281+1)*(DA281+1))*(2*1/S281*1/R281-1/R281*1/R281)))</f>
        <v>0</v>
      </c>
      <c r="R281">
        <f>IF(LEFT(DB281,1)&lt;&gt;"0",IF(LEFT(DB281,1)="1",3.0,DC281),$D$5+$E$5*(DS281*DL281/($K$5*1000))+$F$5*(DS281*DL281/($K$5*1000))*MAX(MIN(CZ281,$J$5),$I$5)*MAX(MIN(CZ281,$J$5),$I$5)+$G$5*MAX(MIN(CZ281,$J$5),$I$5)*(DS281*DL281/($K$5*1000))+$H$5*(DS281*DL281/($K$5*1000))*(DS281*DL281/($K$5*1000)))</f>
        <v>0</v>
      </c>
      <c r="S281">
        <f>J281*(1000-(1000*0.61365*exp(17.502*W281/(240.97+W281))/(DL281+DM281)+DG281)/2)/(1000*0.61365*exp(17.502*W281/(240.97+W281))/(DL281+DM281)-DG281)</f>
        <v>0</v>
      </c>
      <c r="T281">
        <f>1/((DA281+1)/(Q281/1.6)+1/(R281/1.37)) + DA281/((DA281+1)/(Q281/1.6) + DA281/(R281/1.37))</f>
        <v>0</v>
      </c>
      <c r="U281">
        <f>(CV281*CY281)</f>
        <v>0</v>
      </c>
      <c r="V281">
        <f>(DN281+(U281+2*0.95*5.67E-8*(((DN281+$B$9)+273)^4-(DN281+273)^4)-44100*J281)/(1.84*29.3*R281+8*0.95*5.67E-8*(DN281+273)^3))</f>
        <v>0</v>
      </c>
      <c r="W281">
        <f>($C$9*DO281+$D$9*DP281+$E$9*V281)</f>
        <v>0</v>
      </c>
      <c r="X281">
        <f>0.61365*exp(17.502*W281/(240.97+W281))</f>
        <v>0</v>
      </c>
      <c r="Y281">
        <f>(Z281/AA281*100)</f>
        <v>0</v>
      </c>
      <c r="Z281">
        <f>DG281*(DL281+DM281)/1000</f>
        <v>0</v>
      </c>
      <c r="AA281">
        <f>0.61365*exp(17.502*DN281/(240.97+DN281))</f>
        <v>0</v>
      </c>
      <c r="AB281">
        <f>(X281-DG281*(DL281+DM281)/1000)</f>
        <v>0</v>
      </c>
      <c r="AC281">
        <f>(-J281*44100)</f>
        <v>0</v>
      </c>
      <c r="AD281">
        <f>2*29.3*R281*0.92*(DN281-W281)</f>
        <v>0</v>
      </c>
      <c r="AE281">
        <f>2*0.95*5.67E-8*(((DN281+$B$9)+273)^4-(W281+273)^4)</f>
        <v>0</v>
      </c>
      <c r="AF281">
        <f>U281+AE281+AC281+AD281</f>
        <v>0</v>
      </c>
      <c r="AG281">
        <v>0</v>
      </c>
      <c r="AH281">
        <v>0</v>
      </c>
      <c r="AI281">
        <f>IF(AG281*$H$15&gt;=AK281,1.0,(AK281/(AK281-AG281*$H$15)))</f>
        <v>0</v>
      </c>
      <c r="AJ281">
        <f>(AI281-1)*100</f>
        <v>0</v>
      </c>
      <c r="AK281">
        <f>MAX(0,($B$15+$C$15*DS281)/(1+$D$15*DS281)*DL281/(DN281+273)*$E$15)</f>
        <v>0</v>
      </c>
      <c r="AL281" t="s">
        <v>422</v>
      </c>
      <c r="AM281" t="s">
        <v>422</v>
      </c>
      <c r="AN281">
        <v>0</v>
      </c>
      <c r="AO281">
        <v>0</v>
      </c>
      <c r="AP281">
        <f>1-AN281/AO281</f>
        <v>0</v>
      </c>
      <c r="AQ281">
        <v>0</v>
      </c>
      <c r="AR281" t="s">
        <v>422</v>
      </c>
      <c r="AS281" t="s">
        <v>422</v>
      </c>
      <c r="AT281">
        <v>0</v>
      </c>
      <c r="AU281">
        <v>0</v>
      </c>
      <c r="AV281">
        <f>1-AT281/AU281</f>
        <v>0</v>
      </c>
      <c r="AW281">
        <v>0.5</v>
      </c>
      <c r="AX281">
        <f>CW281</f>
        <v>0</v>
      </c>
      <c r="AY281">
        <f>L281</f>
        <v>0</v>
      </c>
      <c r="AZ281">
        <f>AV281*AW281*AX281</f>
        <v>0</v>
      </c>
      <c r="BA281">
        <f>(AY281-AQ281)/AX281</f>
        <v>0</v>
      </c>
      <c r="BB281">
        <f>(AO281-AU281)/AU281</f>
        <v>0</v>
      </c>
      <c r="BC281">
        <f>AN281/(AP281+AN281/AU281)</f>
        <v>0</v>
      </c>
      <c r="BD281" t="s">
        <v>422</v>
      </c>
      <c r="BE281">
        <v>0</v>
      </c>
      <c r="BF281">
        <f>IF(BE281&lt;&gt;0, BE281, BC281)</f>
        <v>0</v>
      </c>
      <c r="BG281">
        <f>1-BF281/AU281</f>
        <v>0</v>
      </c>
      <c r="BH281">
        <f>(AU281-AT281)/(AU281-BF281)</f>
        <v>0</v>
      </c>
      <c r="BI281">
        <f>(AO281-AU281)/(AO281-BF281)</f>
        <v>0</v>
      </c>
      <c r="BJ281">
        <f>(AU281-AT281)/(AU281-AN281)</f>
        <v>0</v>
      </c>
      <c r="BK281">
        <f>(AO281-AU281)/(AO281-AN281)</f>
        <v>0</v>
      </c>
      <c r="BL281">
        <f>(BH281*BF281/AT281)</f>
        <v>0</v>
      </c>
      <c r="BM281">
        <f>(1-BL281)</f>
        <v>0</v>
      </c>
      <c r="CV281">
        <f>$B$13*DT281+$C$13*DU281+$F$13*EF281*(1-EI281)</f>
        <v>0</v>
      </c>
      <c r="CW281">
        <f>CV281*CX281</f>
        <v>0</v>
      </c>
      <c r="CX281">
        <f>($B$13*$D$11+$C$13*$D$11+$F$13*((ES281+EK281)/MAX(ES281+EK281+ET281, 0.1)*$I$11+ET281/MAX(ES281+EK281+ET281, 0.1)*$J$11))/($B$13+$C$13+$F$13)</f>
        <v>0</v>
      </c>
      <c r="CY281">
        <f>($B$13*$K$11+$C$13*$K$11+$F$13*((ES281+EK281)/MAX(ES281+EK281+ET281, 0.1)*$P$11+ET281/MAX(ES281+EK281+ET281, 0.1)*$Q$11))/($B$13+$C$13+$F$13)</f>
        <v>0</v>
      </c>
      <c r="CZ281">
        <v>1.37</v>
      </c>
      <c r="DA281">
        <v>0.5</v>
      </c>
      <c r="DB281" t="s">
        <v>423</v>
      </c>
      <c r="DC281">
        <v>2</v>
      </c>
      <c r="DD281">
        <v>1758414891.1</v>
      </c>
      <c r="DE281">
        <v>421.9035416666666</v>
      </c>
      <c r="DF281">
        <v>419.9999166666666</v>
      </c>
      <c r="DG281">
        <v>23.560725</v>
      </c>
      <c r="DH281">
        <v>23.29400833333333</v>
      </c>
      <c r="DI281">
        <v>422.5649583333333</v>
      </c>
      <c r="DJ281">
        <v>23.25223333333333</v>
      </c>
      <c r="DK281">
        <v>500.044625</v>
      </c>
      <c r="DL281">
        <v>90.16971666666666</v>
      </c>
      <c r="DM281">
        <v>0.06810154166666667</v>
      </c>
      <c r="DN281">
        <v>30.01414166666667</v>
      </c>
      <c r="DO281">
        <v>30.0219375</v>
      </c>
      <c r="DP281">
        <v>999.9</v>
      </c>
      <c r="DQ281">
        <v>0</v>
      </c>
      <c r="DR281">
        <v>0</v>
      </c>
      <c r="DS281">
        <v>10003.61583333333</v>
      </c>
      <c r="DT281">
        <v>0</v>
      </c>
      <c r="DU281">
        <v>3.33927</v>
      </c>
      <c r="DV281">
        <v>1.90368125</v>
      </c>
      <c r="DW281">
        <v>432.0837916666666</v>
      </c>
      <c r="DX281">
        <v>430.016625</v>
      </c>
      <c r="DY281">
        <v>0.2667194583333333</v>
      </c>
      <c r="DZ281">
        <v>419.9999166666666</v>
      </c>
      <c r="EA281">
        <v>23.29400833333333</v>
      </c>
      <c r="EB281">
        <v>2.12446375</v>
      </c>
      <c r="EC281">
        <v>2.100412916666667</v>
      </c>
      <c r="ED281">
        <v>18.40380416666666</v>
      </c>
      <c r="EE281">
        <v>18.22231666666667</v>
      </c>
      <c r="EF281">
        <v>0.00500078</v>
      </c>
      <c r="EG281">
        <v>0</v>
      </c>
      <c r="EH281">
        <v>0</v>
      </c>
      <c r="EI281">
        <v>0</v>
      </c>
      <c r="EJ281">
        <v>122.7333333333333</v>
      </c>
      <c r="EK281">
        <v>0.00500078</v>
      </c>
      <c r="EL281">
        <v>-12.23333333333333</v>
      </c>
      <c r="EM281">
        <v>-0.15</v>
      </c>
      <c r="EN281">
        <v>35.59620833333333</v>
      </c>
      <c r="EO281">
        <v>40.40075</v>
      </c>
      <c r="EP281">
        <v>37.99975</v>
      </c>
      <c r="EQ281">
        <v>40.89045833333333</v>
      </c>
      <c r="ER281">
        <v>38.44504166666666</v>
      </c>
      <c r="ES281">
        <v>0</v>
      </c>
      <c r="ET281">
        <v>0</v>
      </c>
      <c r="EU281">
        <v>0</v>
      </c>
      <c r="EV281">
        <v>1758414898.8</v>
      </c>
      <c r="EW281">
        <v>0</v>
      </c>
      <c r="EX281">
        <v>121.8653846153846</v>
      </c>
      <c r="EY281">
        <v>9.610256172070839</v>
      </c>
      <c r="EZ281">
        <v>-4.622221840134776</v>
      </c>
      <c r="FA281">
        <v>-12.53076923076923</v>
      </c>
      <c r="FB281">
        <v>15</v>
      </c>
      <c r="FC281">
        <v>0</v>
      </c>
      <c r="FD281" t="s">
        <v>424</v>
      </c>
      <c r="FE281">
        <v>1746989605.5</v>
      </c>
      <c r="FF281">
        <v>1746989593.5</v>
      </c>
      <c r="FG281">
        <v>0</v>
      </c>
      <c r="FH281">
        <v>-0.274</v>
      </c>
      <c r="FI281">
        <v>-0.002</v>
      </c>
      <c r="FJ281">
        <v>2.549</v>
      </c>
      <c r="FK281">
        <v>0.129</v>
      </c>
      <c r="FL281">
        <v>420</v>
      </c>
      <c r="FM281">
        <v>17</v>
      </c>
      <c r="FN281">
        <v>0.02</v>
      </c>
      <c r="FO281">
        <v>0.04</v>
      </c>
      <c r="FP281">
        <v>1.899476097560975</v>
      </c>
      <c r="FQ281">
        <v>0.1220512891986048</v>
      </c>
      <c r="FR281">
        <v>0.04111763984863662</v>
      </c>
      <c r="FS281">
        <v>1</v>
      </c>
      <c r="FT281">
        <v>121.9470588235294</v>
      </c>
      <c r="FU281">
        <v>2.921313902851325</v>
      </c>
      <c r="FV281">
        <v>6.301131331385127</v>
      </c>
      <c r="FW281">
        <v>0</v>
      </c>
      <c r="FX281">
        <v>0.2728402195121951</v>
      </c>
      <c r="FY281">
        <v>-0.1312521324041817</v>
      </c>
      <c r="FZ281">
        <v>0.01318158497726241</v>
      </c>
      <c r="GA281">
        <v>0</v>
      </c>
      <c r="GB281">
        <v>1</v>
      </c>
      <c r="GC281">
        <v>3</v>
      </c>
      <c r="GD281" t="s">
        <v>435</v>
      </c>
      <c r="GE281">
        <v>3.10323</v>
      </c>
      <c r="GF281">
        <v>2.72627</v>
      </c>
      <c r="GG281">
        <v>0.0880436</v>
      </c>
      <c r="GH281">
        <v>0.08769250000000001</v>
      </c>
      <c r="GI281">
        <v>0.105971</v>
      </c>
      <c r="GJ281">
        <v>0.106577</v>
      </c>
      <c r="GK281">
        <v>23834.9</v>
      </c>
      <c r="GL281">
        <v>21641.1</v>
      </c>
      <c r="GM281">
        <v>26700.7</v>
      </c>
      <c r="GN281">
        <v>23943.7</v>
      </c>
      <c r="GO281">
        <v>38198.1</v>
      </c>
      <c r="GP281">
        <v>31621.6</v>
      </c>
      <c r="GQ281">
        <v>46629.1</v>
      </c>
      <c r="GR281">
        <v>37881</v>
      </c>
      <c r="GS281">
        <v>1.86623</v>
      </c>
      <c r="GT281">
        <v>1.85933</v>
      </c>
      <c r="GU281">
        <v>0.0825673</v>
      </c>
      <c r="GV281">
        <v>0</v>
      </c>
      <c r="GW281">
        <v>28.6692</v>
      </c>
      <c r="GX281">
        <v>999.9</v>
      </c>
      <c r="GY281">
        <v>53.5</v>
      </c>
      <c r="GZ281">
        <v>31.6</v>
      </c>
      <c r="HA281">
        <v>27.6964</v>
      </c>
      <c r="HB281">
        <v>60.9437</v>
      </c>
      <c r="HC281">
        <v>26.0176</v>
      </c>
      <c r="HD281">
        <v>1</v>
      </c>
      <c r="HE281">
        <v>0.143351</v>
      </c>
      <c r="HF281">
        <v>-1.03307</v>
      </c>
      <c r="HG281">
        <v>20.2959</v>
      </c>
      <c r="HH281">
        <v>5.22178</v>
      </c>
      <c r="HI281">
        <v>11.98</v>
      </c>
      <c r="HJ281">
        <v>4.9655</v>
      </c>
      <c r="HK281">
        <v>3.276</v>
      </c>
      <c r="HL281">
        <v>9999</v>
      </c>
      <c r="HM281">
        <v>9999</v>
      </c>
      <c r="HN281">
        <v>9999</v>
      </c>
      <c r="HO281">
        <v>999.9</v>
      </c>
      <c r="HP281">
        <v>1.86387</v>
      </c>
      <c r="HQ281">
        <v>1.86006</v>
      </c>
      <c r="HR281">
        <v>1.85838</v>
      </c>
      <c r="HS281">
        <v>1.85975</v>
      </c>
      <c r="HT281">
        <v>1.85984</v>
      </c>
      <c r="HU281">
        <v>1.85837</v>
      </c>
      <c r="HV281">
        <v>1.85745</v>
      </c>
      <c r="HW281">
        <v>1.85239</v>
      </c>
      <c r="HX281">
        <v>0</v>
      </c>
      <c r="HY281">
        <v>0</v>
      </c>
      <c r="HZ281">
        <v>0</v>
      </c>
      <c r="IA281">
        <v>0</v>
      </c>
      <c r="IB281" t="s">
        <v>426</v>
      </c>
      <c r="IC281" t="s">
        <v>427</v>
      </c>
      <c r="ID281" t="s">
        <v>428</v>
      </c>
      <c r="IE281" t="s">
        <v>428</v>
      </c>
      <c r="IF281" t="s">
        <v>428</v>
      </c>
      <c r="IG281" t="s">
        <v>428</v>
      </c>
      <c r="IH281">
        <v>0</v>
      </c>
      <c r="II281">
        <v>100</v>
      </c>
      <c r="IJ281">
        <v>100</v>
      </c>
      <c r="IK281">
        <v>-0.661</v>
      </c>
      <c r="IL281">
        <v>0.3082</v>
      </c>
      <c r="IM281">
        <v>-0.6605319167387009</v>
      </c>
      <c r="IN281">
        <v>-0.0004737513092168879</v>
      </c>
      <c r="IO281">
        <v>1.233974951706583E-06</v>
      </c>
      <c r="IP281">
        <v>-2.791035861235605E-10</v>
      </c>
      <c r="IQ281">
        <v>0.04306461537617447</v>
      </c>
      <c r="IR281">
        <v>-0.002560808816659483</v>
      </c>
      <c r="IS281">
        <v>0.0007441110143227328</v>
      </c>
      <c r="IT281">
        <v>-6.151772081818622E-06</v>
      </c>
      <c r="IU281">
        <v>2</v>
      </c>
      <c r="IV281">
        <v>1988</v>
      </c>
      <c r="IW281">
        <v>1</v>
      </c>
      <c r="IX281">
        <v>28</v>
      </c>
      <c r="IY281">
        <v>190421.6</v>
      </c>
      <c r="IZ281">
        <v>190421.8</v>
      </c>
      <c r="JA281">
        <v>1.14868</v>
      </c>
      <c r="JB281">
        <v>2.6123</v>
      </c>
      <c r="JC281">
        <v>1.49658</v>
      </c>
      <c r="JD281">
        <v>2.34741</v>
      </c>
      <c r="JE281">
        <v>1.54907</v>
      </c>
      <c r="JF281">
        <v>2.39868</v>
      </c>
      <c r="JG281">
        <v>36.4107</v>
      </c>
      <c r="JH281">
        <v>24.0963</v>
      </c>
      <c r="JI281">
        <v>18</v>
      </c>
      <c r="JJ281">
        <v>481.988</v>
      </c>
      <c r="JK281">
        <v>492.128</v>
      </c>
      <c r="JL281">
        <v>30.2641</v>
      </c>
      <c r="JM281">
        <v>29.0936</v>
      </c>
      <c r="JN281">
        <v>29.9999</v>
      </c>
      <c r="JO281">
        <v>29.2966</v>
      </c>
      <c r="JP281">
        <v>29.2858</v>
      </c>
      <c r="JQ281">
        <v>23.1051</v>
      </c>
      <c r="JR281">
        <v>19.7554</v>
      </c>
      <c r="JS281">
        <v>100</v>
      </c>
      <c r="JT281">
        <v>30.256</v>
      </c>
      <c r="JU281">
        <v>420</v>
      </c>
      <c r="JV281">
        <v>23.363</v>
      </c>
      <c r="JW281">
        <v>101.948</v>
      </c>
      <c r="JX281">
        <v>91.3552</v>
      </c>
    </row>
    <row r="282" spans="1:284">
      <c r="A282">
        <v>264</v>
      </c>
      <c r="B282">
        <v>1758414901.1</v>
      </c>
      <c r="C282">
        <v>2198.099999904633</v>
      </c>
      <c r="D282" t="s">
        <v>960</v>
      </c>
      <c r="E282" t="s">
        <v>961</v>
      </c>
      <c r="F282">
        <v>5</v>
      </c>
      <c r="G282" t="s">
        <v>915</v>
      </c>
      <c r="H282" t="s">
        <v>421</v>
      </c>
      <c r="I282">
        <v>1758414893.1</v>
      </c>
      <c r="J282">
        <f>(K282)/1000</f>
        <v>0</v>
      </c>
      <c r="K282">
        <f>1000*DK282*AI282*(DG282-DH282)/(100*CZ282*(1000-AI282*DG282))</f>
        <v>0</v>
      </c>
      <c r="L282">
        <f>DK282*AI282*(DF282-DE282*(1000-AI282*DH282)/(1000-AI282*DG282))/(100*CZ282)</f>
        <v>0</v>
      </c>
      <c r="M282">
        <f>DE282 - IF(AI282&gt;1, L282*CZ282*100.0/(AK282), 0)</f>
        <v>0</v>
      </c>
      <c r="N282">
        <f>((T282-J282/2)*M282-L282)/(T282+J282/2)</f>
        <v>0</v>
      </c>
      <c r="O282">
        <f>N282*(DL282+DM282)/1000.0</f>
        <v>0</v>
      </c>
      <c r="P282">
        <f>(DE282 - IF(AI282&gt;1, L282*CZ282*100.0/(AK282), 0))*(DL282+DM282)/1000.0</f>
        <v>0</v>
      </c>
      <c r="Q282">
        <f>2.0/((1/S282-1/R282)+SIGN(S282)*SQRT((1/S282-1/R282)*(1/S282-1/R282) + 4*DA282/((DA282+1)*(DA282+1))*(2*1/S282*1/R282-1/R282*1/R282)))</f>
        <v>0</v>
      </c>
      <c r="R282">
        <f>IF(LEFT(DB282,1)&lt;&gt;"0",IF(LEFT(DB282,1)="1",3.0,DC282),$D$5+$E$5*(DS282*DL282/($K$5*1000))+$F$5*(DS282*DL282/($K$5*1000))*MAX(MIN(CZ282,$J$5),$I$5)*MAX(MIN(CZ282,$J$5),$I$5)+$G$5*MAX(MIN(CZ282,$J$5),$I$5)*(DS282*DL282/($K$5*1000))+$H$5*(DS282*DL282/($K$5*1000))*(DS282*DL282/($K$5*1000)))</f>
        <v>0</v>
      </c>
      <c r="S282">
        <f>J282*(1000-(1000*0.61365*exp(17.502*W282/(240.97+W282))/(DL282+DM282)+DG282)/2)/(1000*0.61365*exp(17.502*W282/(240.97+W282))/(DL282+DM282)-DG282)</f>
        <v>0</v>
      </c>
      <c r="T282">
        <f>1/((DA282+1)/(Q282/1.6)+1/(R282/1.37)) + DA282/((DA282+1)/(Q282/1.6) + DA282/(R282/1.37))</f>
        <v>0</v>
      </c>
      <c r="U282">
        <f>(CV282*CY282)</f>
        <v>0</v>
      </c>
      <c r="V282">
        <f>(DN282+(U282+2*0.95*5.67E-8*(((DN282+$B$9)+273)^4-(DN282+273)^4)-44100*J282)/(1.84*29.3*R282+8*0.95*5.67E-8*(DN282+273)^3))</f>
        <v>0</v>
      </c>
      <c r="W282">
        <f>($C$9*DO282+$D$9*DP282+$E$9*V282)</f>
        <v>0</v>
      </c>
      <c r="X282">
        <f>0.61365*exp(17.502*W282/(240.97+W282))</f>
        <v>0</v>
      </c>
      <c r="Y282">
        <f>(Z282/AA282*100)</f>
        <v>0</v>
      </c>
      <c r="Z282">
        <f>DG282*(DL282+DM282)/1000</f>
        <v>0</v>
      </c>
      <c r="AA282">
        <f>0.61365*exp(17.502*DN282/(240.97+DN282))</f>
        <v>0</v>
      </c>
      <c r="AB282">
        <f>(X282-DG282*(DL282+DM282)/1000)</f>
        <v>0</v>
      </c>
      <c r="AC282">
        <f>(-J282*44100)</f>
        <v>0</v>
      </c>
      <c r="AD282">
        <f>2*29.3*R282*0.92*(DN282-W282)</f>
        <v>0</v>
      </c>
      <c r="AE282">
        <f>2*0.95*5.67E-8*(((DN282+$B$9)+273)^4-(W282+273)^4)</f>
        <v>0</v>
      </c>
      <c r="AF282">
        <f>U282+AE282+AC282+AD282</f>
        <v>0</v>
      </c>
      <c r="AG282">
        <v>0</v>
      </c>
      <c r="AH282">
        <v>0</v>
      </c>
      <c r="AI282">
        <f>IF(AG282*$H$15&gt;=AK282,1.0,(AK282/(AK282-AG282*$H$15)))</f>
        <v>0</v>
      </c>
      <c r="AJ282">
        <f>(AI282-1)*100</f>
        <v>0</v>
      </c>
      <c r="AK282">
        <f>MAX(0,($B$15+$C$15*DS282)/(1+$D$15*DS282)*DL282/(DN282+273)*$E$15)</f>
        <v>0</v>
      </c>
      <c r="AL282" t="s">
        <v>422</v>
      </c>
      <c r="AM282" t="s">
        <v>422</v>
      </c>
      <c r="AN282">
        <v>0</v>
      </c>
      <c r="AO282">
        <v>0</v>
      </c>
      <c r="AP282">
        <f>1-AN282/AO282</f>
        <v>0</v>
      </c>
      <c r="AQ282">
        <v>0</v>
      </c>
      <c r="AR282" t="s">
        <v>422</v>
      </c>
      <c r="AS282" t="s">
        <v>422</v>
      </c>
      <c r="AT282">
        <v>0</v>
      </c>
      <c r="AU282">
        <v>0</v>
      </c>
      <c r="AV282">
        <f>1-AT282/AU282</f>
        <v>0</v>
      </c>
      <c r="AW282">
        <v>0.5</v>
      </c>
      <c r="AX282">
        <f>CW282</f>
        <v>0</v>
      </c>
      <c r="AY282">
        <f>L282</f>
        <v>0</v>
      </c>
      <c r="AZ282">
        <f>AV282*AW282*AX282</f>
        <v>0</v>
      </c>
      <c r="BA282">
        <f>(AY282-AQ282)/AX282</f>
        <v>0</v>
      </c>
      <c r="BB282">
        <f>(AO282-AU282)/AU282</f>
        <v>0</v>
      </c>
      <c r="BC282">
        <f>AN282/(AP282+AN282/AU282)</f>
        <v>0</v>
      </c>
      <c r="BD282" t="s">
        <v>422</v>
      </c>
      <c r="BE282">
        <v>0</v>
      </c>
      <c r="BF282">
        <f>IF(BE282&lt;&gt;0, BE282, BC282)</f>
        <v>0</v>
      </c>
      <c r="BG282">
        <f>1-BF282/AU282</f>
        <v>0</v>
      </c>
      <c r="BH282">
        <f>(AU282-AT282)/(AU282-BF282)</f>
        <v>0</v>
      </c>
      <c r="BI282">
        <f>(AO282-AU282)/(AO282-BF282)</f>
        <v>0</v>
      </c>
      <c r="BJ282">
        <f>(AU282-AT282)/(AU282-AN282)</f>
        <v>0</v>
      </c>
      <c r="BK282">
        <f>(AO282-AU282)/(AO282-AN282)</f>
        <v>0</v>
      </c>
      <c r="BL282">
        <f>(BH282*BF282/AT282)</f>
        <v>0</v>
      </c>
      <c r="BM282">
        <f>(1-BL282)</f>
        <v>0</v>
      </c>
      <c r="CV282">
        <f>$B$13*DT282+$C$13*DU282+$F$13*EF282*(1-EI282)</f>
        <v>0</v>
      </c>
      <c r="CW282">
        <f>CV282*CX282</f>
        <v>0</v>
      </c>
      <c r="CX282">
        <f>($B$13*$D$11+$C$13*$D$11+$F$13*((ES282+EK282)/MAX(ES282+EK282+ET282, 0.1)*$I$11+ET282/MAX(ES282+EK282+ET282, 0.1)*$J$11))/($B$13+$C$13+$F$13)</f>
        <v>0</v>
      </c>
      <c r="CY282">
        <f>($B$13*$K$11+$C$13*$K$11+$F$13*((ES282+EK282)/MAX(ES282+EK282+ET282, 0.1)*$P$11+ET282/MAX(ES282+EK282+ET282, 0.1)*$Q$11))/($B$13+$C$13+$F$13)</f>
        <v>0</v>
      </c>
      <c r="CZ282">
        <v>1.37</v>
      </c>
      <c r="DA282">
        <v>0.5</v>
      </c>
      <c r="DB282" t="s">
        <v>423</v>
      </c>
      <c r="DC282">
        <v>2</v>
      </c>
      <c r="DD282">
        <v>1758414893.1</v>
      </c>
      <c r="DE282">
        <v>421.9020416666667</v>
      </c>
      <c r="DF282">
        <v>419.9935416666667</v>
      </c>
      <c r="DG282">
        <v>23.55702916666667</v>
      </c>
      <c r="DH282">
        <v>23.29337083333333</v>
      </c>
      <c r="DI282">
        <v>422.5635</v>
      </c>
      <c r="DJ282">
        <v>23.24861666666667</v>
      </c>
      <c r="DK282">
        <v>500.0261666666667</v>
      </c>
      <c r="DL282">
        <v>90.16975000000001</v>
      </c>
      <c r="DM282">
        <v>0.06812336250000001</v>
      </c>
      <c r="DN282">
        <v>30.01267916666667</v>
      </c>
      <c r="DO282">
        <v>30.02039166666667</v>
      </c>
      <c r="DP282">
        <v>999.9</v>
      </c>
      <c r="DQ282">
        <v>0</v>
      </c>
      <c r="DR282">
        <v>0</v>
      </c>
      <c r="DS282">
        <v>10001.01083333333</v>
      </c>
      <c r="DT282">
        <v>0</v>
      </c>
      <c r="DU282">
        <v>3.33927</v>
      </c>
      <c r="DV282">
        <v>1.908611666666667</v>
      </c>
      <c r="DW282">
        <v>432.0807083333333</v>
      </c>
      <c r="DX282">
        <v>430.00975</v>
      </c>
      <c r="DY282">
        <v>0.2636592083333333</v>
      </c>
      <c r="DZ282">
        <v>419.9935416666667</v>
      </c>
      <c r="EA282">
        <v>23.29337083333333</v>
      </c>
      <c r="EB282">
        <v>2.124130833333334</v>
      </c>
      <c r="EC282">
        <v>2.100356666666667</v>
      </c>
      <c r="ED282">
        <v>18.4013125</v>
      </c>
      <c r="EE282">
        <v>18.2218875</v>
      </c>
      <c r="EF282">
        <v>0.00500078</v>
      </c>
      <c r="EG282">
        <v>0</v>
      </c>
      <c r="EH282">
        <v>0</v>
      </c>
      <c r="EI282">
        <v>0</v>
      </c>
      <c r="EJ282">
        <v>122.5916666666667</v>
      </c>
      <c r="EK282">
        <v>0.00500078</v>
      </c>
      <c r="EL282">
        <v>-12.92916666666667</v>
      </c>
      <c r="EM282">
        <v>-0.2833333333333334</v>
      </c>
      <c r="EN282">
        <v>35.58583333333333</v>
      </c>
      <c r="EO282">
        <v>40.34083333333333</v>
      </c>
      <c r="EP282">
        <v>37.97370833333333</v>
      </c>
      <c r="EQ282">
        <v>40.81758333333334</v>
      </c>
      <c r="ER282">
        <v>38.40854166666666</v>
      </c>
      <c r="ES282">
        <v>0</v>
      </c>
      <c r="ET282">
        <v>0</v>
      </c>
      <c r="EU282">
        <v>0</v>
      </c>
      <c r="EV282">
        <v>1758414901.2</v>
      </c>
      <c r="EW282">
        <v>0</v>
      </c>
      <c r="EX282">
        <v>122.3538461538461</v>
      </c>
      <c r="EY282">
        <v>-3.370940406758786</v>
      </c>
      <c r="EZ282">
        <v>-3.104273230560364</v>
      </c>
      <c r="FA282">
        <v>-13.24615384615385</v>
      </c>
      <c r="FB282">
        <v>15</v>
      </c>
      <c r="FC282">
        <v>0</v>
      </c>
      <c r="FD282" t="s">
        <v>424</v>
      </c>
      <c r="FE282">
        <v>1746989605.5</v>
      </c>
      <c r="FF282">
        <v>1746989593.5</v>
      </c>
      <c r="FG282">
        <v>0</v>
      </c>
      <c r="FH282">
        <v>-0.274</v>
      </c>
      <c r="FI282">
        <v>-0.002</v>
      </c>
      <c r="FJ282">
        <v>2.549</v>
      </c>
      <c r="FK282">
        <v>0.129</v>
      </c>
      <c r="FL282">
        <v>420</v>
      </c>
      <c r="FM282">
        <v>17</v>
      </c>
      <c r="FN282">
        <v>0.02</v>
      </c>
      <c r="FO282">
        <v>0.04</v>
      </c>
      <c r="FP282">
        <v>1.895895</v>
      </c>
      <c r="FQ282">
        <v>0.1573785365853582</v>
      </c>
      <c r="FR282">
        <v>0.04121773519978992</v>
      </c>
      <c r="FS282">
        <v>1</v>
      </c>
      <c r="FT282">
        <v>122.1941176470588</v>
      </c>
      <c r="FU282">
        <v>-5.726508934170724</v>
      </c>
      <c r="FV282">
        <v>6.526774772223693</v>
      </c>
      <c r="FW282">
        <v>0</v>
      </c>
      <c r="FX282">
        <v>0.269041475</v>
      </c>
      <c r="FY282">
        <v>-0.1127512457786121</v>
      </c>
      <c r="FZ282">
        <v>0.01104724194762544</v>
      </c>
      <c r="GA282">
        <v>0</v>
      </c>
      <c r="GB282">
        <v>1</v>
      </c>
      <c r="GC282">
        <v>3</v>
      </c>
      <c r="GD282" t="s">
        <v>435</v>
      </c>
      <c r="GE282">
        <v>3.10312</v>
      </c>
      <c r="GF282">
        <v>2.7265</v>
      </c>
      <c r="GG282">
        <v>0.0880455</v>
      </c>
      <c r="GH282">
        <v>0.0876865</v>
      </c>
      <c r="GI282">
        <v>0.105969</v>
      </c>
      <c r="GJ282">
        <v>0.106577</v>
      </c>
      <c r="GK282">
        <v>23834.8</v>
      </c>
      <c r="GL282">
        <v>21641</v>
      </c>
      <c r="GM282">
        <v>26700.7</v>
      </c>
      <c r="GN282">
        <v>23943.4</v>
      </c>
      <c r="GO282">
        <v>38198.2</v>
      </c>
      <c r="GP282">
        <v>31621.6</v>
      </c>
      <c r="GQ282">
        <v>46629.1</v>
      </c>
      <c r="GR282">
        <v>37881</v>
      </c>
      <c r="GS282">
        <v>1.86605</v>
      </c>
      <c r="GT282">
        <v>1.8593</v>
      </c>
      <c r="GU282">
        <v>0.0826418</v>
      </c>
      <c r="GV282">
        <v>0</v>
      </c>
      <c r="GW282">
        <v>28.6673</v>
      </c>
      <c r="GX282">
        <v>999.9</v>
      </c>
      <c r="GY282">
        <v>53.5</v>
      </c>
      <c r="GZ282">
        <v>31.6</v>
      </c>
      <c r="HA282">
        <v>27.6943</v>
      </c>
      <c r="HB282">
        <v>61.1037</v>
      </c>
      <c r="HC282">
        <v>25.9495</v>
      </c>
      <c r="HD282">
        <v>1</v>
      </c>
      <c r="HE282">
        <v>0.143321</v>
      </c>
      <c r="HF282">
        <v>-1.0454</v>
      </c>
      <c r="HG282">
        <v>20.2958</v>
      </c>
      <c r="HH282">
        <v>5.22163</v>
      </c>
      <c r="HI282">
        <v>11.98</v>
      </c>
      <c r="HJ282">
        <v>4.96545</v>
      </c>
      <c r="HK282">
        <v>3.276</v>
      </c>
      <c r="HL282">
        <v>9999</v>
      </c>
      <c r="HM282">
        <v>9999</v>
      </c>
      <c r="HN282">
        <v>9999</v>
      </c>
      <c r="HO282">
        <v>999.9</v>
      </c>
      <c r="HP282">
        <v>1.86386</v>
      </c>
      <c r="HQ282">
        <v>1.86006</v>
      </c>
      <c r="HR282">
        <v>1.85838</v>
      </c>
      <c r="HS282">
        <v>1.85975</v>
      </c>
      <c r="HT282">
        <v>1.85985</v>
      </c>
      <c r="HU282">
        <v>1.85837</v>
      </c>
      <c r="HV282">
        <v>1.85745</v>
      </c>
      <c r="HW282">
        <v>1.8524</v>
      </c>
      <c r="HX282">
        <v>0</v>
      </c>
      <c r="HY282">
        <v>0</v>
      </c>
      <c r="HZ282">
        <v>0</v>
      </c>
      <c r="IA282">
        <v>0</v>
      </c>
      <c r="IB282" t="s">
        <v>426</v>
      </c>
      <c r="IC282" t="s">
        <v>427</v>
      </c>
      <c r="ID282" t="s">
        <v>428</v>
      </c>
      <c r="IE282" t="s">
        <v>428</v>
      </c>
      <c r="IF282" t="s">
        <v>428</v>
      </c>
      <c r="IG282" t="s">
        <v>428</v>
      </c>
      <c r="IH282">
        <v>0</v>
      </c>
      <c r="II282">
        <v>100</v>
      </c>
      <c r="IJ282">
        <v>100</v>
      </c>
      <c r="IK282">
        <v>-0.661</v>
      </c>
      <c r="IL282">
        <v>0.3082</v>
      </c>
      <c r="IM282">
        <v>-0.6605319167387009</v>
      </c>
      <c r="IN282">
        <v>-0.0004737513092168879</v>
      </c>
      <c r="IO282">
        <v>1.233974951706583E-06</v>
      </c>
      <c r="IP282">
        <v>-2.791035861235605E-10</v>
      </c>
      <c r="IQ282">
        <v>0.04306461537617447</v>
      </c>
      <c r="IR282">
        <v>-0.002560808816659483</v>
      </c>
      <c r="IS282">
        <v>0.0007441110143227328</v>
      </c>
      <c r="IT282">
        <v>-6.151772081818622E-06</v>
      </c>
      <c r="IU282">
        <v>2</v>
      </c>
      <c r="IV282">
        <v>1988</v>
      </c>
      <c r="IW282">
        <v>1</v>
      </c>
      <c r="IX282">
        <v>28</v>
      </c>
      <c r="IY282">
        <v>190421.6</v>
      </c>
      <c r="IZ282">
        <v>190421.8</v>
      </c>
      <c r="JA282">
        <v>1.1499</v>
      </c>
      <c r="JB282">
        <v>2.62085</v>
      </c>
      <c r="JC282">
        <v>1.49658</v>
      </c>
      <c r="JD282">
        <v>2.34741</v>
      </c>
      <c r="JE282">
        <v>1.54907</v>
      </c>
      <c r="JF282">
        <v>2.36084</v>
      </c>
      <c r="JG282">
        <v>36.4107</v>
      </c>
      <c r="JH282">
        <v>24.0875</v>
      </c>
      <c r="JI282">
        <v>18</v>
      </c>
      <c r="JJ282">
        <v>481.886</v>
      </c>
      <c r="JK282">
        <v>492.112</v>
      </c>
      <c r="JL282">
        <v>30.2552</v>
      </c>
      <c r="JM282">
        <v>29.0936</v>
      </c>
      <c r="JN282">
        <v>29.9999</v>
      </c>
      <c r="JO282">
        <v>29.2966</v>
      </c>
      <c r="JP282">
        <v>29.2858</v>
      </c>
      <c r="JQ282">
        <v>23.108</v>
      </c>
      <c r="JR282">
        <v>19.7554</v>
      </c>
      <c r="JS282">
        <v>100</v>
      </c>
      <c r="JT282">
        <v>30.2409</v>
      </c>
      <c r="JU282">
        <v>420</v>
      </c>
      <c r="JV282">
        <v>23.3644</v>
      </c>
      <c r="JW282">
        <v>101.948</v>
      </c>
      <c r="JX282">
        <v>91.3549</v>
      </c>
    </row>
    <row r="283" spans="1:284">
      <c r="A283">
        <v>265</v>
      </c>
      <c r="B283">
        <v>1758414903.1</v>
      </c>
      <c r="C283">
        <v>2200.099999904633</v>
      </c>
      <c r="D283" t="s">
        <v>962</v>
      </c>
      <c r="E283" t="s">
        <v>963</v>
      </c>
      <c r="F283">
        <v>5</v>
      </c>
      <c r="G283" t="s">
        <v>915</v>
      </c>
      <c r="H283" t="s">
        <v>421</v>
      </c>
      <c r="I283">
        <v>1758414895.1</v>
      </c>
      <c r="J283">
        <f>(K283)/1000</f>
        <v>0</v>
      </c>
      <c r="K283">
        <f>1000*DK283*AI283*(DG283-DH283)/(100*CZ283*(1000-AI283*DG283))</f>
        <v>0</v>
      </c>
      <c r="L283">
        <f>DK283*AI283*(DF283-DE283*(1000-AI283*DH283)/(1000-AI283*DG283))/(100*CZ283)</f>
        <v>0</v>
      </c>
      <c r="M283">
        <f>DE283 - IF(AI283&gt;1, L283*CZ283*100.0/(AK283), 0)</f>
        <v>0</v>
      </c>
      <c r="N283">
        <f>((T283-J283/2)*M283-L283)/(T283+J283/2)</f>
        <v>0</v>
      </c>
      <c r="O283">
        <f>N283*(DL283+DM283)/1000.0</f>
        <v>0</v>
      </c>
      <c r="P283">
        <f>(DE283 - IF(AI283&gt;1, L283*CZ283*100.0/(AK283), 0))*(DL283+DM283)/1000.0</f>
        <v>0</v>
      </c>
      <c r="Q283">
        <f>2.0/((1/S283-1/R283)+SIGN(S283)*SQRT((1/S283-1/R283)*(1/S283-1/R283) + 4*DA283/((DA283+1)*(DA283+1))*(2*1/S283*1/R283-1/R283*1/R283)))</f>
        <v>0</v>
      </c>
      <c r="R283">
        <f>IF(LEFT(DB283,1)&lt;&gt;"0",IF(LEFT(DB283,1)="1",3.0,DC283),$D$5+$E$5*(DS283*DL283/($K$5*1000))+$F$5*(DS283*DL283/($K$5*1000))*MAX(MIN(CZ283,$J$5),$I$5)*MAX(MIN(CZ283,$J$5),$I$5)+$G$5*MAX(MIN(CZ283,$J$5),$I$5)*(DS283*DL283/($K$5*1000))+$H$5*(DS283*DL283/($K$5*1000))*(DS283*DL283/($K$5*1000)))</f>
        <v>0</v>
      </c>
      <c r="S283">
        <f>J283*(1000-(1000*0.61365*exp(17.502*W283/(240.97+W283))/(DL283+DM283)+DG283)/2)/(1000*0.61365*exp(17.502*W283/(240.97+W283))/(DL283+DM283)-DG283)</f>
        <v>0</v>
      </c>
      <c r="T283">
        <f>1/((DA283+1)/(Q283/1.6)+1/(R283/1.37)) + DA283/((DA283+1)/(Q283/1.6) + DA283/(R283/1.37))</f>
        <v>0</v>
      </c>
      <c r="U283">
        <f>(CV283*CY283)</f>
        <v>0</v>
      </c>
      <c r="V283">
        <f>(DN283+(U283+2*0.95*5.67E-8*(((DN283+$B$9)+273)^4-(DN283+273)^4)-44100*J283)/(1.84*29.3*R283+8*0.95*5.67E-8*(DN283+273)^3))</f>
        <v>0</v>
      </c>
      <c r="W283">
        <f>($C$9*DO283+$D$9*DP283+$E$9*V283)</f>
        <v>0</v>
      </c>
      <c r="X283">
        <f>0.61365*exp(17.502*W283/(240.97+W283))</f>
        <v>0</v>
      </c>
      <c r="Y283">
        <f>(Z283/AA283*100)</f>
        <v>0</v>
      </c>
      <c r="Z283">
        <f>DG283*(DL283+DM283)/1000</f>
        <v>0</v>
      </c>
      <c r="AA283">
        <f>0.61365*exp(17.502*DN283/(240.97+DN283))</f>
        <v>0</v>
      </c>
      <c r="AB283">
        <f>(X283-DG283*(DL283+DM283)/1000)</f>
        <v>0</v>
      </c>
      <c r="AC283">
        <f>(-J283*44100)</f>
        <v>0</v>
      </c>
      <c r="AD283">
        <f>2*29.3*R283*0.92*(DN283-W283)</f>
        <v>0</v>
      </c>
      <c r="AE283">
        <f>2*0.95*5.67E-8*(((DN283+$B$9)+273)^4-(W283+273)^4)</f>
        <v>0</v>
      </c>
      <c r="AF283">
        <f>U283+AE283+AC283+AD283</f>
        <v>0</v>
      </c>
      <c r="AG283">
        <v>0</v>
      </c>
      <c r="AH283">
        <v>0</v>
      </c>
      <c r="AI283">
        <f>IF(AG283*$H$15&gt;=AK283,1.0,(AK283/(AK283-AG283*$H$15)))</f>
        <v>0</v>
      </c>
      <c r="AJ283">
        <f>(AI283-1)*100</f>
        <v>0</v>
      </c>
      <c r="AK283">
        <f>MAX(0,($B$15+$C$15*DS283)/(1+$D$15*DS283)*DL283/(DN283+273)*$E$15)</f>
        <v>0</v>
      </c>
      <c r="AL283" t="s">
        <v>422</v>
      </c>
      <c r="AM283" t="s">
        <v>422</v>
      </c>
      <c r="AN283">
        <v>0</v>
      </c>
      <c r="AO283">
        <v>0</v>
      </c>
      <c r="AP283">
        <f>1-AN283/AO283</f>
        <v>0</v>
      </c>
      <c r="AQ283">
        <v>0</v>
      </c>
      <c r="AR283" t="s">
        <v>422</v>
      </c>
      <c r="AS283" t="s">
        <v>422</v>
      </c>
      <c r="AT283">
        <v>0</v>
      </c>
      <c r="AU283">
        <v>0</v>
      </c>
      <c r="AV283">
        <f>1-AT283/AU283</f>
        <v>0</v>
      </c>
      <c r="AW283">
        <v>0.5</v>
      </c>
      <c r="AX283">
        <f>CW283</f>
        <v>0</v>
      </c>
      <c r="AY283">
        <f>L283</f>
        <v>0</v>
      </c>
      <c r="AZ283">
        <f>AV283*AW283*AX283</f>
        <v>0</v>
      </c>
      <c r="BA283">
        <f>(AY283-AQ283)/AX283</f>
        <v>0</v>
      </c>
      <c r="BB283">
        <f>(AO283-AU283)/AU283</f>
        <v>0</v>
      </c>
      <c r="BC283">
        <f>AN283/(AP283+AN283/AU283)</f>
        <v>0</v>
      </c>
      <c r="BD283" t="s">
        <v>422</v>
      </c>
      <c r="BE283">
        <v>0</v>
      </c>
      <c r="BF283">
        <f>IF(BE283&lt;&gt;0, BE283, BC283)</f>
        <v>0</v>
      </c>
      <c r="BG283">
        <f>1-BF283/AU283</f>
        <v>0</v>
      </c>
      <c r="BH283">
        <f>(AU283-AT283)/(AU283-BF283)</f>
        <v>0</v>
      </c>
      <c r="BI283">
        <f>(AO283-AU283)/(AO283-BF283)</f>
        <v>0</v>
      </c>
      <c r="BJ283">
        <f>(AU283-AT283)/(AU283-AN283)</f>
        <v>0</v>
      </c>
      <c r="BK283">
        <f>(AO283-AU283)/(AO283-AN283)</f>
        <v>0</v>
      </c>
      <c r="BL283">
        <f>(BH283*BF283/AT283)</f>
        <v>0</v>
      </c>
      <c r="BM283">
        <f>(1-BL283)</f>
        <v>0</v>
      </c>
      <c r="CV283">
        <f>$B$13*DT283+$C$13*DU283+$F$13*EF283*(1-EI283)</f>
        <v>0</v>
      </c>
      <c r="CW283">
        <f>CV283*CX283</f>
        <v>0</v>
      </c>
      <c r="CX283">
        <f>($B$13*$D$11+$C$13*$D$11+$F$13*((ES283+EK283)/MAX(ES283+EK283+ET283, 0.1)*$I$11+ET283/MAX(ES283+EK283+ET283, 0.1)*$J$11))/($B$13+$C$13+$F$13)</f>
        <v>0</v>
      </c>
      <c r="CY283">
        <f>($B$13*$K$11+$C$13*$K$11+$F$13*((ES283+EK283)/MAX(ES283+EK283+ET283, 0.1)*$P$11+ET283/MAX(ES283+EK283+ET283, 0.1)*$Q$11))/($B$13+$C$13+$F$13)</f>
        <v>0</v>
      </c>
      <c r="CZ283">
        <v>1.37</v>
      </c>
      <c r="DA283">
        <v>0.5</v>
      </c>
      <c r="DB283" t="s">
        <v>423</v>
      </c>
      <c r="DC283">
        <v>2</v>
      </c>
      <c r="DD283">
        <v>1758414895.1</v>
      </c>
      <c r="DE283">
        <v>421.895875</v>
      </c>
      <c r="DF283">
        <v>419.9913750000001</v>
      </c>
      <c r="DG283">
        <v>23.55384166666666</v>
      </c>
      <c r="DH283">
        <v>23.2929125</v>
      </c>
      <c r="DI283">
        <v>422.5574583333334</v>
      </c>
      <c r="DJ283">
        <v>23.24550833333333</v>
      </c>
      <c r="DK283">
        <v>500.013625</v>
      </c>
      <c r="DL283">
        <v>90.170075</v>
      </c>
      <c r="DM283">
        <v>0.06811449583333333</v>
      </c>
      <c r="DN283">
        <v>30.01109166666667</v>
      </c>
      <c r="DO283">
        <v>30.01902916666667</v>
      </c>
      <c r="DP283">
        <v>999.9</v>
      </c>
      <c r="DQ283">
        <v>0</v>
      </c>
      <c r="DR283">
        <v>0</v>
      </c>
      <c r="DS283">
        <v>10003.07333333333</v>
      </c>
      <c r="DT283">
        <v>0</v>
      </c>
      <c r="DU283">
        <v>3.33927</v>
      </c>
      <c r="DV283">
        <v>1.90465625</v>
      </c>
      <c r="DW283">
        <v>432.0730833333334</v>
      </c>
      <c r="DX283">
        <v>430.007375</v>
      </c>
      <c r="DY283">
        <v>0.2609352083333333</v>
      </c>
      <c r="DZ283">
        <v>419.9913750000001</v>
      </c>
      <c r="EA283">
        <v>23.2929125</v>
      </c>
      <c r="EB283">
        <v>2.12385125</v>
      </c>
      <c r="EC283">
        <v>2.100322916666667</v>
      </c>
      <c r="ED283">
        <v>18.39921666666667</v>
      </c>
      <c r="EE283">
        <v>18.22163333333333</v>
      </c>
      <c r="EF283">
        <v>0.00500078</v>
      </c>
      <c r="EG283">
        <v>0</v>
      </c>
      <c r="EH283">
        <v>0</v>
      </c>
      <c r="EI283">
        <v>0</v>
      </c>
      <c r="EJ283">
        <v>122.8291666666667</v>
      </c>
      <c r="EK283">
        <v>0.00500078</v>
      </c>
      <c r="EL283">
        <v>-12.60416666666667</v>
      </c>
      <c r="EM283">
        <v>-0.3</v>
      </c>
      <c r="EN283">
        <v>35.58320833333334</v>
      </c>
      <c r="EO283">
        <v>40.28095833333333</v>
      </c>
      <c r="EP283">
        <v>37.95025</v>
      </c>
      <c r="EQ283">
        <v>40.749875</v>
      </c>
      <c r="ER283">
        <v>38.37729166666666</v>
      </c>
      <c r="ES283">
        <v>0</v>
      </c>
      <c r="ET283">
        <v>0</v>
      </c>
      <c r="EU283">
        <v>0</v>
      </c>
      <c r="EV283">
        <v>1758414903</v>
      </c>
      <c r="EW283">
        <v>0</v>
      </c>
      <c r="EX283">
        <v>122.452</v>
      </c>
      <c r="EY283">
        <v>-13.46153860868134</v>
      </c>
      <c r="EZ283">
        <v>10.63076967205532</v>
      </c>
      <c r="FA283">
        <v>-12.896</v>
      </c>
      <c r="FB283">
        <v>15</v>
      </c>
      <c r="FC283">
        <v>0</v>
      </c>
      <c r="FD283" t="s">
        <v>424</v>
      </c>
      <c r="FE283">
        <v>1746989605.5</v>
      </c>
      <c r="FF283">
        <v>1746989593.5</v>
      </c>
      <c r="FG283">
        <v>0</v>
      </c>
      <c r="FH283">
        <v>-0.274</v>
      </c>
      <c r="FI283">
        <v>-0.002</v>
      </c>
      <c r="FJ283">
        <v>2.549</v>
      </c>
      <c r="FK283">
        <v>0.129</v>
      </c>
      <c r="FL283">
        <v>420</v>
      </c>
      <c r="FM283">
        <v>17</v>
      </c>
      <c r="FN283">
        <v>0.02</v>
      </c>
      <c r="FO283">
        <v>0.04</v>
      </c>
      <c r="FP283">
        <v>1.900329512195122</v>
      </c>
      <c r="FQ283">
        <v>0.07122689895470682</v>
      </c>
      <c r="FR283">
        <v>0.03758754509280316</v>
      </c>
      <c r="FS283">
        <v>1</v>
      </c>
      <c r="FT283">
        <v>122.1941176470588</v>
      </c>
      <c r="FU283">
        <v>-2.58517972547014</v>
      </c>
      <c r="FV283">
        <v>6.462149577550007</v>
      </c>
      <c r="FW283">
        <v>0</v>
      </c>
      <c r="FX283">
        <v>0.2652151219512195</v>
      </c>
      <c r="FY283">
        <v>-0.09355450871080065</v>
      </c>
      <c r="FZ283">
        <v>0.009446189651724522</v>
      </c>
      <c r="GA283">
        <v>1</v>
      </c>
      <c r="GB283">
        <v>2</v>
      </c>
      <c r="GC283">
        <v>3</v>
      </c>
      <c r="GD283" t="s">
        <v>425</v>
      </c>
      <c r="GE283">
        <v>3.1032</v>
      </c>
      <c r="GF283">
        <v>2.72648</v>
      </c>
      <c r="GG283">
        <v>0.0880471</v>
      </c>
      <c r="GH283">
        <v>0.0876893</v>
      </c>
      <c r="GI283">
        <v>0.105964</v>
      </c>
      <c r="GJ283">
        <v>0.106574</v>
      </c>
      <c r="GK283">
        <v>23834.8</v>
      </c>
      <c r="GL283">
        <v>21641.1</v>
      </c>
      <c r="GM283">
        <v>26700.7</v>
      </c>
      <c r="GN283">
        <v>23943.6</v>
      </c>
      <c r="GO283">
        <v>38198.3</v>
      </c>
      <c r="GP283">
        <v>31621.7</v>
      </c>
      <c r="GQ283">
        <v>46629</v>
      </c>
      <c r="GR283">
        <v>37881</v>
      </c>
      <c r="GS283">
        <v>1.86637</v>
      </c>
      <c r="GT283">
        <v>1.85912</v>
      </c>
      <c r="GU283">
        <v>0.0829622</v>
      </c>
      <c r="GV283">
        <v>0</v>
      </c>
      <c r="GW283">
        <v>28.6652</v>
      </c>
      <c r="GX283">
        <v>999.9</v>
      </c>
      <c r="GY283">
        <v>53.5</v>
      </c>
      <c r="GZ283">
        <v>31.6</v>
      </c>
      <c r="HA283">
        <v>27.6961</v>
      </c>
      <c r="HB283">
        <v>61.1137</v>
      </c>
      <c r="HC283">
        <v>26.1218</v>
      </c>
      <c r="HD283">
        <v>1</v>
      </c>
      <c r="HE283">
        <v>0.143333</v>
      </c>
      <c r="HF283">
        <v>-1.04339</v>
      </c>
      <c r="HG283">
        <v>20.2958</v>
      </c>
      <c r="HH283">
        <v>5.22133</v>
      </c>
      <c r="HI283">
        <v>11.98</v>
      </c>
      <c r="HJ283">
        <v>4.9655</v>
      </c>
      <c r="HK283">
        <v>3.276</v>
      </c>
      <c r="HL283">
        <v>9999</v>
      </c>
      <c r="HM283">
        <v>9999</v>
      </c>
      <c r="HN283">
        <v>9999</v>
      </c>
      <c r="HO283">
        <v>999.9</v>
      </c>
      <c r="HP283">
        <v>1.86386</v>
      </c>
      <c r="HQ283">
        <v>1.86006</v>
      </c>
      <c r="HR283">
        <v>1.85837</v>
      </c>
      <c r="HS283">
        <v>1.85974</v>
      </c>
      <c r="HT283">
        <v>1.85983</v>
      </c>
      <c r="HU283">
        <v>1.85837</v>
      </c>
      <c r="HV283">
        <v>1.85745</v>
      </c>
      <c r="HW283">
        <v>1.8524</v>
      </c>
      <c r="HX283">
        <v>0</v>
      </c>
      <c r="HY283">
        <v>0</v>
      </c>
      <c r="HZ283">
        <v>0</v>
      </c>
      <c r="IA283">
        <v>0</v>
      </c>
      <c r="IB283" t="s">
        <v>426</v>
      </c>
      <c r="IC283" t="s">
        <v>427</v>
      </c>
      <c r="ID283" t="s">
        <v>428</v>
      </c>
      <c r="IE283" t="s">
        <v>428</v>
      </c>
      <c r="IF283" t="s">
        <v>428</v>
      </c>
      <c r="IG283" t="s">
        <v>428</v>
      </c>
      <c r="IH283">
        <v>0</v>
      </c>
      <c r="II283">
        <v>100</v>
      </c>
      <c r="IJ283">
        <v>100</v>
      </c>
      <c r="IK283">
        <v>-0.662</v>
      </c>
      <c r="IL283">
        <v>0.3082</v>
      </c>
      <c r="IM283">
        <v>-0.6605319167387009</v>
      </c>
      <c r="IN283">
        <v>-0.0004737513092168879</v>
      </c>
      <c r="IO283">
        <v>1.233974951706583E-06</v>
      </c>
      <c r="IP283">
        <v>-2.791035861235605E-10</v>
      </c>
      <c r="IQ283">
        <v>0.04306461537617447</v>
      </c>
      <c r="IR283">
        <v>-0.002560808816659483</v>
      </c>
      <c r="IS283">
        <v>0.0007441110143227328</v>
      </c>
      <c r="IT283">
        <v>-6.151772081818622E-06</v>
      </c>
      <c r="IU283">
        <v>2</v>
      </c>
      <c r="IV283">
        <v>1988</v>
      </c>
      <c r="IW283">
        <v>1</v>
      </c>
      <c r="IX283">
        <v>28</v>
      </c>
      <c r="IY283">
        <v>190421.6</v>
      </c>
      <c r="IZ283">
        <v>190421.8</v>
      </c>
      <c r="JA283">
        <v>1.1499</v>
      </c>
      <c r="JB283">
        <v>2.61719</v>
      </c>
      <c r="JC283">
        <v>1.49658</v>
      </c>
      <c r="JD283">
        <v>2.34741</v>
      </c>
      <c r="JE283">
        <v>1.54907</v>
      </c>
      <c r="JF283">
        <v>2.43286</v>
      </c>
      <c r="JG283">
        <v>36.4107</v>
      </c>
      <c r="JH283">
        <v>24.0875</v>
      </c>
      <c r="JI283">
        <v>18</v>
      </c>
      <c r="JJ283">
        <v>482.075</v>
      </c>
      <c r="JK283">
        <v>491.996</v>
      </c>
      <c r="JL283">
        <v>30.2484</v>
      </c>
      <c r="JM283">
        <v>29.0932</v>
      </c>
      <c r="JN283">
        <v>30</v>
      </c>
      <c r="JO283">
        <v>29.2966</v>
      </c>
      <c r="JP283">
        <v>29.2858</v>
      </c>
      <c r="JQ283">
        <v>23.1064</v>
      </c>
      <c r="JR283">
        <v>19.7554</v>
      </c>
      <c r="JS283">
        <v>100</v>
      </c>
      <c r="JT283">
        <v>30.2409</v>
      </c>
      <c r="JU283">
        <v>420</v>
      </c>
      <c r="JV283">
        <v>23.3736</v>
      </c>
      <c r="JW283">
        <v>101.948</v>
      </c>
      <c r="JX283">
        <v>91.3552</v>
      </c>
    </row>
    <row r="284" spans="1:284">
      <c r="A284">
        <v>266</v>
      </c>
      <c r="B284">
        <v>1758414905.1</v>
      </c>
      <c r="C284">
        <v>2202.099999904633</v>
      </c>
      <c r="D284" t="s">
        <v>964</v>
      </c>
      <c r="E284" t="s">
        <v>965</v>
      </c>
      <c r="F284">
        <v>5</v>
      </c>
      <c r="G284" t="s">
        <v>915</v>
      </c>
      <c r="H284" t="s">
        <v>421</v>
      </c>
      <c r="I284">
        <v>1758414897.1</v>
      </c>
      <c r="J284">
        <f>(K284)/1000</f>
        <v>0</v>
      </c>
      <c r="K284">
        <f>1000*DK284*AI284*(DG284-DH284)/(100*CZ284*(1000-AI284*DG284))</f>
        <v>0</v>
      </c>
      <c r="L284">
        <f>DK284*AI284*(DF284-DE284*(1000-AI284*DH284)/(1000-AI284*DG284))/(100*CZ284)</f>
        <v>0</v>
      </c>
      <c r="M284">
        <f>DE284 - IF(AI284&gt;1, L284*CZ284*100.0/(AK284), 0)</f>
        <v>0</v>
      </c>
      <c r="N284">
        <f>((T284-J284/2)*M284-L284)/(T284+J284/2)</f>
        <v>0</v>
      </c>
      <c r="O284">
        <f>N284*(DL284+DM284)/1000.0</f>
        <v>0</v>
      </c>
      <c r="P284">
        <f>(DE284 - IF(AI284&gt;1, L284*CZ284*100.0/(AK284), 0))*(DL284+DM284)/1000.0</f>
        <v>0</v>
      </c>
      <c r="Q284">
        <f>2.0/((1/S284-1/R284)+SIGN(S284)*SQRT((1/S284-1/R284)*(1/S284-1/R284) + 4*DA284/((DA284+1)*(DA284+1))*(2*1/S284*1/R284-1/R284*1/R284)))</f>
        <v>0</v>
      </c>
      <c r="R284">
        <f>IF(LEFT(DB284,1)&lt;&gt;"0",IF(LEFT(DB284,1)="1",3.0,DC284),$D$5+$E$5*(DS284*DL284/($K$5*1000))+$F$5*(DS284*DL284/($K$5*1000))*MAX(MIN(CZ284,$J$5),$I$5)*MAX(MIN(CZ284,$J$5),$I$5)+$G$5*MAX(MIN(CZ284,$J$5),$I$5)*(DS284*DL284/($K$5*1000))+$H$5*(DS284*DL284/($K$5*1000))*(DS284*DL284/($K$5*1000)))</f>
        <v>0</v>
      </c>
      <c r="S284">
        <f>J284*(1000-(1000*0.61365*exp(17.502*W284/(240.97+W284))/(DL284+DM284)+DG284)/2)/(1000*0.61365*exp(17.502*W284/(240.97+W284))/(DL284+DM284)-DG284)</f>
        <v>0</v>
      </c>
      <c r="T284">
        <f>1/((DA284+1)/(Q284/1.6)+1/(R284/1.37)) + DA284/((DA284+1)/(Q284/1.6) + DA284/(R284/1.37))</f>
        <v>0</v>
      </c>
      <c r="U284">
        <f>(CV284*CY284)</f>
        <v>0</v>
      </c>
      <c r="V284">
        <f>(DN284+(U284+2*0.95*5.67E-8*(((DN284+$B$9)+273)^4-(DN284+273)^4)-44100*J284)/(1.84*29.3*R284+8*0.95*5.67E-8*(DN284+273)^3))</f>
        <v>0</v>
      </c>
      <c r="W284">
        <f>($C$9*DO284+$D$9*DP284+$E$9*V284)</f>
        <v>0</v>
      </c>
      <c r="X284">
        <f>0.61365*exp(17.502*W284/(240.97+W284))</f>
        <v>0</v>
      </c>
      <c r="Y284">
        <f>(Z284/AA284*100)</f>
        <v>0</v>
      </c>
      <c r="Z284">
        <f>DG284*(DL284+DM284)/1000</f>
        <v>0</v>
      </c>
      <c r="AA284">
        <f>0.61365*exp(17.502*DN284/(240.97+DN284))</f>
        <v>0</v>
      </c>
      <c r="AB284">
        <f>(X284-DG284*(DL284+DM284)/1000)</f>
        <v>0</v>
      </c>
      <c r="AC284">
        <f>(-J284*44100)</f>
        <v>0</v>
      </c>
      <c r="AD284">
        <f>2*29.3*R284*0.92*(DN284-W284)</f>
        <v>0</v>
      </c>
      <c r="AE284">
        <f>2*0.95*5.67E-8*(((DN284+$B$9)+273)^4-(W284+273)^4)</f>
        <v>0</v>
      </c>
      <c r="AF284">
        <f>U284+AE284+AC284+AD284</f>
        <v>0</v>
      </c>
      <c r="AG284">
        <v>0</v>
      </c>
      <c r="AH284">
        <v>0</v>
      </c>
      <c r="AI284">
        <f>IF(AG284*$H$15&gt;=AK284,1.0,(AK284/(AK284-AG284*$H$15)))</f>
        <v>0</v>
      </c>
      <c r="AJ284">
        <f>(AI284-1)*100</f>
        <v>0</v>
      </c>
      <c r="AK284">
        <f>MAX(0,($B$15+$C$15*DS284)/(1+$D$15*DS284)*DL284/(DN284+273)*$E$15)</f>
        <v>0</v>
      </c>
      <c r="AL284" t="s">
        <v>422</v>
      </c>
      <c r="AM284" t="s">
        <v>422</v>
      </c>
      <c r="AN284">
        <v>0</v>
      </c>
      <c r="AO284">
        <v>0</v>
      </c>
      <c r="AP284">
        <f>1-AN284/AO284</f>
        <v>0</v>
      </c>
      <c r="AQ284">
        <v>0</v>
      </c>
      <c r="AR284" t="s">
        <v>422</v>
      </c>
      <c r="AS284" t="s">
        <v>422</v>
      </c>
      <c r="AT284">
        <v>0</v>
      </c>
      <c r="AU284">
        <v>0</v>
      </c>
      <c r="AV284">
        <f>1-AT284/AU284</f>
        <v>0</v>
      </c>
      <c r="AW284">
        <v>0.5</v>
      </c>
      <c r="AX284">
        <f>CW284</f>
        <v>0</v>
      </c>
      <c r="AY284">
        <f>L284</f>
        <v>0</v>
      </c>
      <c r="AZ284">
        <f>AV284*AW284*AX284</f>
        <v>0</v>
      </c>
      <c r="BA284">
        <f>(AY284-AQ284)/AX284</f>
        <v>0</v>
      </c>
      <c r="BB284">
        <f>(AO284-AU284)/AU284</f>
        <v>0</v>
      </c>
      <c r="BC284">
        <f>AN284/(AP284+AN284/AU284)</f>
        <v>0</v>
      </c>
      <c r="BD284" t="s">
        <v>422</v>
      </c>
      <c r="BE284">
        <v>0</v>
      </c>
      <c r="BF284">
        <f>IF(BE284&lt;&gt;0, BE284, BC284)</f>
        <v>0</v>
      </c>
      <c r="BG284">
        <f>1-BF284/AU284</f>
        <v>0</v>
      </c>
      <c r="BH284">
        <f>(AU284-AT284)/(AU284-BF284)</f>
        <v>0</v>
      </c>
      <c r="BI284">
        <f>(AO284-AU284)/(AO284-BF284)</f>
        <v>0</v>
      </c>
      <c r="BJ284">
        <f>(AU284-AT284)/(AU284-AN284)</f>
        <v>0</v>
      </c>
      <c r="BK284">
        <f>(AO284-AU284)/(AO284-AN284)</f>
        <v>0</v>
      </c>
      <c r="BL284">
        <f>(BH284*BF284/AT284)</f>
        <v>0</v>
      </c>
      <c r="BM284">
        <f>(1-BL284)</f>
        <v>0</v>
      </c>
      <c r="CV284">
        <f>$B$13*DT284+$C$13*DU284+$F$13*EF284*(1-EI284)</f>
        <v>0</v>
      </c>
      <c r="CW284">
        <f>CV284*CX284</f>
        <v>0</v>
      </c>
      <c r="CX284">
        <f>($B$13*$D$11+$C$13*$D$11+$F$13*((ES284+EK284)/MAX(ES284+EK284+ET284, 0.1)*$I$11+ET284/MAX(ES284+EK284+ET284, 0.1)*$J$11))/($B$13+$C$13+$F$13)</f>
        <v>0</v>
      </c>
      <c r="CY284">
        <f>($B$13*$K$11+$C$13*$K$11+$F$13*((ES284+EK284)/MAX(ES284+EK284+ET284, 0.1)*$P$11+ET284/MAX(ES284+EK284+ET284, 0.1)*$Q$11))/($B$13+$C$13+$F$13)</f>
        <v>0</v>
      </c>
      <c r="CZ284">
        <v>1.37</v>
      </c>
      <c r="DA284">
        <v>0.5</v>
      </c>
      <c r="DB284" t="s">
        <v>423</v>
      </c>
      <c r="DC284">
        <v>2</v>
      </c>
      <c r="DD284">
        <v>1758414897.1</v>
      </c>
      <c r="DE284">
        <v>421.8905416666666</v>
      </c>
      <c r="DF284">
        <v>420.0025000000001</v>
      </c>
      <c r="DG284">
        <v>23.5511</v>
      </c>
      <c r="DH284">
        <v>23.29254583333333</v>
      </c>
      <c r="DI284">
        <v>422.5520416666666</v>
      </c>
      <c r="DJ284">
        <v>23.242825</v>
      </c>
      <c r="DK284">
        <v>500.0094166666667</v>
      </c>
      <c r="DL284">
        <v>90.17057083333333</v>
      </c>
      <c r="DM284">
        <v>0.06815212916666667</v>
      </c>
      <c r="DN284">
        <v>30.00945</v>
      </c>
      <c r="DO284">
        <v>30.01802499999999</v>
      </c>
      <c r="DP284">
        <v>999.9</v>
      </c>
      <c r="DQ284">
        <v>0</v>
      </c>
      <c r="DR284">
        <v>0</v>
      </c>
      <c r="DS284">
        <v>9998.207499999999</v>
      </c>
      <c r="DT284">
        <v>0</v>
      </c>
      <c r="DU284">
        <v>3.33927</v>
      </c>
      <c r="DV284">
        <v>1.888179166666667</v>
      </c>
      <c r="DW284">
        <v>432.0663750000001</v>
      </c>
      <c r="DX284">
        <v>430.0185833333333</v>
      </c>
      <c r="DY284">
        <v>0.2585604166666666</v>
      </c>
      <c r="DZ284">
        <v>420.0025000000001</v>
      </c>
      <c r="EA284">
        <v>23.29254583333333</v>
      </c>
      <c r="EB284">
        <v>2.123615833333333</v>
      </c>
      <c r="EC284">
        <v>2.100301666666667</v>
      </c>
      <c r="ED284">
        <v>18.39744583333333</v>
      </c>
      <c r="EE284">
        <v>18.22147083333333</v>
      </c>
      <c r="EF284">
        <v>0.00500078</v>
      </c>
      <c r="EG284">
        <v>0</v>
      </c>
      <c r="EH284">
        <v>0</v>
      </c>
      <c r="EI284">
        <v>0</v>
      </c>
      <c r="EJ284">
        <v>123.4333333333333</v>
      </c>
      <c r="EK284">
        <v>0.00500078</v>
      </c>
      <c r="EL284">
        <v>-13.7</v>
      </c>
      <c r="EM284">
        <v>-0.07916666666666668</v>
      </c>
      <c r="EN284">
        <v>35.57016666666667</v>
      </c>
      <c r="EO284">
        <v>40.22104166666666</v>
      </c>
      <c r="EP284">
        <v>37.92154166666666</v>
      </c>
      <c r="EQ284">
        <v>40.67695833333334</v>
      </c>
      <c r="ER284">
        <v>38.34604166666666</v>
      </c>
      <c r="ES284">
        <v>0</v>
      </c>
      <c r="ET284">
        <v>0</v>
      </c>
      <c r="EU284">
        <v>0</v>
      </c>
      <c r="EV284">
        <v>1758414904.8</v>
      </c>
      <c r="EW284">
        <v>0</v>
      </c>
      <c r="EX284">
        <v>122.1730769230769</v>
      </c>
      <c r="EY284">
        <v>6.854700734536273</v>
      </c>
      <c r="EZ284">
        <v>-5.066666456773267</v>
      </c>
      <c r="FA284">
        <v>-13.8076923076923</v>
      </c>
      <c r="FB284">
        <v>15</v>
      </c>
      <c r="FC284">
        <v>0</v>
      </c>
      <c r="FD284" t="s">
        <v>424</v>
      </c>
      <c r="FE284">
        <v>1746989605.5</v>
      </c>
      <c r="FF284">
        <v>1746989593.5</v>
      </c>
      <c r="FG284">
        <v>0</v>
      </c>
      <c r="FH284">
        <v>-0.274</v>
      </c>
      <c r="FI284">
        <v>-0.002</v>
      </c>
      <c r="FJ284">
        <v>2.549</v>
      </c>
      <c r="FK284">
        <v>0.129</v>
      </c>
      <c r="FL284">
        <v>420</v>
      </c>
      <c r="FM284">
        <v>17</v>
      </c>
      <c r="FN284">
        <v>0.02</v>
      </c>
      <c r="FO284">
        <v>0.04</v>
      </c>
      <c r="FP284">
        <v>1.901428048780488</v>
      </c>
      <c r="FQ284">
        <v>0.001208780487805117</v>
      </c>
      <c r="FR284">
        <v>0.03694691407421434</v>
      </c>
      <c r="FS284">
        <v>1</v>
      </c>
      <c r="FT284">
        <v>121.9264705882353</v>
      </c>
      <c r="FU284">
        <v>6.189457403281327</v>
      </c>
      <c r="FV284">
        <v>6.319545256514502</v>
      </c>
      <c r="FW284">
        <v>0</v>
      </c>
      <c r="FX284">
        <v>0.2637195853658537</v>
      </c>
      <c r="FY284">
        <v>-0.0856516933797908</v>
      </c>
      <c r="FZ284">
        <v>0.008685122516162996</v>
      </c>
      <c r="GA284">
        <v>1</v>
      </c>
      <c r="GB284">
        <v>2</v>
      </c>
      <c r="GC284">
        <v>3</v>
      </c>
      <c r="GD284" t="s">
        <v>425</v>
      </c>
      <c r="GE284">
        <v>3.10305</v>
      </c>
      <c r="GF284">
        <v>2.72634</v>
      </c>
      <c r="GG284">
        <v>0.0880387</v>
      </c>
      <c r="GH284">
        <v>0.0877028</v>
      </c>
      <c r="GI284">
        <v>0.105961</v>
      </c>
      <c r="GJ284">
        <v>0.106575</v>
      </c>
      <c r="GK284">
        <v>23834.9</v>
      </c>
      <c r="GL284">
        <v>21640.9</v>
      </c>
      <c r="GM284">
        <v>26700.6</v>
      </c>
      <c r="GN284">
        <v>23943.7</v>
      </c>
      <c r="GO284">
        <v>38198.5</v>
      </c>
      <c r="GP284">
        <v>31621.8</v>
      </c>
      <c r="GQ284">
        <v>46629</v>
      </c>
      <c r="GR284">
        <v>37881.1</v>
      </c>
      <c r="GS284">
        <v>1.86607</v>
      </c>
      <c r="GT284">
        <v>1.85938</v>
      </c>
      <c r="GU284">
        <v>0.08308889999999999</v>
      </c>
      <c r="GV284">
        <v>0</v>
      </c>
      <c r="GW284">
        <v>28.6636</v>
      </c>
      <c r="GX284">
        <v>999.9</v>
      </c>
      <c r="GY284">
        <v>53.5</v>
      </c>
      <c r="GZ284">
        <v>31.6</v>
      </c>
      <c r="HA284">
        <v>27.6937</v>
      </c>
      <c r="HB284">
        <v>60.6437</v>
      </c>
      <c r="HC284">
        <v>26.222</v>
      </c>
      <c r="HD284">
        <v>1</v>
      </c>
      <c r="HE284">
        <v>0.143321</v>
      </c>
      <c r="HF284">
        <v>-1.04047</v>
      </c>
      <c r="HG284">
        <v>20.2957</v>
      </c>
      <c r="HH284">
        <v>5.22163</v>
      </c>
      <c r="HI284">
        <v>11.98</v>
      </c>
      <c r="HJ284">
        <v>4.96565</v>
      </c>
      <c r="HK284">
        <v>3.276</v>
      </c>
      <c r="HL284">
        <v>9999</v>
      </c>
      <c r="HM284">
        <v>9999</v>
      </c>
      <c r="HN284">
        <v>9999</v>
      </c>
      <c r="HO284">
        <v>999.9</v>
      </c>
      <c r="HP284">
        <v>1.86388</v>
      </c>
      <c r="HQ284">
        <v>1.86006</v>
      </c>
      <c r="HR284">
        <v>1.85837</v>
      </c>
      <c r="HS284">
        <v>1.85974</v>
      </c>
      <c r="HT284">
        <v>1.85982</v>
      </c>
      <c r="HU284">
        <v>1.85837</v>
      </c>
      <c r="HV284">
        <v>1.85745</v>
      </c>
      <c r="HW284">
        <v>1.85238</v>
      </c>
      <c r="HX284">
        <v>0</v>
      </c>
      <c r="HY284">
        <v>0</v>
      </c>
      <c r="HZ284">
        <v>0</v>
      </c>
      <c r="IA284">
        <v>0</v>
      </c>
      <c r="IB284" t="s">
        <v>426</v>
      </c>
      <c r="IC284" t="s">
        <v>427</v>
      </c>
      <c r="ID284" t="s">
        <v>428</v>
      </c>
      <c r="IE284" t="s">
        <v>428</v>
      </c>
      <c r="IF284" t="s">
        <v>428</v>
      </c>
      <c r="IG284" t="s">
        <v>428</v>
      </c>
      <c r="IH284">
        <v>0</v>
      </c>
      <c r="II284">
        <v>100</v>
      </c>
      <c r="IJ284">
        <v>100</v>
      </c>
      <c r="IK284">
        <v>-0.661</v>
      </c>
      <c r="IL284">
        <v>0.3082</v>
      </c>
      <c r="IM284">
        <v>-0.6605319167387009</v>
      </c>
      <c r="IN284">
        <v>-0.0004737513092168879</v>
      </c>
      <c r="IO284">
        <v>1.233974951706583E-06</v>
      </c>
      <c r="IP284">
        <v>-2.791035861235605E-10</v>
      </c>
      <c r="IQ284">
        <v>0.04306461537617447</v>
      </c>
      <c r="IR284">
        <v>-0.002560808816659483</v>
      </c>
      <c r="IS284">
        <v>0.0007441110143227328</v>
      </c>
      <c r="IT284">
        <v>-6.151772081818622E-06</v>
      </c>
      <c r="IU284">
        <v>2</v>
      </c>
      <c r="IV284">
        <v>1988</v>
      </c>
      <c r="IW284">
        <v>1</v>
      </c>
      <c r="IX284">
        <v>28</v>
      </c>
      <c r="IY284">
        <v>190421.7</v>
      </c>
      <c r="IZ284">
        <v>190421.9</v>
      </c>
      <c r="JA284">
        <v>1.1499</v>
      </c>
      <c r="JB284">
        <v>2.60864</v>
      </c>
      <c r="JC284">
        <v>1.49658</v>
      </c>
      <c r="JD284">
        <v>2.34741</v>
      </c>
      <c r="JE284">
        <v>1.54907</v>
      </c>
      <c r="JF284">
        <v>2.4585</v>
      </c>
      <c r="JG284">
        <v>36.4107</v>
      </c>
      <c r="JH284">
        <v>24.0963</v>
      </c>
      <c r="JI284">
        <v>18</v>
      </c>
      <c r="JJ284">
        <v>481.898</v>
      </c>
      <c r="JK284">
        <v>492.161</v>
      </c>
      <c r="JL284">
        <v>30.2414</v>
      </c>
      <c r="JM284">
        <v>29.092</v>
      </c>
      <c r="JN284">
        <v>29.9999</v>
      </c>
      <c r="JO284">
        <v>29.2962</v>
      </c>
      <c r="JP284">
        <v>29.2858</v>
      </c>
      <c r="JQ284">
        <v>23.1053</v>
      </c>
      <c r="JR284">
        <v>19.7554</v>
      </c>
      <c r="JS284">
        <v>100</v>
      </c>
      <c r="JT284">
        <v>30.2409</v>
      </c>
      <c r="JU284">
        <v>420</v>
      </c>
      <c r="JV284">
        <v>23.373</v>
      </c>
      <c r="JW284">
        <v>101.947</v>
      </c>
      <c r="JX284">
        <v>91.35550000000001</v>
      </c>
    </row>
    <row r="285" spans="1:284">
      <c r="A285">
        <v>267</v>
      </c>
      <c r="B285">
        <v>1758414907.1</v>
      </c>
      <c r="C285">
        <v>2204.099999904633</v>
      </c>
      <c r="D285" t="s">
        <v>966</v>
      </c>
      <c r="E285" t="s">
        <v>967</v>
      </c>
      <c r="F285">
        <v>5</v>
      </c>
      <c r="G285" t="s">
        <v>915</v>
      </c>
      <c r="H285" t="s">
        <v>421</v>
      </c>
      <c r="I285">
        <v>1758414899.1</v>
      </c>
      <c r="J285">
        <f>(K285)/1000</f>
        <v>0</v>
      </c>
      <c r="K285">
        <f>1000*DK285*AI285*(DG285-DH285)/(100*CZ285*(1000-AI285*DG285))</f>
        <v>0</v>
      </c>
      <c r="L285">
        <f>DK285*AI285*(DF285-DE285*(1000-AI285*DH285)/(1000-AI285*DG285))/(100*CZ285)</f>
        <v>0</v>
      </c>
      <c r="M285">
        <f>DE285 - IF(AI285&gt;1, L285*CZ285*100.0/(AK285), 0)</f>
        <v>0</v>
      </c>
      <c r="N285">
        <f>((T285-J285/2)*M285-L285)/(T285+J285/2)</f>
        <v>0</v>
      </c>
      <c r="O285">
        <f>N285*(DL285+DM285)/1000.0</f>
        <v>0</v>
      </c>
      <c r="P285">
        <f>(DE285 - IF(AI285&gt;1, L285*CZ285*100.0/(AK285), 0))*(DL285+DM285)/1000.0</f>
        <v>0</v>
      </c>
      <c r="Q285">
        <f>2.0/((1/S285-1/R285)+SIGN(S285)*SQRT((1/S285-1/R285)*(1/S285-1/R285) + 4*DA285/((DA285+1)*(DA285+1))*(2*1/S285*1/R285-1/R285*1/R285)))</f>
        <v>0</v>
      </c>
      <c r="R285">
        <f>IF(LEFT(DB285,1)&lt;&gt;"0",IF(LEFT(DB285,1)="1",3.0,DC285),$D$5+$E$5*(DS285*DL285/($K$5*1000))+$F$5*(DS285*DL285/($K$5*1000))*MAX(MIN(CZ285,$J$5),$I$5)*MAX(MIN(CZ285,$J$5),$I$5)+$G$5*MAX(MIN(CZ285,$J$5),$I$5)*(DS285*DL285/($K$5*1000))+$H$5*(DS285*DL285/($K$5*1000))*(DS285*DL285/($K$5*1000)))</f>
        <v>0</v>
      </c>
      <c r="S285">
        <f>J285*(1000-(1000*0.61365*exp(17.502*W285/(240.97+W285))/(DL285+DM285)+DG285)/2)/(1000*0.61365*exp(17.502*W285/(240.97+W285))/(DL285+DM285)-DG285)</f>
        <v>0</v>
      </c>
      <c r="T285">
        <f>1/((DA285+1)/(Q285/1.6)+1/(R285/1.37)) + DA285/((DA285+1)/(Q285/1.6) + DA285/(R285/1.37))</f>
        <v>0</v>
      </c>
      <c r="U285">
        <f>(CV285*CY285)</f>
        <v>0</v>
      </c>
      <c r="V285">
        <f>(DN285+(U285+2*0.95*5.67E-8*(((DN285+$B$9)+273)^4-(DN285+273)^4)-44100*J285)/(1.84*29.3*R285+8*0.95*5.67E-8*(DN285+273)^3))</f>
        <v>0</v>
      </c>
      <c r="W285">
        <f>($C$9*DO285+$D$9*DP285+$E$9*V285)</f>
        <v>0</v>
      </c>
      <c r="X285">
        <f>0.61365*exp(17.502*W285/(240.97+W285))</f>
        <v>0</v>
      </c>
      <c r="Y285">
        <f>(Z285/AA285*100)</f>
        <v>0</v>
      </c>
      <c r="Z285">
        <f>DG285*(DL285+DM285)/1000</f>
        <v>0</v>
      </c>
      <c r="AA285">
        <f>0.61365*exp(17.502*DN285/(240.97+DN285))</f>
        <v>0</v>
      </c>
      <c r="AB285">
        <f>(X285-DG285*(DL285+DM285)/1000)</f>
        <v>0</v>
      </c>
      <c r="AC285">
        <f>(-J285*44100)</f>
        <v>0</v>
      </c>
      <c r="AD285">
        <f>2*29.3*R285*0.92*(DN285-W285)</f>
        <v>0</v>
      </c>
      <c r="AE285">
        <f>2*0.95*5.67E-8*(((DN285+$B$9)+273)^4-(W285+273)^4)</f>
        <v>0</v>
      </c>
      <c r="AF285">
        <f>U285+AE285+AC285+AD285</f>
        <v>0</v>
      </c>
      <c r="AG285">
        <v>0</v>
      </c>
      <c r="AH285">
        <v>0</v>
      </c>
      <c r="AI285">
        <f>IF(AG285*$H$15&gt;=AK285,1.0,(AK285/(AK285-AG285*$H$15)))</f>
        <v>0</v>
      </c>
      <c r="AJ285">
        <f>(AI285-1)*100</f>
        <v>0</v>
      </c>
      <c r="AK285">
        <f>MAX(0,($B$15+$C$15*DS285)/(1+$D$15*DS285)*DL285/(DN285+273)*$E$15)</f>
        <v>0</v>
      </c>
      <c r="AL285" t="s">
        <v>422</v>
      </c>
      <c r="AM285" t="s">
        <v>422</v>
      </c>
      <c r="AN285">
        <v>0</v>
      </c>
      <c r="AO285">
        <v>0</v>
      </c>
      <c r="AP285">
        <f>1-AN285/AO285</f>
        <v>0</v>
      </c>
      <c r="AQ285">
        <v>0</v>
      </c>
      <c r="AR285" t="s">
        <v>422</v>
      </c>
      <c r="AS285" t="s">
        <v>422</v>
      </c>
      <c r="AT285">
        <v>0</v>
      </c>
      <c r="AU285">
        <v>0</v>
      </c>
      <c r="AV285">
        <f>1-AT285/AU285</f>
        <v>0</v>
      </c>
      <c r="AW285">
        <v>0.5</v>
      </c>
      <c r="AX285">
        <f>CW285</f>
        <v>0</v>
      </c>
      <c r="AY285">
        <f>L285</f>
        <v>0</v>
      </c>
      <c r="AZ285">
        <f>AV285*AW285*AX285</f>
        <v>0</v>
      </c>
      <c r="BA285">
        <f>(AY285-AQ285)/AX285</f>
        <v>0</v>
      </c>
      <c r="BB285">
        <f>(AO285-AU285)/AU285</f>
        <v>0</v>
      </c>
      <c r="BC285">
        <f>AN285/(AP285+AN285/AU285)</f>
        <v>0</v>
      </c>
      <c r="BD285" t="s">
        <v>422</v>
      </c>
      <c r="BE285">
        <v>0</v>
      </c>
      <c r="BF285">
        <f>IF(BE285&lt;&gt;0, BE285, BC285)</f>
        <v>0</v>
      </c>
      <c r="BG285">
        <f>1-BF285/AU285</f>
        <v>0</v>
      </c>
      <c r="BH285">
        <f>(AU285-AT285)/(AU285-BF285)</f>
        <v>0</v>
      </c>
      <c r="BI285">
        <f>(AO285-AU285)/(AO285-BF285)</f>
        <v>0</v>
      </c>
      <c r="BJ285">
        <f>(AU285-AT285)/(AU285-AN285)</f>
        <v>0</v>
      </c>
      <c r="BK285">
        <f>(AO285-AU285)/(AO285-AN285)</f>
        <v>0</v>
      </c>
      <c r="BL285">
        <f>(BH285*BF285/AT285)</f>
        <v>0</v>
      </c>
      <c r="BM285">
        <f>(1-BL285)</f>
        <v>0</v>
      </c>
      <c r="CV285">
        <f>$B$13*DT285+$C$13*DU285+$F$13*EF285*(1-EI285)</f>
        <v>0</v>
      </c>
      <c r="CW285">
        <f>CV285*CX285</f>
        <v>0</v>
      </c>
      <c r="CX285">
        <f>($B$13*$D$11+$C$13*$D$11+$F$13*((ES285+EK285)/MAX(ES285+EK285+ET285, 0.1)*$I$11+ET285/MAX(ES285+EK285+ET285, 0.1)*$J$11))/($B$13+$C$13+$F$13)</f>
        <v>0</v>
      </c>
      <c r="CY285">
        <f>($B$13*$K$11+$C$13*$K$11+$F$13*((ES285+EK285)/MAX(ES285+EK285+ET285, 0.1)*$P$11+ET285/MAX(ES285+EK285+ET285, 0.1)*$Q$11))/($B$13+$C$13+$F$13)</f>
        <v>0</v>
      </c>
      <c r="CZ285">
        <v>1.37</v>
      </c>
      <c r="DA285">
        <v>0.5</v>
      </c>
      <c r="DB285" t="s">
        <v>423</v>
      </c>
      <c r="DC285">
        <v>2</v>
      </c>
      <c r="DD285">
        <v>1758414899.1</v>
      </c>
      <c r="DE285">
        <v>421.8856666666666</v>
      </c>
      <c r="DF285">
        <v>420.0048333333334</v>
      </c>
      <c r="DG285">
        <v>23.54876666666667</v>
      </c>
      <c r="DH285">
        <v>23.292225</v>
      </c>
      <c r="DI285">
        <v>422.5471666666667</v>
      </c>
      <c r="DJ285">
        <v>23.24054166666667</v>
      </c>
      <c r="DK285">
        <v>499.998</v>
      </c>
      <c r="DL285">
        <v>90.17109166666667</v>
      </c>
      <c r="DM285">
        <v>0.0681813</v>
      </c>
      <c r="DN285">
        <v>30.00754166666666</v>
      </c>
      <c r="DO285">
        <v>30.01665416666667</v>
      </c>
      <c r="DP285">
        <v>999.9</v>
      </c>
      <c r="DQ285">
        <v>0</v>
      </c>
      <c r="DR285">
        <v>0</v>
      </c>
      <c r="DS285">
        <v>10000.62833333333</v>
      </c>
      <c r="DT285">
        <v>0</v>
      </c>
      <c r="DU285">
        <v>3.33927</v>
      </c>
      <c r="DV285">
        <v>1.880961666666667</v>
      </c>
      <c r="DW285">
        <v>432.0602916666667</v>
      </c>
      <c r="DX285">
        <v>430.0208333333333</v>
      </c>
      <c r="DY285">
        <v>0.2565508333333333</v>
      </c>
      <c r="DZ285">
        <v>420.0048333333334</v>
      </c>
      <c r="EA285">
        <v>23.292225</v>
      </c>
      <c r="EB285">
        <v>2.12341875</v>
      </c>
      <c r="EC285">
        <v>2.100284583333333</v>
      </c>
      <c r="ED285">
        <v>18.39595416666667</v>
      </c>
      <c r="EE285">
        <v>18.22134583333333</v>
      </c>
      <c r="EF285">
        <v>0.00500078</v>
      </c>
      <c r="EG285">
        <v>0</v>
      </c>
      <c r="EH285">
        <v>0</v>
      </c>
      <c r="EI285">
        <v>0</v>
      </c>
      <c r="EJ285">
        <v>123.4666666666667</v>
      </c>
      <c r="EK285">
        <v>0.00500078</v>
      </c>
      <c r="EL285">
        <v>-13.9</v>
      </c>
      <c r="EM285">
        <v>-0.1333333333333333</v>
      </c>
      <c r="EN285">
        <v>35.55970833333333</v>
      </c>
      <c r="EO285">
        <v>40.16633333333333</v>
      </c>
      <c r="EP285">
        <v>37.89554166666667</v>
      </c>
      <c r="EQ285">
        <v>40.60920833333333</v>
      </c>
      <c r="ER285">
        <v>38.33045833333333</v>
      </c>
      <c r="ES285">
        <v>0</v>
      </c>
      <c r="ET285">
        <v>0</v>
      </c>
      <c r="EU285">
        <v>0</v>
      </c>
      <c r="EV285">
        <v>1758414907.2</v>
      </c>
      <c r="EW285">
        <v>0</v>
      </c>
      <c r="EX285">
        <v>122.3423076923077</v>
      </c>
      <c r="EY285">
        <v>-8.687179661145318</v>
      </c>
      <c r="EZ285">
        <v>-3.596581113644744</v>
      </c>
      <c r="FA285">
        <v>-13.46153846153846</v>
      </c>
      <c r="FB285">
        <v>15</v>
      </c>
      <c r="FC285">
        <v>0</v>
      </c>
      <c r="FD285" t="s">
        <v>424</v>
      </c>
      <c r="FE285">
        <v>1746989605.5</v>
      </c>
      <c r="FF285">
        <v>1746989593.5</v>
      </c>
      <c r="FG285">
        <v>0</v>
      </c>
      <c r="FH285">
        <v>-0.274</v>
      </c>
      <c r="FI285">
        <v>-0.002</v>
      </c>
      <c r="FJ285">
        <v>2.549</v>
      </c>
      <c r="FK285">
        <v>0.129</v>
      </c>
      <c r="FL285">
        <v>420</v>
      </c>
      <c r="FM285">
        <v>17</v>
      </c>
      <c r="FN285">
        <v>0.02</v>
      </c>
      <c r="FO285">
        <v>0.04</v>
      </c>
      <c r="FP285">
        <v>1.889332195121951</v>
      </c>
      <c r="FQ285">
        <v>-0.2817593728223</v>
      </c>
      <c r="FR285">
        <v>0.05010502601303393</v>
      </c>
      <c r="FS285">
        <v>1</v>
      </c>
      <c r="FT285">
        <v>122.5558823529412</v>
      </c>
      <c r="FU285">
        <v>-1.08021402085138</v>
      </c>
      <c r="FV285">
        <v>6.033104321231735</v>
      </c>
      <c r="FW285">
        <v>0</v>
      </c>
      <c r="FX285">
        <v>0.2599581219512195</v>
      </c>
      <c r="FY285">
        <v>-0.06689717770034807</v>
      </c>
      <c r="FZ285">
        <v>0.006921086765062127</v>
      </c>
      <c r="GA285">
        <v>1</v>
      </c>
      <c r="GB285">
        <v>2</v>
      </c>
      <c r="GC285">
        <v>3</v>
      </c>
      <c r="GD285" t="s">
        <v>425</v>
      </c>
      <c r="GE285">
        <v>3.10321</v>
      </c>
      <c r="GF285">
        <v>2.72635</v>
      </c>
      <c r="GG285">
        <v>0.088044</v>
      </c>
      <c r="GH285">
        <v>0.0876981</v>
      </c>
      <c r="GI285">
        <v>0.105956</v>
      </c>
      <c r="GJ285">
        <v>0.106579</v>
      </c>
      <c r="GK285">
        <v>23834.9</v>
      </c>
      <c r="GL285">
        <v>21640.9</v>
      </c>
      <c r="GM285">
        <v>26700.8</v>
      </c>
      <c r="GN285">
        <v>23943.6</v>
      </c>
      <c r="GO285">
        <v>38198.7</v>
      </c>
      <c r="GP285">
        <v>31621.7</v>
      </c>
      <c r="GQ285">
        <v>46629</v>
      </c>
      <c r="GR285">
        <v>37881.2</v>
      </c>
      <c r="GS285">
        <v>1.8662</v>
      </c>
      <c r="GT285">
        <v>1.85928</v>
      </c>
      <c r="GU285">
        <v>0.0823662</v>
      </c>
      <c r="GV285">
        <v>0</v>
      </c>
      <c r="GW285">
        <v>28.6624</v>
      </c>
      <c r="GX285">
        <v>999.9</v>
      </c>
      <c r="GY285">
        <v>53.5</v>
      </c>
      <c r="GZ285">
        <v>31.6</v>
      </c>
      <c r="HA285">
        <v>27.6976</v>
      </c>
      <c r="HB285">
        <v>61.2537</v>
      </c>
      <c r="HC285">
        <v>25.9936</v>
      </c>
      <c r="HD285">
        <v>1</v>
      </c>
      <c r="HE285">
        <v>0.14329</v>
      </c>
      <c r="HF285">
        <v>-1.05285</v>
      </c>
      <c r="HG285">
        <v>20.2956</v>
      </c>
      <c r="HH285">
        <v>5.22118</v>
      </c>
      <c r="HI285">
        <v>11.98</v>
      </c>
      <c r="HJ285">
        <v>4.9655</v>
      </c>
      <c r="HK285">
        <v>3.276</v>
      </c>
      <c r="HL285">
        <v>9999</v>
      </c>
      <c r="HM285">
        <v>9999</v>
      </c>
      <c r="HN285">
        <v>9999</v>
      </c>
      <c r="HO285">
        <v>999.9</v>
      </c>
      <c r="HP285">
        <v>1.86388</v>
      </c>
      <c r="HQ285">
        <v>1.86008</v>
      </c>
      <c r="HR285">
        <v>1.85837</v>
      </c>
      <c r="HS285">
        <v>1.85975</v>
      </c>
      <c r="HT285">
        <v>1.85983</v>
      </c>
      <c r="HU285">
        <v>1.85837</v>
      </c>
      <c r="HV285">
        <v>1.85745</v>
      </c>
      <c r="HW285">
        <v>1.8524</v>
      </c>
      <c r="HX285">
        <v>0</v>
      </c>
      <c r="HY285">
        <v>0</v>
      </c>
      <c r="HZ285">
        <v>0</v>
      </c>
      <c r="IA285">
        <v>0</v>
      </c>
      <c r="IB285" t="s">
        <v>426</v>
      </c>
      <c r="IC285" t="s">
        <v>427</v>
      </c>
      <c r="ID285" t="s">
        <v>428</v>
      </c>
      <c r="IE285" t="s">
        <v>428</v>
      </c>
      <c r="IF285" t="s">
        <v>428</v>
      </c>
      <c r="IG285" t="s">
        <v>428</v>
      </c>
      <c r="IH285">
        <v>0</v>
      </c>
      <c r="II285">
        <v>100</v>
      </c>
      <c r="IJ285">
        <v>100</v>
      </c>
      <c r="IK285">
        <v>-0.661</v>
      </c>
      <c r="IL285">
        <v>0.308</v>
      </c>
      <c r="IM285">
        <v>-0.6605319167387009</v>
      </c>
      <c r="IN285">
        <v>-0.0004737513092168879</v>
      </c>
      <c r="IO285">
        <v>1.233974951706583E-06</v>
      </c>
      <c r="IP285">
        <v>-2.791035861235605E-10</v>
      </c>
      <c r="IQ285">
        <v>0.04306461537617447</v>
      </c>
      <c r="IR285">
        <v>-0.002560808816659483</v>
      </c>
      <c r="IS285">
        <v>0.0007441110143227328</v>
      </c>
      <c r="IT285">
        <v>-6.151772081818622E-06</v>
      </c>
      <c r="IU285">
        <v>2</v>
      </c>
      <c r="IV285">
        <v>1988</v>
      </c>
      <c r="IW285">
        <v>1</v>
      </c>
      <c r="IX285">
        <v>28</v>
      </c>
      <c r="IY285">
        <v>190421.7</v>
      </c>
      <c r="IZ285">
        <v>190421.9</v>
      </c>
      <c r="JA285">
        <v>1.14868</v>
      </c>
      <c r="JB285">
        <v>2.60742</v>
      </c>
      <c r="JC285">
        <v>1.49658</v>
      </c>
      <c r="JD285">
        <v>2.34741</v>
      </c>
      <c r="JE285">
        <v>1.54907</v>
      </c>
      <c r="JF285">
        <v>2.42432</v>
      </c>
      <c r="JG285">
        <v>36.4107</v>
      </c>
      <c r="JH285">
        <v>24.0963</v>
      </c>
      <c r="JI285">
        <v>18</v>
      </c>
      <c r="JJ285">
        <v>481.961</v>
      </c>
      <c r="JK285">
        <v>492.095</v>
      </c>
      <c r="JL285">
        <v>30.2354</v>
      </c>
      <c r="JM285">
        <v>29.0911</v>
      </c>
      <c r="JN285">
        <v>29.9999</v>
      </c>
      <c r="JO285">
        <v>29.2949</v>
      </c>
      <c r="JP285">
        <v>29.2858</v>
      </c>
      <c r="JQ285">
        <v>23.1059</v>
      </c>
      <c r="JR285">
        <v>19.4799</v>
      </c>
      <c r="JS285">
        <v>100</v>
      </c>
      <c r="JT285">
        <v>30.2249</v>
      </c>
      <c r="JU285">
        <v>420</v>
      </c>
      <c r="JV285">
        <v>23.3807</v>
      </c>
      <c r="JW285">
        <v>101.948</v>
      </c>
      <c r="JX285">
        <v>91.35550000000001</v>
      </c>
    </row>
    <row r="286" spans="1:284">
      <c r="A286">
        <v>268</v>
      </c>
      <c r="B286">
        <v>1758414909.1</v>
      </c>
      <c r="C286">
        <v>2206.099999904633</v>
      </c>
      <c r="D286" t="s">
        <v>968</v>
      </c>
      <c r="E286" t="s">
        <v>969</v>
      </c>
      <c r="F286">
        <v>5</v>
      </c>
      <c r="G286" t="s">
        <v>915</v>
      </c>
      <c r="H286" t="s">
        <v>421</v>
      </c>
      <c r="I286">
        <v>1758414901.1</v>
      </c>
      <c r="J286">
        <f>(K286)/1000</f>
        <v>0</v>
      </c>
      <c r="K286">
        <f>1000*DK286*AI286*(DG286-DH286)/(100*CZ286*(1000-AI286*DG286))</f>
        <v>0</v>
      </c>
      <c r="L286">
        <f>DK286*AI286*(DF286-DE286*(1000-AI286*DH286)/(1000-AI286*DG286))/(100*CZ286)</f>
        <v>0</v>
      </c>
      <c r="M286">
        <f>DE286 - IF(AI286&gt;1, L286*CZ286*100.0/(AK286), 0)</f>
        <v>0</v>
      </c>
      <c r="N286">
        <f>((T286-J286/2)*M286-L286)/(T286+J286/2)</f>
        <v>0</v>
      </c>
      <c r="O286">
        <f>N286*(DL286+DM286)/1000.0</f>
        <v>0</v>
      </c>
      <c r="P286">
        <f>(DE286 - IF(AI286&gt;1, L286*CZ286*100.0/(AK286), 0))*(DL286+DM286)/1000.0</f>
        <v>0</v>
      </c>
      <c r="Q286">
        <f>2.0/((1/S286-1/R286)+SIGN(S286)*SQRT((1/S286-1/R286)*(1/S286-1/R286) + 4*DA286/((DA286+1)*(DA286+1))*(2*1/S286*1/R286-1/R286*1/R286)))</f>
        <v>0</v>
      </c>
      <c r="R286">
        <f>IF(LEFT(DB286,1)&lt;&gt;"0",IF(LEFT(DB286,1)="1",3.0,DC286),$D$5+$E$5*(DS286*DL286/($K$5*1000))+$F$5*(DS286*DL286/($K$5*1000))*MAX(MIN(CZ286,$J$5),$I$5)*MAX(MIN(CZ286,$J$5),$I$5)+$G$5*MAX(MIN(CZ286,$J$5),$I$5)*(DS286*DL286/($K$5*1000))+$H$5*(DS286*DL286/($K$5*1000))*(DS286*DL286/($K$5*1000)))</f>
        <v>0</v>
      </c>
      <c r="S286">
        <f>J286*(1000-(1000*0.61365*exp(17.502*W286/(240.97+W286))/(DL286+DM286)+DG286)/2)/(1000*0.61365*exp(17.502*W286/(240.97+W286))/(DL286+DM286)-DG286)</f>
        <v>0</v>
      </c>
      <c r="T286">
        <f>1/((DA286+1)/(Q286/1.6)+1/(R286/1.37)) + DA286/((DA286+1)/(Q286/1.6) + DA286/(R286/1.37))</f>
        <v>0</v>
      </c>
      <c r="U286">
        <f>(CV286*CY286)</f>
        <v>0</v>
      </c>
      <c r="V286">
        <f>(DN286+(U286+2*0.95*5.67E-8*(((DN286+$B$9)+273)^4-(DN286+273)^4)-44100*J286)/(1.84*29.3*R286+8*0.95*5.67E-8*(DN286+273)^3))</f>
        <v>0</v>
      </c>
      <c r="W286">
        <f>($C$9*DO286+$D$9*DP286+$E$9*V286)</f>
        <v>0</v>
      </c>
      <c r="X286">
        <f>0.61365*exp(17.502*W286/(240.97+W286))</f>
        <v>0</v>
      </c>
      <c r="Y286">
        <f>(Z286/AA286*100)</f>
        <v>0</v>
      </c>
      <c r="Z286">
        <f>DG286*(DL286+DM286)/1000</f>
        <v>0</v>
      </c>
      <c r="AA286">
        <f>0.61365*exp(17.502*DN286/(240.97+DN286))</f>
        <v>0</v>
      </c>
      <c r="AB286">
        <f>(X286-DG286*(DL286+DM286)/1000)</f>
        <v>0</v>
      </c>
      <c r="AC286">
        <f>(-J286*44100)</f>
        <v>0</v>
      </c>
      <c r="AD286">
        <f>2*29.3*R286*0.92*(DN286-W286)</f>
        <v>0</v>
      </c>
      <c r="AE286">
        <f>2*0.95*5.67E-8*(((DN286+$B$9)+273)^4-(W286+273)^4)</f>
        <v>0</v>
      </c>
      <c r="AF286">
        <f>U286+AE286+AC286+AD286</f>
        <v>0</v>
      </c>
      <c r="AG286">
        <v>0</v>
      </c>
      <c r="AH286">
        <v>0</v>
      </c>
      <c r="AI286">
        <f>IF(AG286*$H$15&gt;=AK286,1.0,(AK286/(AK286-AG286*$H$15)))</f>
        <v>0</v>
      </c>
      <c r="AJ286">
        <f>(AI286-1)*100</f>
        <v>0</v>
      </c>
      <c r="AK286">
        <f>MAX(0,($B$15+$C$15*DS286)/(1+$D$15*DS286)*DL286/(DN286+273)*$E$15)</f>
        <v>0</v>
      </c>
      <c r="AL286" t="s">
        <v>422</v>
      </c>
      <c r="AM286" t="s">
        <v>422</v>
      </c>
      <c r="AN286">
        <v>0</v>
      </c>
      <c r="AO286">
        <v>0</v>
      </c>
      <c r="AP286">
        <f>1-AN286/AO286</f>
        <v>0</v>
      </c>
      <c r="AQ286">
        <v>0</v>
      </c>
      <c r="AR286" t="s">
        <v>422</v>
      </c>
      <c r="AS286" t="s">
        <v>422</v>
      </c>
      <c r="AT286">
        <v>0</v>
      </c>
      <c r="AU286">
        <v>0</v>
      </c>
      <c r="AV286">
        <f>1-AT286/AU286</f>
        <v>0</v>
      </c>
      <c r="AW286">
        <v>0.5</v>
      </c>
      <c r="AX286">
        <f>CW286</f>
        <v>0</v>
      </c>
      <c r="AY286">
        <f>L286</f>
        <v>0</v>
      </c>
      <c r="AZ286">
        <f>AV286*AW286*AX286</f>
        <v>0</v>
      </c>
      <c r="BA286">
        <f>(AY286-AQ286)/AX286</f>
        <v>0</v>
      </c>
      <c r="BB286">
        <f>(AO286-AU286)/AU286</f>
        <v>0</v>
      </c>
      <c r="BC286">
        <f>AN286/(AP286+AN286/AU286)</f>
        <v>0</v>
      </c>
      <c r="BD286" t="s">
        <v>422</v>
      </c>
      <c r="BE286">
        <v>0</v>
      </c>
      <c r="BF286">
        <f>IF(BE286&lt;&gt;0, BE286, BC286)</f>
        <v>0</v>
      </c>
      <c r="BG286">
        <f>1-BF286/AU286</f>
        <v>0</v>
      </c>
      <c r="BH286">
        <f>(AU286-AT286)/(AU286-BF286)</f>
        <v>0</v>
      </c>
      <c r="BI286">
        <f>(AO286-AU286)/(AO286-BF286)</f>
        <v>0</v>
      </c>
      <c r="BJ286">
        <f>(AU286-AT286)/(AU286-AN286)</f>
        <v>0</v>
      </c>
      <c r="BK286">
        <f>(AO286-AU286)/(AO286-AN286)</f>
        <v>0</v>
      </c>
      <c r="BL286">
        <f>(BH286*BF286/AT286)</f>
        <v>0</v>
      </c>
      <c r="BM286">
        <f>(1-BL286)</f>
        <v>0</v>
      </c>
      <c r="CV286">
        <f>$B$13*DT286+$C$13*DU286+$F$13*EF286*(1-EI286)</f>
        <v>0</v>
      </c>
      <c r="CW286">
        <f>CV286*CX286</f>
        <v>0</v>
      </c>
      <c r="CX286">
        <f>($B$13*$D$11+$C$13*$D$11+$F$13*((ES286+EK286)/MAX(ES286+EK286+ET286, 0.1)*$I$11+ET286/MAX(ES286+EK286+ET286, 0.1)*$J$11))/($B$13+$C$13+$F$13)</f>
        <v>0</v>
      </c>
      <c r="CY286">
        <f>($B$13*$K$11+$C$13*$K$11+$F$13*((ES286+EK286)/MAX(ES286+EK286+ET286, 0.1)*$P$11+ET286/MAX(ES286+EK286+ET286, 0.1)*$Q$11))/($B$13+$C$13+$F$13)</f>
        <v>0</v>
      </c>
      <c r="CZ286">
        <v>1.37</v>
      </c>
      <c r="DA286">
        <v>0.5</v>
      </c>
      <c r="DB286" t="s">
        <v>423</v>
      </c>
      <c r="DC286">
        <v>2</v>
      </c>
      <c r="DD286">
        <v>1758414901.1</v>
      </c>
      <c r="DE286">
        <v>421.8788333333334</v>
      </c>
      <c r="DF286">
        <v>419.994875</v>
      </c>
      <c r="DG286">
        <v>23.54683333333334</v>
      </c>
      <c r="DH286">
        <v>23.29205416666667</v>
      </c>
      <c r="DI286">
        <v>422.5403333333334</v>
      </c>
      <c r="DJ286">
        <v>23.23864583333333</v>
      </c>
      <c r="DK286">
        <v>500.00225</v>
      </c>
      <c r="DL286">
        <v>90.17152916666664</v>
      </c>
      <c r="DM286">
        <v>0.06824029999999999</v>
      </c>
      <c r="DN286">
        <v>30.00556666666667</v>
      </c>
      <c r="DO286">
        <v>30.01400833333333</v>
      </c>
      <c r="DP286">
        <v>999.9</v>
      </c>
      <c r="DQ286">
        <v>0</v>
      </c>
      <c r="DR286">
        <v>0</v>
      </c>
      <c r="DS286">
        <v>10002.03416666667</v>
      </c>
      <c r="DT286">
        <v>0</v>
      </c>
      <c r="DU286">
        <v>3.33927</v>
      </c>
      <c r="DV286">
        <v>1.884093333333333</v>
      </c>
      <c r="DW286">
        <v>432.052375</v>
      </c>
      <c r="DX286">
        <v>430.0105416666667</v>
      </c>
      <c r="DY286">
        <v>0.2547899583333333</v>
      </c>
      <c r="DZ286">
        <v>419.994875</v>
      </c>
      <c r="EA286">
        <v>23.29205416666667</v>
      </c>
      <c r="EB286">
        <v>2.123255</v>
      </c>
      <c r="EC286">
        <v>2.100279583333334</v>
      </c>
      <c r="ED286">
        <v>18.39472083333333</v>
      </c>
      <c r="EE286">
        <v>18.22130416666667</v>
      </c>
      <c r="EF286">
        <v>0.00500078</v>
      </c>
      <c r="EG286">
        <v>0</v>
      </c>
      <c r="EH286">
        <v>0</v>
      </c>
      <c r="EI286">
        <v>0</v>
      </c>
      <c r="EJ286">
        <v>122.4125</v>
      </c>
      <c r="EK286">
        <v>0.00500078</v>
      </c>
      <c r="EL286">
        <v>-13.50416666666667</v>
      </c>
      <c r="EM286">
        <v>-0.1083333333333333</v>
      </c>
      <c r="EN286">
        <v>35.55708333333333</v>
      </c>
      <c r="EO286">
        <v>40.11425</v>
      </c>
      <c r="EP286">
        <v>37.86433333333333</v>
      </c>
      <c r="EQ286">
        <v>40.54924999999999</v>
      </c>
      <c r="ER286">
        <v>38.304375</v>
      </c>
      <c r="ES286">
        <v>0</v>
      </c>
      <c r="ET286">
        <v>0</v>
      </c>
      <c r="EU286">
        <v>0</v>
      </c>
      <c r="EV286">
        <v>1758414909</v>
      </c>
      <c r="EW286">
        <v>0</v>
      </c>
      <c r="EX286">
        <v>122.504</v>
      </c>
      <c r="EY286">
        <v>19.15384576151279</v>
      </c>
      <c r="EZ286">
        <v>-11.10000002964944</v>
      </c>
      <c r="FA286">
        <v>-13.26</v>
      </c>
      <c r="FB286">
        <v>15</v>
      </c>
      <c r="FC286">
        <v>0</v>
      </c>
      <c r="FD286" t="s">
        <v>424</v>
      </c>
      <c r="FE286">
        <v>1746989605.5</v>
      </c>
      <c r="FF286">
        <v>1746989593.5</v>
      </c>
      <c r="FG286">
        <v>0</v>
      </c>
      <c r="FH286">
        <v>-0.274</v>
      </c>
      <c r="FI286">
        <v>-0.002</v>
      </c>
      <c r="FJ286">
        <v>2.549</v>
      </c>
      <c r="FK286">
        <v>0.129</v>
      </c>
      <c r="FL286">
        <v>420</v>
      </c>
      <c r="FM286">
        <v>17</v>
      </c>
      <c r="FN286">
        <v>0.02</v>
      </c>
      <c r="FO286">
        <v>0.04</v>
      </c>
      <c r="FP286">
        <v>1.880732</v>
      </c>
      <c r="FQ286">
        <v>-0.219268818011264</v>
      </c>
      <c r="FR286">
        <v>0.04725306647192327</v>
      </c>
      <c r="FS286">
        <v>1</v>
      </c>
      <c r="FT286">
        <v>122.6529411764706</v>
      </c>
      <c r="FU286">
        <v>-2.206264428079934</v>
      </c>
      <c r="FV286">
        <v>6.098709376201107</v>
      </c>
      <c r="FW286">
        <v>0</v>
      </c>
      <c r="FX286">
        <v>0.2578385</v>
      </c>
      <c r="FY286">
        <v>-0.05726647654784277</v>
      </c>
      <c r="FZ286">
        <v>0.005761671936165749</v>
      </c>
      <c r="GA286">
        <v>1</v>
      </c>
      <c r="GB286">
        <v>2</v>
      </c>
      <c r="GC286">
        <v>3</v>
      </c>
      <c r="GD286" t="s">
        <v>425</v>
      </c>
      <c r="GE286">
        <v>3.10305</v>
      </c>
      <c r="GF286">
        <v>2.72652</v>
      </c>
      <c r="GG286">
        <v>0.08804960000000001</v>
      </c>
      <c r="GH286">
        <v>0.08768919999999999</v>
      </c>
      <c r="GI286">
        <v>0.105952</v>
      </c>
      <c r="GJ286">
        <v>0.106584</v>
      </c>
      <c r="GK286">
        <v>23834.9</v>
      </c>
      <c r="GL286">
        <v>21641.1</v>
      </c>
      <c r="GM286">
        <v>26700.9</v>
      </c>
      <c r="GN286">
        <v>23943.6</v>
      </c>
      <c r="GO286">
        <v>38199.1</v>
      </c>
      <c r="GP286">
        <v>31621.6</v>
      </c>
      <c r="GQ286">
        <v>46629.3</v>
      </c>
      <c r="GR286">
        <v>37881.2</v>
      </c>
      <c r="GS286">
        <v>1.86575</v>
      </c>
      <c r="GT286">
        <v>1.8598</v>
      </c>
      <c r="GU286">
        <v>0.0819862</v>
      </c>
      <c r="GV286">
        <v>0</v>
      </c>
      <c r="GW286">
        <v>28.6612</v>
      </c>
      <c r="GX286">
        <v>999.9</v>
      </c>
      <c r="GY286">
        <v>53.5</v>
      </c>
      <c r="GZ286">
        <v>31.6</v>
      </c>
      <c r="HA286">
        <v>27.6976</v>
      </c>
      <c r="HB286">
        <v>60.8737</v>
      </c>
      <c r="HC286">
        <v>26.0296</v>
      </c>
      <c r="HD286">
        <v>1</v>
      </c>
      <c r="HE286">
        <v>0.143135</v>
      </c>
      <c r="HF286">
        <v>-1.04086</v>
      </c>
      <c r="HG286">
        <v>20.2957</v>
      </c>
      <c r="HH286">
        <v>5.22118</v>
      </c>
      <c r="HI286">
        <v>11.98</v>
      </c>
      <c r="HJ286">
        <v>4.96545</v>
      </c>
      <c r="HK286">
        <v>3.276</v>
      </c>
      <c r="HL286">
        <v>9999</v>
      </c>
      <c r="HM286">
        <v>9999</v>
      </c>
      <c r="HN286">
        <v>9999</v>
      </c>
      <c r="HO286">
        <v>999.9</v>
      </c>
      <c r="HP286">
        <v>1.86388</v>
      </c>
      <c r="HQ286">
        <v>1.86007</v>
      </c>
      <c r="HR286">
        <v>1.85838</v>
      </c>
      <c r="HS286">
        <v>1.85975</v>
      </c>
      <c r="HT286">
        <v>1.85984</v>
      </c>
      <c r="HU286">
        <v>1.85837</v>
      </c>
      <c r="HV286">
        <v>1.85745</v>
      </c>
      <c r="HW286">
        <v>1.8524</v>
      </c>
      <c r="HX286">
        <v>0</v>
      </c>
      <c r="HY286">
        <v>0</v>
      </c>
      <c r="HZ286">
        <v>0</v>
      </c>
      <c r="IA286">
        <v>0</v>
      </c>
      <c r="IB286" t="s">
        <v>426</v>
      </c>
      <c r="IC286" t="s">
        <v>427</v>
      </c>
      <c r="ID286" t="s">
        <v>428</v>
      </c>
      <c r="IE286" t="s">
        <v>428</v>
      </c>
      <c r="IF286" t="s">
        <v>428</v>
      </c>
      <c r="IG286" t="s">
        <v>428</v>
      </c>
      <c r="IH286">
        <v>0</v>
      </c>
      <c r="II286">
        <v>100</v>
      </c>
      <c r="IJ286">
        <v>100</v>
      </c>
      <c r="IK286">
        <v>-0.662</v>
      </c>
      <c r="IL286">
        <v>0.3081</v>
      </c>
      <c r="IM286">
        <v>-0.6605319167387009</v>
      </c>
      <c r="IN286">
        <v>-0.0004737513092168879</v>
      </c>
      <c r="IO286">
        <v>1.233974951706583E-06</v>
      </c>
      <c r="IP286">
        <v>-2.791035861235605E-10</v>
      </c>
      <c r="IQ286">
        <v>0.04306461537617447</v>
      </c>
      <c r="IR286">
        <v>-0.002560808816659483</v>
      </c>
      <c r="IS286">
        <v>0.0007441110143227328</v>
      </c>
      <c r="IT286">
        <v>-6.151772081818622E-06</v>
      </c>
      <c r="IU286">
        <v>2</v>
      </c>
      <c r="IV286">
        <v>1988</v>
      </c>
      <c r="IW286">
        <v>1</v>
      </c>
      <c r="IX286">
        <v>28</v>
      </c>
      <c r="IY286">
        <v>190421.7</v>
      </c>
      <c r="IZ286">
        <v>190421.9</v>
      </c>
      <c r="JA286">
        <v>1.1499</v>
      </c>
      <c r="JB286">
        <v>2.62207</v>
      </c>
      <c r="JC286">
        <v>1.49658</v>
      </c>
      <c r="JD286">
        <v>2.34741</v>
      </c>
      <c r="JE286">
        <v>1.54907</v>
      </c>
      <c r="JF286">
        <v>2.36694</v>
      </c>
      <c r="JG286">
        <v>36.4107</v>
      </c>
      <c r="JH286">
        <v>24.0875</v>
      </c>
      <c r="JI286">
        <v>18</v>
      </c>
      <c r="JJ286">
        <v>481.692</v>
      </c>
      <c r="JK286">
        <v>492.442</v>
      </c>
      <c r="JL286">
        <v>30.23</v>
      </c>
      <c r="JM286">
        <v>29.0911</v>
      </c>
      <c r="JN286">
        <v>29.9999</v>
      </c>
      <c r="JO286">
        <v>29.2941</v>
      </c>
      <c r="JP286">
        <v>29.2858</v>
      </c>
      <c r="JQ286">
        <v>23.1055</v>
      </c>
      <c r="JR286">
        <v>19.4799</v>
      </c>
      <c r="JS286">
        <v>100</v>
      </c>
      <c r="JT286">
        <v>30.2249</v>
      </c>
      <c r="JU286">
        <v>420</v>
      </c>
      <c r="JV286">
        <v>23.3841</v>
      </c>
      <c r="JW286">
        <v>101.948</v>
      </c>
      <c r="JX286">
        <v>91.35550000000001</v>
      </c>
    </row>
    <row r="287" spans="1:284">
      <c r="A287">
        <v>269</v>
      </c>
      <c r="B287">
        <v>1758414911.1</v>
      </c>
      <c r="C287">
        <v>2208.099999904633</v>
      </c>
      <c r="D287" t="s">
        <v>970</v>
      </c>
      <c r="E287" t="s">
        <v>971</v>
      </c>
      <c r="F287">
        <v>5</v>
      </c>
      <c r="G287" t="s">
        <v>915</v>
      </c>
      <c r="H287" t="s">
        <v>421</v>
      </c>
      <c r="I287">
        <v>1758414903.1</v>
      </c>
      <c r="J287">
        <f>(K287)/1000</f>
        <v>0</v>
      </c>
      <c r="K287">
        <f>1000*DK287*AI287*(DG287-DH287)/(100*CZ287*(1000-AI287*DG287))</f>
        <v>0</v>
      </c>
      <c r="L287">
        <f>DK287*AI287*(DF287-DE287*(1000-AI287*DH287)/(1000-AI287*DG287))/(100*CZ287)</f>
        <v>0</v>
      </c>
      <c r="M287">
        <f>DE287 - IF(AI287&gt;1, L287*CZ287*100.0/(AK287), 0)</f>
        <v>0</v>
      </c>
      <c r="N287">
        <f>((T287-J287/2)*M287-L287)/(T287+J287/2)</f>
        <v>0</v>
      </c>
      <c r="O287">
        <f>N287*(DL287+DM287)/1000.0</f>
        <v>0</v>
      </c>
      <c r="P287">
        <f>(DE287 - IF(AI287&gt;1, L287*CZ287*100.0/(AK287), 0))*(DL287+DM287)/1000.0</f>
        <v>0</v>
      </c>
      <c r="Q287">
        <f>2.0/((1/S287-1/R287)+SIGN(S287)*SQRT((1/S287-1/R287)*(1/S287-1/R287) + 4*DA287/((DA287+1)*(DA287+1))*(2*1/S287*1/R287-1/R287*1/R287)))</f>
        <v>0</v>
      </c>
      <c r="R287">
        <f>IF(LEFT(DB287,1)&lt;&gt;"0",IF(LEFT(DB287,1)="1",3.0,DC287),$D$5+$E$5*(DS287*DL287/($K$5*1000))+$F$5*(DS287*DL287/($K$5*1000))*MAX(MIN(CZ287,$J$5),$I$5)*MAX(MIN(CZ287,$J$5),$I$5)+$G$5*MAX(MIN(CZ287,$J$5),$I$5)*(DS287*DL287/($K$5*1000))+$H$5*(DS287*DL287/($K$5*1000))*(DS287*DL287/($K$5*1000)))</f>
        <v>0</v>
      </c>
      <c r="S287">
        <f>J287*(1000-(1000*0.61365*exp(17.502*W287/(240.97+W287))/(DL287+DM287)+DG287)/2)/(1000*0.61365*exp(17.502*W287/(240.97+W287))/(DL287+DM287)-DG287)</f>
        <v>0</v>
      </c>
      <c r="T287">
        <f>1/((DA287+1)/(Q287/1.6)+1/(R287/1.37)) + DA287/((DA287+1)/(Q287/1.6) + DA287/(R287/1.37))</f>
        <v>0</v>
      </c>
      <c r="U287">
        <f>(CV287*CY287)</f>
        <v>0</v>
      </c>
      <c r="V287">
        <f>(DN287+(U287+2*0.95*5.67E-8*(((DN287+$B$9)+273)^4-(DN287+273)^4)-44100*J287)/(1.84*29.3*R287+8*0.95*5.67E-8*(DN287+273)^3))</f>
        <v>0</v>
      </c>
      <c r="W287">
        <f>($C$9*DO287+$D$9*DP287+$E$9*V287)</f>
        <v>0</v>
      </c>
      <c r="X287">
        <f>0.61365*exp(17.502*W287/(240.97+W287))</f>
        <v>0</v>
      </c>
      <c r="Y287">
        <f>(Z287/AA287*100)</f>
        <v>0</v>
      </c>
      <c r="Z287">
        <f>DG287*(DL287+DM287)/1000</f>
        <v>0</v>
      </c>
      <c r="AA287">
        <f>0.61365*exp(17.502*DN287/(240.97+DN287))</f>
        <v>0</v>
      </c>
      <c r="AB287">
        <f>(X287-DG287*(DL287+DM287)/1000)</f>
        <v>0</v>
      </c>
      <c r="AC287">
        <f>(-J287*44100)</f>
        <v>0</v>
      </c>
      <c r="AD287">
        <f>2*29.3*R287*0.92*(DN287-W287)</f>
        <v>0</v>
      </c>
      <c r="AE287">
        <f>2*0.95*5.67E-8*(((DN287+$B$9)+273)^4-(W287+273)^4)</f>
        <v>0</v>
      </c>
      <c r="AF287">
        <f>U287+AE287+AC287+AD287</f>
        <v>0</v>
      </c>
      <c r="AG287">
        <v>0</v>
      </c>
      <c r="AH287">
        <v>0</v>
      </c>
      <c r="AI287">
        <f>IF(AG287*$H$15&gt;=AK287,1.0,(AK287/(AK287-AG287*$H$15)))</f>
        <v>0</v>
      </c>
      <c r="AJ287">
        <f>(AI287-1)*100</f>
        <v>0</v>
      </c>
      <c r="AK287">
        <f>MAX(0,($B$15+$C$15*DS287)/(1+$D$15*DS287)*DL287/(DN287+273)*$E$15)</f>
        <v>0</v>
      </c>
      <c r="AL287" t="s">
        <v>422</v>
      </c>
      <c r="AM287" t="s">
        <v>422</v>
      </c>
      <c r="AN287">
        <v>0</v>
      </c>
      <c r="AO287">
        <v>0</v>
      </c>
      <c r="AP287">
        <f>1-AN287/AO287</f>
        <v>0</v>
      </c>
      <c r="AQ287">
        <v>0</v>
      </c>
      <c r="AR287" t="s">
        <v>422</v>
      </c>
      <c r="AS287" t="s">
        <v>422</v>
      </c>
      <c r="AT287">
        <v>0</v>
      </c>
      <c r="AU287">
        <v>0</v>
      </c>
      <c r="AV287">
        <f>1-AT287/AU287</f>
        <v>0</v>
      </c>
      <c r="AW287">
        <v>0.5</v>
      </c>
      <c r="AX287">
        <f>CW287</f>
        <v>0</v>
      </c>
      <c r="AY287">
        <f>L287</f>
        <v>0</v>
      </c>
      <c r="AZ287">
        <f>AV287*AW287*AX287</f>
        <v>0</v>
      </c>
      <c r="BA287">
        <f>(AY287-AQ287)/AX287</f>
        <v>0</v>
      </c>
      <c r="BB287">
        <f>(AO287-AU287)/AU287</f>
        <v>0</v>
      </c>
      <c r="BC287">
        <f>AN287/(AP287+AN287/AU287)</f>
        <v>0</v>
      </c>
      <c r="BD287" t="s">
        <v>422</v>
      </c>
      <c r="BE287">
        <v>0</v>
      </c>
      <c r="BF287">
        <f>IF(BE287&lt;&gt;0, BE287, BC287)</f>
        <v>0</v>
      </c>
      <c r="BG287">
        <f>1-BF287/AU287</f>
        <v>0</v>
      </c>
      <c r="BH287">
        <f>(AU287-AT287)/(AU287-BF287)</f>
        <v>0</v>
      </c>
      <c r="BI287">
        <f>(AO287-AU287)/(AO287-BF287)</f>
        <v>0</v>
      </c>
      <c r="BJ287">
        <f>(AU287-AT287)/(AU287-AN287)</f>
        <v>0</v>
      </c>
      <c r="BK287">
        <f>(AO287-AU287)/(AO287-AN287)</f>
        <v>0</v>
      </c>
      <c r="BL287">
        <f>(BH287*BF287/AT287)</f>
        <v>0</v>
      </c>
      <c r="BM287">
        <f>(1-BL287)</f>
        <v>0</v>
      </c>
      <c r="CV287">
        <f>$B$13*DT287+$C$13*DU287+$F$13*EF287*(1-EI287)</f>
        <v>0</v>
      </c>
      <c r="CW287">
        <f>CV287*CX287</f>
        <v>0</v>
      </c>
      <c r="CX287">
        <f>($B$13*$D$11+$C$13*$D$11+$F$13*((ES287+EK287)/MAX(ES287+EK287+ET287, 0.1)*$I$11+ET287/MAX(ES287+EK287+ET287, 0.1)*$J$11))/($B$13+$C$13+$F$13)</f>
        <v>0</v>
      </c>
      <c r="CY287">
        <f>($B$13*$K$11+$C$13*$K$11+$F$13*((ES287+EK287)/MAX(ES287+EK287+ET287, 0.1)*$P$11+ET287/MAX(ES287+EK287+ET287, 0.1)*$Q$11))/($B$13+$C$13+$F$13)</f>
        <v>0</v>
      </c>
      <c r="CZ287">
        <v>1.37</v>
      </c>
      <c r="DA287">
        <v>0.5</v>
      </c>
      <c r="DB287" t="s">
        <v>423</v>
      </c>
      <c r="DC287">
        <v>2</v>
      </c>
      <c r="DD287">
        <v>1758414903.1</v>
      </c>
      <c r="DE287">
        <v>421.8723333333334</v>
      </c>
      <c r="DF287">
        <v>419.9898333333334</v>
      </c>
      <c r="DG287">
        <v>23.54530833333333</v>
      </c>
      <c r="DH287">
        <v>23.2929125</v>
      </c>
      <c r="DI287">
        <v>422.533875</v>
      </c>
      <c r="DJ287">
        <v>23.23715</v>
      </c>
      <c r="DK287">
        <v>500.0072500000001</v>
      </c>
      <c r="DL287">
        <v>90.17175833333333</v>
      </c>
      <c r="DM287">
        <v>0.06830716666666665</v>
      </c>
      <c r="DN287">
        <v>30.00387916666666</v>
      </c>
      <c r="DO287">
        <v>30.01146666666667</v>
      </c>
      <c r="DP287">
        <v>999.9</v>
      </c>
      <c r="DQ287">
        <v>0</v>
      </c>
      <c r="DR287">
        <v>0</v>
      </c>
      <c r="DS287">
        <v>9999.089583333332</v>
      </c>
      <c r="DT287">
        <v>0</v>
      </c>
      <c r="DU287">
        <v>3.33927</v>
      </c>
      <c r="DV287">
        <v>1.882615833333333</v>
      </c>
      <c r="DW287">
        <v>432.0450416666667</v>
      </c>
      <c r="DX287">
        <v>430.0057916666667</v>
      </c>
      <c r="DY287">
        <v>0.252399375</v>
      </c>
      <c r="DZ287">
        <v>419.9898333333334</v>
      </c>
      <c r="EA287">
        <v>23.2929125</v>
      </c>
      <c r="EB287">
        <v>2.1231225</v>
      </c>
      <c r="EC287">
        <v>2.1003625</v>
      </c>
      <c r="ED287">
        <v>18.39372083333333</v>
      </c>
      <c r="EE287">
        <v>18.2219375</v>
      </c>
      <c r="EF287">
        <v>0.00500078</v>
      </c>
      <c r="EG287">
        <v>0</v>
      </c>
      <c r="EH287">
        <v>0</v>
      </c>
      <c r="EI287">
        <v>0</v>
      </c>
      <c r="EJ287">
        <v>121.8791666666667</v>
      </c>
      <c r="EK287">
        <v>0.00500078</v>
      </c>
      <c r="EL287">
        <v>-13.62916666666667</v>
      </c>
      <c r="EM287">
        <v>-0.1958333333333333</v>
      </c>
      <c r="EN287">
        <v>35.54920833333333</v>
      </c>
      <c r="EO287">
        <v>40.06220833333333</v>
      </c>
      <c r="EP287">
        <v>37.84612499999999</v>
      </c>
      <c r="EQ287">
        <v>40.48674999999999</v>
      </c>
      <c r="ER287">
        <v>38.273125</v>
      </c>
      <c r="ES287">
        <v>0</v>
      </c>
      <c r="ET287">
        <v>0</v>
      </c>
      <c r="EU287">
        <v>0</v>
      </c>
      <c r="EV287">
        <v>1758414910.8</v>
      </c>
      <c r="EW287">
        <v>0</v>
      </c>
      <c r="EX287">
        <v>122.6807692307692</v>
      </c>
      <c r="EY287">
        <v>-5.329914839392717</v>
      </c>
      <c r="EZ287">
        <v>-3.394871790433957</v>
      </c>
      <c r="FA287">
        <v>-13.53461538461538</v>
      </c>
      <c r="FB287">
        <v>15</v>
      </c>
      <c r="FC287">
        <v>0</v>
      </c>
      <c r="FD287" t="s">
        <v>424</v>
      </c>
      <c r="FE287">
        <v>1746989605.5</v>
      </c>
      <c r="FF287">
        <v>1746989593.5</v>
      </c>
      <c r="FG287">
        <v>0</v>
      </c>
      <c r="FH287">
        <v>-0.274</v>
      </c>
      <c r="FI287">
        <v>-0.002</v>
      </c>
      <c r="FJ287">
        <v>2.549</v>
      </c>
      <c r="FK287">
        <v>0.129</v>
      </c>
      <c r="FL287">
        <v>420</v>
      </c>
      <c r="FM287">
        <v>17</v>
      </c>
      <c r="FN287">
        <v>0.02</v>
      </c>
      <c r="FO287">
        <v>0.04</v>
      </c>
      <c r="FP287">
        <v>1.881474146341464</v>
      </c>
      <c r="FQ287">
        <v>-0.1336390243902421</v>
      </c>
      <c r="FR287">
        <v>0.04574499194104095</v>
      </c>
      <c r="FS287">
        <v>1</v>
      </c>
      <c r="FT287">
        <v>122.6411764705882</v>
      </c>
      <c r="FU287">
        <v>2.631015936605725</v>
      </c>
      <c r="FV287">
        <v>5.909469850167152</v>
      </c>
      <c r="FW287">
        <v>0</v>
      </c>
      <c r="FX287">
        <v>0.2550125121951219</v>
      </c>
      <c r="FY287">
        <v>-0.0576487317073167</v>
      </c>
      <c r="FZ287">
        <v>0.006014746111552558</v>
      </c>
      <c r="GA287">
        <v>1</v>
      </c>
      <c r="GB287">
        <v>2</v>
      </c>
      <c r="GC287">
        <v>3</v>
      </c>
      <c r="GD287" t="s">
        <v>425</v>
      </c>
      <c r="GE287">
        <v>3.10299</v>
      </c>
      <c r="GF287">
        <v>2.72647</v>
      </c>
      <c r="GG287">
        <v>0.0880495</v>
      </c>
      <c r="GH287">
        <v>0.0876936</v>
      </c>
      <c r="GI287">
        <v>0.105955</v>
      </c>
      <c r="GJ287">
        <v>0.106626</v>
      </c>
      <c r="GK287">
        <v>23834.9</v>
      </c>
      <c r="GL287">
        <v>21641.1</v>
      </c>
      <c r="GM287">
        <v>26700.9</v>
      </c>
      <c r="GN287">
        <v>23943.7</v>
      </c>
      <c r="GO287">
        <v>38199.1</v>
      </c>
      <c r="GP287">
        <v>31620</v>
      </c>
      <c r="GQ287">
        <v>46629.5</v>
      </c>
      <c r="GR287">
        <v>37881.2</v>
      </c>
      <c r="GS287">
        <v>1.8656</v>
      </c>
      <c r="GT287">
        <v>1.85975</v>
      </c>
      <c r="GU287">
        <v>0.08259710000000001</v>
      </c>
      <c r="GV287">
        <v>0</v>
      </c>
      <c r="GW287">
        <v>28.66</v>
      </c>
      <c r="GX287">
        <v>999.9</v>
      </c>
      <c r="GY287">
        <v>53.5</v>
      </c>
      <c r="GZ287">
        <v>31.6</v>
      </c>
      <c r="HA287">
        <v>27.695</v>
      </c>
      <c r="HB287">
        <v>60.7037</v>
      </c>
      <c r="HC287">
        <v>26.1498</v>
      </c>
      <c r="HD287">
        <v>1</v>
      </c>
      <c r="HE287">
        <v>0.142876</v>
      </c>
      <c r="HF287">
        <v>-1.0515</v>
      </c>
      <c r="HG287">
        <v>20.2957</v>
      </c>
      <c r="HH287">
        <v>5.22163</v>
      </c>
      <c r="HI287">
        <v>11.9798</v>
      </c>
      <c r="HJ287">
        <v>4.96545</v>
      </c>
      <c r="HK287">
        <v>3.27598</v>
      </c>
      <c r="HL287">
        <v>9999</v>
      </c>
      <c r="HM287">
        <v>9999</v>
      </c>
      <c r="HN287">
        <v>9999</v>
      </c>
      <c r="HO287">
        <v>999.9</v>
      </c>
      <c r="HP287">
        <v>1.86387</v>
      </c>
      <c r="HQ287">
        <v>1.86005</v>
      </c>
      <c r="HR287">
        <v>1.85837</v>
      </c>
      <c r="HS287">
        <v>1.85975</v>
      </c>
      <c r="HT287">
        <v>1.85985</v>
      </c>
      <c r="HU287">
        <v>1.85837</v>
      </c>
      <c r="HV287">
        <v>1.85745</v>
      </c>
      <c r="HW287">
        <v>1.8524</v>
      </c>
      <c r="HX287">
        <v>0</v>
      </c>
      <c r="HY287">
        <v>0</v>
      </c>
      <c r="HZ287">
        <v>0</v>
      </c>
      <c r="IA287">
        <v>0</v>
      </c>
      <c r="IB287" t="s">
        <v>426</v>
      </c>
      <c r="IC287" t="s">
        <v>427</v>
      </c>
      <c r="ID287" t="s">
        <v>428</v>
      </c>
      <c r="IE287" t="s">
        <v>428</v>
      </c>
      <c r="IF287" t="s">
        <v>428</v>
      </c>
      <c r="IG287" t="s">
        <v>428</v>
      </c>
      <c r="IH287">
        <v>0</v>
      </c>
      <c r="II287">
        <v>100</v>
      </c>
      <c r="IJ287">
        <v>100</v>
      </c>
      <c r="IK287">
        <v>-0.662</v>
      </c>
      <c r="IL287">
        <v>0.3081</v>
      </c>
      <c r="IM287">
        <v>-0.6605319167387009</v>
      </c>
      <c r="IN287">
        <v>-0.0004737513092168879</v>
      </c>
      <c r="IO287">
        <v>1.233974951706583E-06</v>
      </c>
      <c r="IP287">
        <v>-2.791035861235605E-10</v>
      </c>
      <c r="IQ287">
        <v>0.04306461537617447</v>
      </c>
      <c r="IR287">
        <v>-0.002560808816659483</v>
      </c>
      <c r="IS287">
        <v>0.0007441110143227328</v>
      </c>
      <c r="IT287">
        <v>-6.151772081818622E-06</v>
      </c>
      <c r="IU287">
        <v>2</v>
      </c>
      <c r="IV287">
        <v>1988</v>
      </c>
      <c r="IW287">
        <v>1</v>
      </c>
      <c r="IX287">
        <v>28</v>
      </c>
      <c r="IY287">
        <v>190421.8</v>
      </c>
      <c r="IZ287">
        <v>190422</v>
      </c>
      <c r="JA287">
        <v>1.1499</v>
      </c>
      <c r="JB287">
        <v>2.61841</v>
      </c>
      <c r="JC287">
        <v>1.49658</v>
      </c>
      <c r="JD287">
        <v>2.34741</v>
      </c>
      <c r="JE287">
        <v>1.54907</v>
      </c>
      <c r="JF287">
        <v>2.43408</v>
      </c>
      <c r="JG287">
        <v>36.4107</v>
      </c>
      <c r="JH287">
        <v>24.0875</v>
      </c>
      <c r="JI287">
        <v>18</v>
      </c>
      <c r="JJ287">
        <v>481.605</v>
      </c>
      <c r="JK287">
        <v>492.409</v>
      </c>
      <c r="JL287">
        <v>30.2232</v>
      </c>
      <c r="JM287">
        <v>29.0911</v>
      </c>
      <c r="JN287">
        <v>29.9999</v>
      </c>
      <c r="JO287">
        <v>29.2941</v>
      </c>
      <c r="JP287">
        <v>29.2858</v>
      </c>
      <c r="JQ287">
        <v>23.1056</v>
      </c>
      <c r="JR287">
        <v>19.4799</v>
      </c>
      <c r="JS287">
        <v>100</v>
      </c>
      <c r="JT287">
        <v>30.2235</v>
      </c>
      <c r="JU287">
        <v>420</v>
      </c>
      <c r="JV287">
        <v>23.3831</v>
      </c>
      <c r="JW287">
        <v>101.949</v>
      </c>
      <c r="JX287">
        <v>91.35550000000001</v>
      </c>
    </row>
    <row r="288" spans="1:284">
      <c r="A288">
        <v>270</v>
      </c>
      <c r="B288">
        <v>1758414913.1</v>
      </c>
      <c r="C288">
        <v>2210.099999904633</v>
      </c>
      <c r="D288" t="s">
        <v>972</v>
      </c>
      <c r="E288" t="s">
        <v>973</v>
      </c>
      <c r="F288">
        <v>5</v>
      </c>
      <c r="G288" t="s">
        <v>915</v>
      </c>
      <c r="H288" t="s">
        <v>421</v>
      </c>
      <c r="I288">
        <v>1758414905.1</v>
      </c>
      <c r="J288">
        <f>(K288)/1000</f>
        <v>0</v>
      </c>
      <c r="K288">
        <f>1000*DK288*AI288*(DG288-DH288)/(100*CZ288*(1000-AI288*DG288))</f>
        <v>0</v>
      </c>
      <c r="L288">
        <f>DK288*AI288*(DF288-DE288*(1000-AI288*DH288)/(1000-AI288*DG288))/(100*CZ288)</f>
        <v>0</v>
      </c>
      <c r="M288">
        <f>DE288 - IF(AI288&gt;1, L288*CZ288*100.0/(AK288), 0)</f>
        <v>0</v>
      </c>
      <c r="N288">
        <f>((T288-J288/2)*M288-L288)/(T288+J288/2)</f>
        <v>0</v>
      </c>
      <c r="O288">
        <f>N288*(DL288+DM288)/1000.0</f>
        <v>0</v>
      </c>
      <c r="P288">
        <f>(DE288 - IF(AI288&gt;1, L288*CZ288*100.0/(AK288), 0))*(DL288+DM288)/1000.0</f>
        <v>0</v>
      </c>
      <c r="Q288">
        <f>2.0/((1/S288-1/R288)+SIGN(S288)*SQRT((1/S288-1/R288)*(1/S288-1/R288) + 4*DA288/((DA288+1)*(DA288+1))*(2*1/S288*1/R288-1/R288*1/R288)))</f>
        <v>0</v>
      </c>
      <c r="R288">
        <f>IF(LEFT(DB288,1)&lt;&gt;"0",IF(LEFT(DB288,1)="1",3.0,DC288),$D$5+$E$5*(DS288*DL288/($K$5*1000))+$F$5*(DS288*DL288/($K$5*1000))*MAX(MIN(CZ288,$J$5),$I$5)*MAX(MIN(CZ288,$J$5),$I$5)+$G$5*MAX(MIN(CZ288,$J$5),$I$5)*(DS288*DL288/($K$5*1000))+$H$5*(DS288*DL288/($K$5*1000))*(DS288*DL288/($K$5*1000)))</f>
        <v>0</v>
      </c>
      <c r="S288">
        <f>J288*(1000-(1000*0.61365*exp(17.502*W288/(240.97+W288))/(DL288+DM288)+DG288)/2)/(1000*0.61365*exp(17.502*W288/(240.97+W288))/(DL288+DM288)-DG288)</f>
        <v>0</v>
      </c>
      <c r="T288">
        <f>1/((DA288+1)/(Q288/1.6)+1/(R288/1.37)) + DA288/((DA288+1)/(Q288/1.6) + DA288/(R288/1.37))</f>
        <v>0</v>
      </c>
      <c r="U288">
        <f>(CV288*CY288)</f>
        <v>0</v>
      </c>
      <c r="V288">
        <f>(DN288+(U288+2*0.95*5.67E-8*(((DN288+$B$9)+273)^4-(DN288+273)^4)-44100*J288)/(1.84*29.3*R288+8*0.95*5.67E-8*(DN288+273)^3))</f>
        <v>0</v>
      </c>
      <c r="W288">
        <f>($C$9*DO288+$D$9*DP288+$E$9*V288)</f>
        <v>0</v>
      </c>
      <c r="X288">
        <f>0.61365*exp(17.502*W288/(240.97+W288))</f>
        <v>0</v>
      </c>
      <c r="Y288">
        <f>(Z288/AA288*100)</f>
        <v>0</v>
      </c>
      <c r="Z288">
        <f>DG288*(DL288+DM288)/1000</f>
        <v>0</v>
      </c>
      <c r="AA288">
        <f>0.61365*exp(17.502*DN288/(240.97+DN288))</f>
        <v>0</v>
      </c>
      <c r="AB288">
        <f>(X288-DG288*(DL288+DM288)/1000)</f>
        <v>0</v>
      </c>
      <c r="AC288">
        <f>(-J288*44100)</f>
        <v>0</v>
      </c>
      <c r="AD288">
        <f>2*29.3*R288*0.92*(DN288-W288)</f>
        <v>0</v>
      </c>
      <c r="AE288">
        <f>2*0.95*5.67E-8*(((DN288+$B$9)+273)^4-(W288+273)^4)</f>
        <v>0</v>
      </c>
      <c r="AF288">
        <f>U288+AE288+AC288+AD288</f>
        <v>0</v>
      </c>
      <c r="AG288">
        <v>0</v>
      </c>
      <c r="AH288">
        <v>0</v>
      </c>
      <c r="AI288">
        <f>IF(AG288*$H$15&gt;=AK288,1.0,(AK288/(AK288-AG288*$H$15)))</f>
        <v>0</v>
      </c>
      <c r="AJ288">
        <f>(AI288-1)*100</f>
        <v>0</v>
      </c>
      <c r="AK288">
        <f>MAX(0,($B$15+$C$15*DS288)/(1+$D$15*DS288)*DL288/(DN288+273)*$E$15)</f>
        <v>0</v>
      </c>
      <c r="AL288" t="s">
        <v>422</v>
      </c>
      <c r="AM288" t="s">
        <v>422</v>
      </c>
      <c r="AN288">
        <v>0</v>
      </c>
      <c r="AO288">
        <v>0</v>
      </c>
      <c r="AP288">
        <f>1-AN288/AO288</f>
        <v>0</v>
      </c>
      <c r="AQ288">
        <v>0</v>
      </c>
      <c r="AR288" t="s">
        <v>422</v>
      </c>
      <c r="AS288" t="s">
        <v>422</v>
      </c>
      <c r="AT288">
        <v>0</v>
      </c>
      <c r="AU288">
        <v>0</v>
      </c>
      <c r="AV288">
        <f>1-AT288/AU288</f>
        <v>0</v>
      </c>
      <c r="AW288">
        <v>0.5</v>
      </c>
      <c r="AX288">
        <f>CW288</f>
        <v>0</v>
      </c>
      <c r="AY288">
        <f>L288</f>
        <v>0</v>
      </c>
      <c r="AZ288">
        <f>AV288*AW288*AX288</f>
        <v>0</v>
      </c>
      <c r="BA288">
        <f>(AY288-AQ288)/AX288</f>
        <v>0</v>
      </c>
      <c r="BB288">
        <f>(AO288-AU288)/AU288</f>
        <v>0</v>
      </c>
      <c r="BC288">
        <f>AN288/(AP288+AN288/AU288)</f>
        <v>0</v>
      </c>
      <c r="BD288" t="s">
        <v>422</v>
      </c>
      <c r="BE288">
        <v>0</v>
      </c>
      <c r="BF288">
        <f>IF(BE288&lt;&gt;0, BE288, BC288)</f>
        <v>0</v>
      </c>
      <c r="BG288">
        <f>1-BF288/AU288</f>
        <v>0</v>
      </c>
      <c r="BH288">
        <f>(AU288-AT288)/(AU288-BF288)</f>
        <v>0</v>
      </c>
      <c r="BI288">
        <f>(AO288-AU288)/(AO288-BF288)</f>
        <v>0</v>
      </c>
      <c r="BJ288">
        <f>(AU288-AT288)/(AU288-AN288)</f>
        <v>0</v>
      </c>
      <c r="BK288">
        <f>(AO288-AU288)/(AO288-AN288)</f>
        <v>0</v>
      </c>
      <c r="BL288">
        <f>(BH288*BF288/AT288)</f>
        <v>0</v>
      </c>
      <c r="BM288">
        <f>(1-BL288)</f>
        <v>0</v>
      </c>
      <c r="CV288">
        <f>$B$13*DT288+$C$13*DU288+$F$13*EF288*(1-EI288)</f>
        <v>0</v>
      </c>
      <c r="CW288">
        <f>CV288*CX288</f>
        <v>0</v>
      </c>
      <c r="CX288">
        <f>($B$13*$D$11+$C$13*$D$11+$F$13*((ES288+EK288)/MAX(ES288+EK288+ET288, 0.1)*$I$11+ET288/MAX(ES288+EK288+ET288, 0.1)*$J$11))/($B$13+$C$13+$F$13)</f>
        <v>0</v>
      </c>
      <c r="CY288">
        <f>($B$13*$K$11+$C$13*$K$11+$F$13*((ES288+EK288)/MAX(ES288+EK288+ET288, 0.1)*$P$11+ET288/MAX(ES288+EK288+ET288, 0.1)*$Q$11))/($B$13+$C$13+$F$13)</f>
        <v>0</v>
      </c>
      <c r="CZ288">
        <v>1.37</v>
      </c>
      <c r="DA288">
        <v>0.5</v>
      </c>
      <c r="DB288" t="s">
        <v>423</v>
      </c>
      <c r="DC288">
        <v>2</v>
      </c>
      <c r="DD288">
        <v>1758414905.1</v>
      </c>
      <c r="DE288">
        <v>421.8678333333332</v>
      </c>
      <c r="DF288">
        <v>419.9939166666666</v>
      </c>
      <c r="DG288">
        <v>23.544375</v>
      </c>
      <c r="DH288">
        <v>23.295775</v>
      </c>
      <c r="DI288">
        <v>422.5294166666667</v>
      </c>
      <c r="DJ288">
        <v>23.23623333333333</v>
      </c>
      <c r="DK288">
        <v>500.0211666666667</v>
      </c>
      <c r="DL288">
        <v>90.17193750000001</v>
      </c>
      <c r="DM288">
        <v>0.06827837083333334</v>
      </c>
      <c r="DN288">
        <v>30.00221666666667</v>
      </c>
      <c r="DO288">
        <v>30.0100625</v>
      </c>
      <c r="DP288">
        <v>999.9</v>
      </c>
      <c r="DQ288">
        <v>0</v>
      </c>
      <c r="DR288">
        <v>0</v>
      </c>
      <c r="DS288">
        <v>10000.18541666667</v>
      </c>
      <c r="DT288">
        <v>0</v>
      </c>
      <c r="DU288">
        <v>3.33927</v>
      </c>
      <c r="DV288">
        <v>1.8740875</v>
      </c>
      <c r="DW288">
        <v>432.0400833333333</v>
      </c>
      <c r="DX288">
        <v>430.01125</v>
      </c>
      <c r="DY288">
        <v>0.2485980416666667</v>
      </c>
      <c r="DZ288">
        <v>419.9939166666666</v>
      </c>
      <c r="EA288">
        <v>23.295775</v>
      </c>
      <c r="EB288">
        <v>2.123041666666667</v>
      </c>
      <c r="EC288">
        <v>2.100625416666667</v>
      </c>
      <c r="ED288">
        <v>18.39311666666667</v>
      </c>
      <c r="EE288">
        <v>18.22392916666667</v>
      </c>
      <c r="EF288">
        <v>0.00500078</v>
      </c>
      <c r="EG288">
        <v>0</v>
      </c>
      <c r="EH288">
        <v>0</v>
      </c>
      <c r="EI288">
        <v>0</v>
      </c>
      <c r="EJ288">
        <v>122.0958333333333</v>
      </c>
      <c r="EK288">
        <v>0.00500078</v>
      </c>
      <c r="EL288">
        <v>-14.6375</v>
      </c>
      <c r="EM288">
        <v>-0.3291666666666667</v>
      </c>
      <c r="EN288">
        <v>35.54145833333333</v>
      </c>
      <c r="EO288">
        <v>40.01275</v>
      </c>
      <c r="EP288">
        <v>37.81491666666667</v>
      </c>
      <c r="EQ288">
        <v>40.42941666666666</v>
      </c>
      <c r="ER288">
        <v>38.254875</v>
      </c>
      <c r="ES288">
        <v>0</v>
      </c>
      <c r="ET288">
        <v>0</v>
      </c>
      <c r="EU288">
        <v>0</v>
      </c>
      <c r="EV288">
        <v>1758414913.2</v>
      </c>
      <c r="EW288">
        <v>0</v>
      </c>
      <c r="EX288">
        <v>122.2269230769231</v>
      </c>
      <c r="EY288">
        <v>12.4205125486924</v>
      </c>
      <c r="EZ288">
        <v>-5.74017105437174</v>
      </c>
      <c r="FA288">
        <v>-14.11923076923077</v>
      </c>
      <c r="FB288">
        <v>15</v>
      </c>
      <c r="FC288">
        <v>0</v>
      </c>
      <c r="FD288" t="s">
        <v>424</v>
      </c>
      <c r="FE288">
        <v>1746989605.5</v>
      </c>
      <c r="FF288">
        <v>1746989593.5</v>
      </c>
      <c r="FG288">
        <v>0</v>
      </c>
      <c r="FH288">
        <v>-0.274</v>
      </c>
      <c r="FI288">
        <v>-0.002</v>
      </c>
      <c r="FJ288">
        <v>2.549</v>
      </c>
      <c r="FK288">
        <v>0.129</v>
      </c>
      <c r="FL288">
        <v>420</v>
      </c>
      <c r="FM288">
        <v>17</v>
      </c>
      <c r="FN288">
        <v>0.02</v>
      </c>
      <c r="FO288">
        <v>0.04</v>
      </c>
      <c r="FP288">
        <v>1.884265</v>
      </c>
      <c r="FQ288">
        <v>-0.2094842026266444</v>
      </c>
      <c r="FR288">
        <v>0.04516265896733716</v>
      </c>
      <c r="FS288">
        <v>1</v>
      </c>
      <c r="FT288">
        <v>122.8735294117647</v>
      </c>
      <c r="FU288">
        <v>2.696714971587085</v>
      </c>
      <c r="FV288">
        <v>6.081326713972545</v>
      </c>
      <c r="FW288">
        <v>0</v>
      </c>
      <c r="FX288">
        <v>0.25219475</v>
      </c>
      <c r="FY288">
        <v>-0.07193725328330219</v>
      </c>
      <c r="FZ288">
        <v>0.007904303754126605</v>
      </c>
      <c r="GA288">
        <v>1</v>
      </c>
      <c r="GB288">
        <v>2</v>
      </c>
      <c r="GC288">
        <v>3</v>
      </c>
      <c r="GD288" t="s">
        <v>425</v>
      </c>
      <c r="GE288">
        <v>3.1033</v>
      </c>
      <c r="GF288">
        <v>2.7261</v>
      </c>
      <c r="GG288">
        <v>0.0880504</v>
      </c>
      <c r="GH288">
        <v>0.0876938</v>
      </c>
      <c r="GI288">
        <v>0.105962</v>
      </c>
      <c r="GJ288">
        <v>0.106679</v>
      </c>
      <c r="GK288">
        <v>23835</v>
      </c>
      <c r="GL288">
        <v>21641.2</v>
      </c>
      <c r="GM288">
        <v>26701</v>
      </c>
      <c r="GN288">
        <v>23943.8</v>
      </c>
      <c r="GO288">
        <v>38198.7</v>
      </c>
      <c r="GP288">
        <v>31618.1</v>
      </c>
      <c r="GQ288">
        <v>46629.4</v>
      </c>
      <c r="GR288">
        <v>37881.2</v>
      </c>
      <c r="GS288">
        <v>1.86633</v>
      </c>
      <c r="GT288">
        <v>1.85912</v>
      </c>
      <c r="GU288">
        <v>0.082776</v>
      </c>
      <c r="GV288">
        <v>0</v>
      </c>
      <c r="GW288">
        <v>28.6587</v>
      </c>
      <c r="GX288">
        <v>999.9</v>
      </c>
      <c r="GY288">
        <v>53.5</v>
      </c>
      <c r="GZ288">
        <v>31.6</v>
      </c>
      <c r="HA288">
        <v>27.6966</v>
      </c>
      <c r="HB288">
        <v>60.8037</v>
      </c>
      <c r="HC288">
        <v>26.1619</v>
      </c>
      <c r="HD288">
        <v>1</v>
      </c>
      <c r="HE288">
        <v>0.142858</v>
      </c>
      <c r="HF288">
        <v>-1.07218</v>
      </c>
      <c r="HG288">
        <v>20.2956</v>
      </c>
      <c r="HH288">
        <v>5.22133</v>
      </c>
      <c r="HI288">
        <v>11.9797</v>
      </c>
      <c r="HJ288">
        <v>4.96535</v>
      </c>
      <c r="HK288">
        <v>3.27598</v>
      </c>
      <c r="HL288">
        <v>9999</v>
      </c>
      <c r="HM288">
        <v>9999</v>
      </c>
      <c r="HN288">
        <v>9999</v>
      </c>
      <c r="HO288">
        <v>999.9</v>
      </c>
      <c r="HP288">
        <v>1.86387</v>
      </c>
      <c r="HQ288">
        <v>1.86005</v>
      </c>
      <c r="HR288">
        <v>1.85837</v>
      </c>
      <c r="HS288">
        <v>1.85974</v>
      </c>
      <c r="HT288">
        <v>1.85985</v>
      </c>
      <c r="HU288">
        <v>1.85837</v>
      </c>
      <c r="HV288">
        <v>1.85745</v>
      </c>
      <c r="HW288">
        <v>1.8524</v>
      </c>
      <c r="HX288">
        <v>0</v>
      </c>
      <c r="HY288">
        <v>0</v>
      </c>
      <c r="HZ288">
        <v>0</v>
      </c>
      <c r="IA288">
        <v>0</v>
      </c>
      <c r="IB288" t="s">
        <v>426</v>
      </c>
      <c r="IC288" t="s">
        <v>427</v>
      </c>
      <c r="ID288" t="s">
        <v>428</v>
      </c>
      <c r="IE288" t="s">
        <v>428</v>
      </c>
      <c r="IF288" t="s">
        <v>428</v>
      </c>
      <c r="IG288" t="s">
        <v>428</v>
      </c>
      <c r="IH288">
        <v>0</v>
      </c>
      <c r="II288">
        <v>100</v>
      </c>
      <c r="IJ288">
        <v>100</v>
      </c>
      <c r="IK288">
        <v>-0.661</v>
      </c>
      <c r="IL288">
        <v>0.3081</v>
      </c>
      <c r="IM288">
        <v>-0.6605319167387009</v>
      </c>
      <c r="IN288">
        <v>-0.0004737513092168879</v>
      </c>
      <c r="IO288">
        <v>1.233974951706583E-06</v>
      </c>
      <c r="IP288">
        <v>-2.791035861235605E-10</v>
      </c>
      <c r="IQ288">
        <v>0.04306461537617447</v>
      </c>
      <c r="IR288">
        <v>-0.002560808816659483</v>
      </c>
      <c r="IS288">
        <v>0.0007441110143227328</v>
      </c>
      <c r="IT288">
        <v>-6.151772081818622E-06</v>
      </c>
      <c r="IU288">
        <v>2</v>
      </c>
      <c r="IV288">
        <v>1988</v>
      </c>
      <c r="IW288">
        <v>1</v>
      </c>
      <c r="IX288">
        <v>28</v>
      </c>
      <c r="IY288">
        <v>190421.8</v>
      </c>
      <c r="IZ288">
        <v>190422</v>
      </c>
      <c r="JA288">
        <v>1.14868</v>
      </c>
      <c r="JB288">
        <v>2.6062</v>
      </c>
      <c r="JC288">
        <v>1.49658</v>
      </c>
      <c r="JD288">
        <v>2.34741</v>
      </c>
      <c r="JE288">
        <v>1.54907</v>
      </c>
      <c r="JF288">
        <v>2.45239</v>
      </c>
      <c r="JG288">
        <v>36.4107</v>
      </c>
      <c r="JH288">
        <v>24.0963</v>
      </c>
      <c r="JI288">
        <v>18</v>
      </c>
      <c r="JJ288">
        <v>482.027</v>
      </c>
      <c r="JK288">
        <v>491.995</v>
      </c>
      <c r="JL288">
        <v>30.2194</v>
      </c>
      <c r="JM288">
        <v>29.0911</v>
      </c>
      <c r="JN288">
        <v>30</v>
      </c>
      <c r="JO288">
        <v>29.2941</v>
      </c>
      <c r="JP288">
        <v>29.2856</v>
      </c>
      <c r="JQ288">
        <v>23.1076</v>
      </c>
      <c r="JR288">
        <v>19.4799</v>
      </c>
      <c r="JS288">
        <v>100</v>
      </c>
      <c r="JT288">
        <v>30.2235</v>
      </c>
      <c r="JU288">
        <v>420</v>
      </c>
      <c r="JV288">
        <v>23.3856</v>
      </c>
      <c r="JW288">
        <v>101.949</v>
      </c>
      <c r="JX288">
        <v>91.3557</v>
      </c>
    </row>
    <row r="289" spans="1:284">
      <c r="A289">
        <v>271</v>
      </c>
      <c r="B289">
        <v>1758415330.1</v>
      </c>
      <c r="C289">
        <v>2627.099999904633</v>
      </c>
      <c r="D289" t="s">
        <v>974</v>
      </c>
      <c r="E289" t="s">
        <v>975</v>
      </c>
      <c r="F289">
        <v>5</v>
      </c>
      <c r="G289" t="s">
        <v>976</v>
      </c>
      <c r="H289" t="s">
        <v>421</v>
      </c>
      <c r="I289">
        <v>1758415322.099999</v>
      </c>
      <c r="J289">
        <f>(K289)/1000</f>
        <v>0</v>
      </c>
      <c r="K289">
        <f>1000*DK289*AI289*(DG289-DH289)/(100*CZ289*(1000-AI289*DG289))</f>
        <v>0</v>
      </c>
      <c r="L289">
        <f>DK289*AI289*(DF289-DE289*(1000-AI289*DH289)/(1000-AI289*DG289))/(100*CZ289)</f>
        <v>0</v>
      </c>
      <c r="M289">
        <f>DE289 - IF(AI289&gt;1, L289*CZ289*100.0/(AK289), 0)</f>
        <v>0</v>
      </c>
      <c r="N289">
        <f>((T289-J289/2)*M289-L289)/(T289+J289/2)</f>
        <v>0</v>
      </c>
      <c r="O289">
        <f>N289*(DL289+DM289)/1000.0</f>
        <v>0</v>
      </c>
      <c r="P289">
        <f>(DE289 - IF(AI289&gt;1, L289*CZ289*100.0/(AK289), 0))*(DL289+DM289)/1000.0</f>
        <v>0</v>
      </c>
      <c r="Q289">
        <f>2.0/((1/S289-1/R289)+SIGN(S289)*SQRT((1/S289-1/R289)*(1/S289-1/R289) + 4*DA289/((DA289+1)*(DA289+1))*(2*1/S289*1/R289-1/R289*1/R289)))</f>
        <v>0</v>
      </c>
      <c r="R289">
        <f>IF(LEFT(DB289,1)&lt;&gt;"0",IF(LEFT(DB289,1)="1",3.0,DC289),$D$5+$E$5*(DS289*DL289/($K$5*1000))+$F$5*(DS289*DL289/($K$5*1000))*MAX(MIN(CZ289,$J$5),$I$5)*MAX(MIN(CZ289,$J$5),$I$5)+$G$5*MAX(MIN(CZ289,$J$5),$I$5)*(DS289*DL289/($K$5*1000))+$H$5*(DS289*DL289/($K$5*1000))*(DS289*DL289/($K$5*1000)))</f>
        <v>0</v>
      </c>
      <c r="S289">
        <f>J289*(1000-(1000*0.61365*exp(17.502*W289/(240.97+W289))/(DL289+DM289)+DG289)/2)/(1000*0.61365*exp(17.502*W289/(240.97+W289))/(DL289+DM289)-DG289)</f>
        <v>0</v>
      </c>
      <c r="T289">
        <f>1/((DA289+1)/(Q289/1.6)+1/(R289/1.37)) + DA289/((DA289+1)/(Q289/1.6) + DA289/(R289/1.37))</f>
        <v>0</v>
      </c>
      <c r="U289">
        <f>(CV289*CY289)</f>
        <v>0</v>
      </c>
      <c r="V289">
        <f>(DN289+(U289+2*0.95*5.67E-8*(((DN289+$B$9)+273)^4-(DN289+273)^4)-44100*J289)/(1.84*29.3*R289+8*0.95*5.67E-8*(DN289+273)^3))</f>
        <v>0</v>
      </c>
      <c r="W289">
        <f>($C$9*DO289+$D$9*DP289+$E$9*V289)</f>
        <v>0</v>
      </c>
      <c r="X289">
        <f>0.61365*exp(17.502*W289/(240.97+W289))</f>
        <v>0</v>
      </c>
      <c r="Y289">
        <f>(Z289/AA289*100)</f>
        <v>0</v>
      </c>
      <c r="Z289">
        <f>DG289*(DL289+DM289)/1000</f>
        <v>0</v>
      </c>
      <c r="AA289">
        <f>0.61365*exp(17.502*DN289/(240.97+DN289))</f>
        <v>0</v>
      </c>
      <c r="AB289">
        <f>(X289-DG289*(DL289+DM289)/1000)</f>
        <v>0</v>
      </c>
      <c r="AC289">
        <f>(-J289*44100)</f>
        <v>0</v>
      </c>
      <c r="AD289">
        <f>2*29.3*R289*0.92*(DN289-W289)</f>
        <v>0</v>
      </c>
      <c r="AE289">
        <f>2*0.95*5.67E-8*(((DN289+$B$9)+273)^4-(W289+273)^4)</f>
        <v>0</v>
      </c>
      <c r="AF289">
        <f>U289+AE289+AC289+AD289</f>
        <v>0</v>
      </c>
      <c r="AG289">
        <v>0</v>
      </c>
      <c r="AH289">
        <v>0</v>
      </c>
      <c r="AI289">
        <f>IF(AG289*$H$15&gt;=AK289,1.0,(AK289/(AK289-AG289*$H$15)))</f>
        <v>0</v>
      </c>
      <c r="AJ289">
        <f>(AI289-1)*100</f>
        <v>0</v>
      </c>
      <c r="AK289">
        <f>MAX(0,($B$15+$C$15*DS289)/(1+$D$15*DS289)*DL289/(DN289+273)*$E$15)</f>
        <v>0</v>
      </c>
      <c r="AL289" t="s">
        <v>422</v>
      </c>
      <c r="AM289" t="s">
        <v>422</v>
      </c>
      <c r="AN289">
        <v>0</v>
      </c>
      <c r="AO289">
        <v>0</v>
      </c>
      <c r="AP289">
        <f>1-AN289/AO289</f>
        <v>0</v>
      </c>
      <c r="AQ289">
        <v>0</v>
      </c>
      <c r="AR289" t="s">
        <v>422</v>
      </c>
      <c r="AS289" t="s">
        <v>422</v>
      </c>
      <c r="AT289">
        <v>0</v>
      </c>
      <c r="AU289">
        <v>0</v>
      </c>
      <c r="AV289">
        <f>1-AT289/AU289</f>
        <v>0</v>
      </c>
      <c r="AW289">
        <v>0.5</v>
      </c>
      <c r="AX289">
        <f>CW289</f>
        <v>0</v>
      </c>
      <c r="AY289">
        <f>L289</f>
        <v>0</v>
      </c>
      <c r="AZ289">
        <f>AV289*AW289*AX289</f>
        <v>0</v>
      </c>
      <c r="BA289">
        <f>(AY289-AQ289)/AX289</f>
        <v>0</v>
      </c>
      <c r="BB289">
        <f>(AO289-AU289)/AU289</f>
        <v>0</v>
      </c>
      <c r="BC289">
        <f>AN289/(AP289+AN289/AU289)</f>
        <v>0</v>
      </c>
      <c r="BD289" t="s">
        <v>422</v>
      </c>
      <c r="BE289">
        <v>0</v>
      </c>
      <c r="BF289">
        <f>IF(BE289&lt;&gt;0, BE289, BC289)</f>
        <v>0</v>
      </c>
      <c r="BG289">
        <f>1-BF289/AU289</f>
        <v>0</v>
      </c>
      <c r="BH289">
        <f>(AU289-AT289)/(AU289-BF289)</f>
        <v>0</v>
      </c>
      <c r="BI289">
        <f>(AO289-AU289)/(AO289-BF289)</f>
        <v>0</v>
      </c>
      <c r="BJ289">
        <f>(AU289-AT289)/(AU289-AN289)</f>
        <v>0</v>
      </c>
      <c r="BK289">
        <f>(AO289-AU289)/(AO289-AN289)</f>
        <v>0</v>
      </c>
      <c r="BL289">
        <f>(BH289*BF289/AT289)</f>
        <v>0</v>
      </c>
      <c r="BM289">
        <f>(1-BL289)</f>
        <v>0</v>
      </c>
      <c r="CV289">
        <f>$B$13*DT289+$C$13*DU289+$F$13*EF289*(1-EI289)</f>
        <v>0</v>
      </c>
      <c r="CW289">
        <f>CV289*CX289</f>
        <v>0</v>
      </c>
      <c r="CX289">
        <f>($B$13*$D$11+$C$13*$D$11+$F$13*((ES289+EK289)/MAX(ES289+EK289+ET289, 0.1)*$I$11+ET289/MAX(ES289+EK289+ET289, 0.1)*$J$11))/($B$13+$C$13+$F$13)</f>
        <v>0</v>
      </c>
      <c r="CY289">
        <f>($B$13*$K$11+$C$13*$K$11+$F$13*((ES289+EK289)/MAX(ES289+EK289+ET289, 0.1)*$P$11+ET289/MAX(ES289+EK289+ET289, 0.1)*$Q$11))/($B$13+$C$13+$F$13)</f>
        <v>0</v>
      </c>
      <c r="CZ289">
        <v>5.18</v>
      </c>
      <c r="DA289">
        <v>0.5</v>
      </c>
      <c r="DB289" t="s">
        <v>423</v>
      </c>
      <c r="DC289">
        <v>2</v>
      </c>
      <c r="DD289">
        <v>1758415322.099999</v>
      </c>
      <c r="DE289">
        <v>422.7067419354839</v>
      </c>
      <c r="DF289">
        <v>420.0156774193549</v>
      </c>
      <c r="DG289">
        <v>23.89593225806452</v>
      </c>
      <c r="DH289">
        <v>23.08140645161291</v>
      </c>
      <c r="DI289">
        <v>423.3679032258065</v>
      </c>
      <c r="DJ289">
        <v>23.58016451612903</v>
      </c>
      <c r="DK289">
        <v>500.0096129032259</v>
      </c>
      <c r="DL289">
        <v>90.17029032258063</v>
      </c>
      <c r="DM289">
        <v>0.06834240000000001</v>
      </c>
      <c r="DN289">
        <v>30.21273225806451</v>
      </c>
      <c r="DO289">
        <v>30.01597741935484</v>
      </c>
      <c r="DP289">
        <v>999.9000000000003</v>
      </c>
      <c r="DQ289">
        <v>0</v>
      </c>
      <c r="DR289">
        <v>0</v>
      </c>
      <c r="DS289">
        <v>10000.07967741935</v>
      </c>
      <c r="DT289">
        <v>0</v>
      </c>
      <c r="DU289">
        <v>3.521420000000002</v>
      </c>
      <c r="DV289">
        <v>2.691007096774194</v>
      </c>
      <c r="DW289">
        <v>433.0549677419355</v>
      </c>
      <c r="DX289">
        <v>429.9392903225807</v>
      </c>
      <c r="DY289">
        <v>0.814534129032258</v>
      </c>
      <c r="DZ289">
        <v>420.0156774193549</v>
      </c>
      <c r="EA289">
        <v>23.08140645161291</v>
      </c>
      <c r="EB289">
        <v>2.154703225806452</v>
      </c>
      <c r="EC289">
        <v>2.081255806451613</v>
      </c>
      <c r="ED289">
        <v>18.62945483870968</v>
      </c>
      <c r="EE289">
        <v>18.07644193548387</v>
      </c>
      <c r="EF289">
        <v>0.005000780000000002</v>
      </c>
      <c r="EG289">
        <v>0</v>
      </c>
      <c r="EH289">
        <v>0</v>
      </c>
      <c r="EI289">
        <v>0</v>
      </c>
      <c r="EJ289">
        <v>641.3129032258065</v>
      </c>
      <c r="EK289">
        <v>0.005000780000000002</v>
      </c>
      <c r="EL289">
        <v>-13.61935483870968</v>
      </c>
      <c r="EM289">
        <v>-0.2483870967741935</v>
      </c>
      <c r="EN289">
        <v>35.62877419354839</v>
      </c>
      <c r="EO289">
        <v>39.83245161290322</v>
      </c>
      <c r="EP289">
        <v>38.29009677419353</v>
      </c>
      <c r="EQ289">
        <v>40.25987096774193</v>
      </c>
      <c r="ER289">
        <v>38.38274193548387</v>
      </c>
      <c r="ES289">
        <v>0</v>
      </c>
      <c r="ET289">
        <v>0</v>
      </c>
      <c r="EU289">
        <v>0</v>
      </c>
      <c r="EV289">
        <v>1758415330.2</v>
      </c>
      <c r="EW289">
        <v>0</v>
      </c>
      <c r="EX289">
        <v>640.564</v>
      </c>
      <c r="EY289">
        <v>-24.13846144003795</v>
      </c>
      <c r="EZ289">
        <v>-10.09230717940208</v>
      </c>
      <c r="FA289">
        <v>-14.42</v>
      </c>
      <c r="FB289">
        <v>15</v>
      </c>
      <c r="FC289">
        <v>0</v>
      </c>
      <c r="FD289" t="s">
        <v>424</v>
      </c>
      <c r="FE289">
        <v>1746989605.5</v>
      </c>
      <c r="FF289">
        <v>1746989593.5</v>
      </c>
      <c r="FG289">
        <v>0</v>
      </c>
      <c r="FH289">
        <v>-0.274</v>
      </c>
      <c r="FI289">
        <v>-0.002</v>
      </c>
      <c r="FJ289">
        <v>2.549</v>
      </c>
      <c r="FK289">
        <v>0.129</v>
      </c>
      <c r="FL289">
        <v>420</v>
      </c>
      <c r="FM289">
        <v>17</v>
      </c>
      <c r="FN289">
        <v>0.02</v>
      </c>
      <c r="FO289">
        <v>0.04</v>
      </c>
      <c r="FP289">
        <v>2.691782</v>
      </c>
      <c r="FQ289">
        <v>-0.1478028517823731</v>
      </c>
      <c r="FR289">
        <v>0.03423574390896156</v>
      </c>
      <c r="FS289">
        <v>1</v>
      </c>
      <c r="FT289">
        <v>641.7352941176471</v>
      </c>
      <c r="FU289">
        <v>-11.61802888546843</v>
      </c>
      <c r="FV289">
        <v>7.503602364391823</v>
      </c>
      <c r="FW289">
        <v>0</v>
      </c>
      <c r="FX289">
        <v>0.8156083500000001</v>
      </c>
      <c r="FY289">
        <v>-0.01874102814259074</v>
      </c>
      <c r="FZ289">
        <v>0.002315745501453046</v>
      </c>
      <c r="GA289">
        <v>1</v>
      </c>
      <c r="GB289">
        <v>2</v>
      </c>
      <c r="GC289">
        <v>3</v>
      </c>
      <c r="GD289" t="s">
        <v>425</v>
      </c>
      <c r="GE289">
        <v>3.10283</v>
      </c>
      <c r="GF289">
        <v>2.72695</v>
      </c>
      <c r="GG289">
        <v>0.088196</v>
      </c>
      <c r="GH289">
        <v>0.0876996</v>
      </c>
      <c r="GI289">
        <v>0.107074</v>
      </c>
      <c r="GJ289">
        <v>0.105911</v>
      </c>
      <c r="GK289">
        <v>23834.6</v>
      </c>
      <c r="GL289">
        <v>21644.6</v>
      </c>
      <c r="GM289">
        <v>26704.6</v>
      </c>
      <c r="GN289">
        <v>23947.4</v>
      </c>
      <c r="GO289">
        <v>38155.9</v>
      </c>
      <c r="GP289">
        <v>31650.6</v>
      </c>
      <c r="GQ289">
        <v>46635.9</v>
      </c>
      <c r="GR289">
        <v>37887.4</v>
      </c>
      <c r="GS289">
        <v>1.8661</v>
      </c>
      <c r="GT289">
        <v>1.8592</v>
      </c>
      <c r="GU289">
        <v>0.0736304</v>
      </c>
      <c r="GV289">
        <v>0</v>
      </c>
      <c r="GW289">
        <v>28.7912</v>
      </c>
      <c r="GX289">
        <v>999.9</v>
      </c>
      <c r="GY289">
        <v>53.4</v>
      </c>
      <c r="GZ289">
        <v>31.6</v>
      </c>
      <c r="HA289">
        <v>27.6455</v>
      </c>
      <c r="HB289">
        <v>61.1637</v>
      </c>
      <c r="HC289">
        <v>26.3181</v>
      </c>
      <c r="HD289">
        <v>1</v>
      </c>
      <c r="HE289">
        <v>0.137764</v>
      </c>
      <c r="HF289">
        <v>-0.976931</v>
      </c>
      <c r="HG289">
        <v>20.2961</v>
      </c>
      <c r="HH289">
        <v>5.22073</v>
      </c>
      <c r="HI289">
        <v>11.98</v>
      </c>
      <c r="HJ289">
        <v>4.96505</v>
      </c>
      <c r="HK289">
        <v>3.27595</v>
      </c>
      <c r="HL289">
        <v>9999</v>
      </c>
      <c r="HM289">
        <v>9999</v>
      </c>
      <c r="HN289">
        <v>9999</v>
      </c>
      <c r="HO289">
        <v>999.9</v>
      </c>
      <c r="HP289">
        <v>1.86388</v>
      </c>
      <c r="HQ289">
        <v>1.86005</v>
      </c>
      <c r="HR289">
        <v>1.85837</v>
      </c>
      <c r="HS289">
        <v>1.85974</v>
      </c>
      <c r="HT289">
        <v>1.85982</v>
      </c>
      <c r="HU289">
        <v>1.85837</v>
      </c>
      <c r="HV289">
        <v>1.85744</v>
      </c>
      <c r="HW289">
        <v>1.85238</v>
      </c>
      <c r="HX289">
        <v>0</v>
      </c>
      <c r="HY289">
        <v>0</v>
      </c>
      <c r="HZ289">
        <v>0</v>
      </c>
      <c r="IA289">
        <v>0</v>
      </c>
      <c r="IB289" t="s">
        <v>426</v>
      </c>
      <c r="IC289" t="s">
        <v>427</v>
      </c>
      <c r="ID289" t="s">
        <v>428</v>
      </c>
      <c r="IE289" t="s">
        <v>428</v>
      </c>
      <c r="IF289" t="s">
        <v>428</v>
      </c>
      <c r="IG289" t="s">
        <v>428</v>
      </c>
      <c r="IH289">
        <v>0</v>
      </c>
      <c r="II289">
        <v>100</v>
      </c>
      <c r="IJ289">
        <v>100</v>
      </c>
      <c r="IK289">
        <v>-0.661</v>
      </c>
      <c r="IL289">
        <v>0.3158</v>
      </c>
      <c r="IM289">
        <v>-0.6605319167387009</v>
      </c>
      <c r="IN289">
        <v>-0.0004737513092168879</v>
      </c>
      <c r="IO289">
        <v>1.233974951706583E-06</v>
      </c>
      <c r="IP289">
        <v>-2.791035861235605E-10</v>
      </c>
      <c r="IQ289">
        <v>0.04306461537617447</v>
      </c>
      <c r="IR289">
        <v>-0.002560808816659483</v>
      </c>
      <c r="IS289">
        <v>0.0007441110143227328</v>
      </c>
      <c r="IT289">
        <v>-6.151772081818622E-06</v>
      </c>
      <c r="IU289">
        <v>2</v>
      </c>
      <c r="IV289">
        <v>1988</v>
      </c>
      <c r="IW289">
        <v>1</v>
      </c>
      <c r="IX289">
        <v>28</v>
      </c>
      <c r="IY289">
        <v>190428.7</v>
      </c>
      <c r="IZ289">
        <v>190428.9</v>
      </c>
      <c r="JA289">
        <v>1.14868</v>
      </c>
      <c r="JB289">
        <v>2.61108</v>
      </c>
      <c r="JC289">
        <v>1.49658</v>
      </c>
      <c r="JD289">
        <v>2.34741</v>
      </c>
      <c r="JE289">
        <v>1.54907</v>
      </c>
      <c r="JF289">
        <v>2.47314</v>
      </c>
      <c r="JG289">
        <v>36.4578</v>
      </c>
      <c r="JH289">
        <v>24.0963</v>
      </c>
      <c r="JI289">
        <v>18</v>
      </c>
      <c r="JJ289">
        <v>481.493</v>
      </c>
      <c r="JK289">
        <v>491.592</v>
      </c>
      <c r="JL289">
        <v>30.2303</v>
      </c>
      <c r="JM289">
        <v>29.0341</v>
      </c>
      <c r="JN289">
        <v>30</v>
      </c>
      <c r="JO289">
        <v>29.24</v>
      </c>
      <c r="JP289">
        <v>29.2311</v>
      </c>
      <c r="JQ289">
        <v>23.1021</v>
      </c>
      <c r="JR289">
        <v>20.3967</v>
      </c>
      <c r="JS289">
        <v>100</v>
      </c>
      <c r="JT289">
        <v>30.2377</v>
      </c>
      <c r="JU289">
        <v>420</v>
      </c>
      <c r="JV289">
        <v>23.0909</v>
      </c>
      <c r="JW289">
        <v>101.963</v>
      </c>
      <c r="JX289">
        <v>91.3703</v>
      </c>
    </row>
    <row r="290" spans="1:284">
      <c r="A290">
        <v>272</v>
      </c>
      <c r="B290">
        <v>1758415332.1</v>
      </c>
      <c r="C290">
        <v>2629.099999904633</v>
      </c>
      <c r="D290" t="s">
        <v>977</v>
      </c>
      <c r="E290" t="s">
        <v>978</v>
      </c>
      <c r="F290">
        <v>5</v>
      </c>
      <c r="G290" t="s">
        <v>976</v>
      </c>
      <c r="H290" t="s">
        <v>421</v>
      </c>
      <c r="I290">
        <v>1758415324.151724</v>
      </c>
      <c r="J290">
        <f>(K290)/1000</f>
        <v>0</v>
      </c>
      <c r="K290">
        <f>1000*DK290*AI290*(DG290-DH290)/(100*CZ290*(1000-AI290*DG290))</f>
        <v>0</v>
      </c>
      <c r="L290">
        <f>DK290*AI290*(DF290-DE290*(1000-AI290*DH290)/(1000-AI290*DG290))/(100*CZ290)</f>
        <v>0</v>
      </c>
      <c r="M290">
        <f>DE290 - IF(AI290&gt;1, L290*CZ290*100.0/(AK290), 0)</f>
        <v>0</v>
      </c>
      <c r="N290">
        <f>((T290-J290/2)*M290-L290)/(T290+J290/2)</f>
        <v>0</v>
      </c>
      <c r="O290">
        <f>N290*(DL290+DM290)/1000.0</f>
        <v>0</v>
      </c>
      <c r="P290">
        <f>(DE290 - IF(AI290&gt;1, L290*CZ290*100.0/(AK290), 0))*(DL290+DM290)/1000.0</f>
        <v>0</v>
      </c>
      <c r="Q290">
        <f>2.0/((1/S290-1/R290)+SIGN(S290)*SQRT((1/S290-1/R290)*(1/S290-1/R290) + 4*DA290/((DA290+1)*(DA290+1))*(2*1/S290*1/R290-1/R290*1/R290)))</f>
        <v>0</v>
      </c>
      <c r="R290">
        <f>IF(LEFT(DB290,1)&lt;&gt;"0",IF(LEFT(DB290,1)="1",3.0,DC290),$D$5+$E$5*(DS290*DL290/($K$5*1000))+$F$5*(DS290*DL290/($K$5*1000))*MAX(MIN(CZ290,$J$5),$I$5)*MAX(MIN(CZ290,$J$5),$I$5)+$G$5*MAX(MIN(CZ290,$J$5),$I$5)*(DS290*DL290/($K$5*1000))+$H$5*(DS290*DL290/($K$5*1000))*(DS290*DL290/($K$5*1000)))</f>
        <v>0</v>
      </c>
      <c r="S290">
        <f>J290*(1000-(1000*0.61365*exp(17.502*W290/(240.97+W290))/(DL290+DM290)+DG290)/2)/(1000*0.61365*exp(17.502*W290/(240.97+W290))/(DL290+DM290)-DG290)</f>
        <v>0</v>
      </c>
      <c r="T290">
        <f>1/((DA290+1)/(Q290/1.6)+1/(R290/1.37)) + DA290/((DA290+1)/(Q290/1.6) + DA290/(R290/1.37))</f>
        <v>0</v>
      </c>
      <c r="U290">
        <f>(CV290*CY290)</f>
        <v>0</v>
      </c>
      <c r="V290">
        <f>(DN290+(U290+2*0.95*5.67E-8*(((DN290+$B$9)+273)^4-(DN290+273)^4)-44100*J290)/(1.84*29.3*R290+8*0.95*5.67E-8*(DN290+273)^3))</f>
        <v>0</v>
      </c>
      <c r="W290">
        <f>($C$9*DO290+$D$9*DP290+$E$9*V290)</f>
        <v>0</v>
      </c>
      <c r="X290">
        <f>0.61365*exp(17.502*W290/(240.97+W290))</f>
        <v>0</v>
      </c>
      <c r="Y290">
        <f>(Z290/AA290*100)</f>
        <v>0</v>
      </c>
      <c r="Z290">
        <f>DG290*(DL290+DM290)/1000</f>
        <v>0</v>
      </c>
      <c r="AA290">
        <f>0.61365*exp(17.502*DN290/(240.97+DN290))</f>
        <v>0</v>
      </c>
      <c r="AB290">
        <f>(X290-DG290*(DL290+DM290)/1000)</f>
        <v>0</v>
      </c>
      <c r="AC290">
        <f>(-J290*44100)</f>
        <v>0</v>
      </c>
      <c r="AD290">
        <f>2*29.3*R290*0.92*(DN290-W290)</f>
        <v>0</v>
      </c>
      <c r="AE290">
        <f>2*0.95*5.67E-8*(((DN290+$B$9)+273)^4-(W290+273)^4)</f>
        <v>0</v>
      </c>
      <c r="AF290">
        <f>U290+AE290+AC290+AD290</f>
        <v>0</v>
      </c>
      <c r="AG290">
        <v>0</v>
      </c>
      <c r="AH290">
        <v>0</v>
      </c>
      <c r="AI290">
        <f>IF(AG290*$H$15&gt;=AK290,1.0,(AK290/(AK290-AG290*$H$15)))</f>
        <v>0</v>
      </c>
      <c r="AJ290">
        <f>(AI290-1)*100</f>
        <v>0</v>
      </c>
      <c r="AK290">
        <f>MAX(0,($B$15+$C$15*DS290)/(1+$D$15*DS290)*DL290/(DN290+273)*$E$15)</f>
        <v>0</v>
      </c>
      <c r="AL290" t="s">
        <v>422</v>
      </c>
      <c r="AM290" t="s">
        <v>422</v>
      </c>
      <c r="AN290">
        <v>0</v>
      </c>
      <c r="AO290">
        <v>0</v>
      </c>
      <c r="AP290">
        <f>1-AN290/AO290</f>
        <v>0</v>
      </c>
      <c r="AQ290">
        <v>0</v>
      </c>
      <c r="AR290" t="s">
        <v>422</v>
      </c>
      <c r="AS290" t="s">
        <v>422</v>
      </c>
      <c r="AT290">
        <v>0</v>
      </c>
      <c r="AU290">
        <v>0</v>
      </c>
      <c r="AV290">
        <f>1-AT290/AU290</f>
        <v>0</v>
      </c>
      <c r="AW290">
        <v>0.5</v>
      </c>
      <c r="AX290">
        <f>CW290</f>
        <v>0</v>
      </c>
      <c r="AY290">
        <f>L290</f>
        <v>0</v>
      </c>
      <c r="AZ290">
        <f>AV290*AW290*AX290</f>
        <v>0</v>
      </c>
      <c r="BA290">
        <f>(AY290-AQ290)/AX290</f>
        <v>0</v>
      </c>
      <c r="BB290">
        <f>(AO290-AU290)/AU290</f>
        <v>0</v>
      </c>
      <c r="BC290">
        <f>AN290/(AP290+AN290/AU290)</f>
        <v>0</v>
      </c>
      <c r="BD290" t="s">
        <v>422</v>
      </c>
      <c r="BE290">
        <v>0</v>
      </c>
      <c r="BF290">
        <f>IF(BE290&lt;&gt;0, BE290, BC290)</f>
        <v>0</v>
      </c>
      <c r="BG290">
        <f>1-BF290/AU290</f>
        <v>0</v>
      </c>
      <c r="BH290">
        <f>(AU290-AT290)/(AU290-BF290)</f>
        <v>0</v>
      </c>
      <c r="BI290">
        <f>(AO290-AU290)/(AO290-BF290)</f>
        <v>0</v>
      </c>
      <c r="BJ290">
        <f>(AU290-AT290)/(AU290-AN290)</f>
        <v>0</v>
      </c>
      <c r="BK290">
        <f>(AO290-AU290)/(AO290-AN290)</f>
        <v>0</v>
      </c>
      <c r="BL290">
        <f>(BH290*BF290/AT290)</f>
        <v>0</v>
      </c>
      <c r="BM290">
        <f>(1-BL290)</f>
        <v>0</v>
      </c>
      <c r="CV290">
        <f>$B$13*DT290+$C$13*DU290+$F$13*EF290*(1-EI290)</f>
        <v>0</v>
      </c>
      <c r="CW290">
        <f>CV290*CX290</f>
        <v>0</v>
      </c>
      <c r="CX290">
        <f>($B$13*$D$11+$C$13*$D$11+$F$13*((ES290+EK290)/MAX(ES290+EK290+ET290, 0.1)*$I$11+ET290/MAX(ES290+EK290+ET290, 0.1)*$J$11))/($B$13+$C$13+$F$13)</f>
        <v>0</v>
      </c>
      <c r="CY290">
        <f>($B$13*$K$11+$C$13*$K$11+$F$13*((ES290+EK290)/MAX(ES290+EK290+ET290, 0.1)*$P$11+ET290/MAX(ES290+EK290+ET290, 0.1)*$Q$11))/($B$13+$C$13+$F$13)</f>
        <v>0</v>
      </c>
      <c r="CZ290">
        <v>5.18</v>
      </c>
      <c r="DA290">
        <v>0.5</v>
      </c>
      <c r="DB290" t="s">
        <v>423</v>
      </c>
      <c r="DC290">
        <v>2</v>
      </c>
      <c r="DD290">
        <v>1758415324.151724</v>
      </c>
      <c r="DE290">
        <v>422.7051379310345</v>
      </c>
      <c r="DF290">
        <v>420.0173448275862</v>
      </c>
      <c r="DG290">
        <v>23.89531034482759</v>
      </c>
      <c r="DH290">
        <v>23.08105172413794</v>
      </c>
      <c r="DI290">
        <v>423.3662413793104</v>
      </c>
      <c r="DJ290">
        <v>23.57955517241379</v>
      </c>
      <c r="DK290">
        <v>499.9441724137932</v>
      </c>
      <c r="DL290">
        <v>90.17037931034483</v>
      </c>
      <c r="DM290">
        <v>0.06851807931034483</v>
      </c>
      <c r="DN290">
        <v>30.2077448275862</v>
      </c>
      <c r="DO290">
        <v>30.01001379310345</v>
      </c>
      <c r="DP290">
        <v>999.9000000000002</v>
      </c>
      <c r="DQ290">
        <v>0</v>
      </c>
      <c r="DR290">
        <v>0</v>
      </c>
      <c r="DS290">
        <v>9993.705172413793</v>
      </c>
      <c r="DT290">
        <v>0</v>
      </c>
      <c r="DU290">
        <v>3.521420000000001</v>
      </c>
      <c r="DV290">
        <v>2.687693103448276</v>
      </c>
      <c r="DW290">
        <v>433.0530689655172</v>
      </c>
      <c r="DX290">
        <v>429.9408275862069</v>
      </c>
      <c r="DY290">
        <v>0.8142669655172413</v>
      </c>
      <c r="DZ290">
        <v>420.0173448275862</v>
      </c>
      <c r="EA290">
        <v>23.08105172413794</v>
      </c>
      <c r="EB290">
        <v>2.154648620689655</v>
      </c>
      <c r="EC290">
        <v>2.081226206896552</v>
      </c>
      <c r="ED290">
        <v>18.62905172413793</v>
      </c>
      <c r="EE290">
        <v>18.07621034482759</v>
      </c>
      <c r="EF290">
        <v>0.005000780000000002</v>
      </c>
      <c r="EG290">
        <v>0</v>
      </c>
      <c r="EH290">
        <v>0</v>
      </c>
      <c r="EI290">
        <v>0</v>
      </c>
      <c r="EJ290">
        <v>640.9137931034481</v>
      </c>
      <c r="EK290">
        <v>0.005000780000000002</v>
      </c>
      <c r="EL290">
        <v>-14.51724137931035</v>
      </c>
      <c r="EM290">
        <v>-0.4482758620689656</v>
      </c>
      <c r="EN290">
        <v>35.61396551724138</v>
      </c>
      <c r="EO290">
        <v>39.78644827586206</v>
      </c>
      <c r="EP290">
        <v>38.23468965517241</v>
      </c>
      <c r="EQ290">
        <v>40.19803448275861</v>
      </c>
      <c r="ER290">
        <v>38.35310344827585</v>
      </c>
      <c r="ES290">
        <v>0</v>
      </c>
      <c r="ET290">
        <v>0</v>
      </c>
      <c r="EU290">
        <v>0</v>
      </c>
      <c r="EV290">
        <v>1758415332</v>
      </c>
      <c r="EW290">
        <v>0</v>
      </c>
      <c r="EX290">
        <v>640.0076923076923</v>
      </c>
      <c r="EY290">
        <v>-16.64957255271095</v>
      </c>
      <c r="EZ290">
        <v>6.991453521295244</v>
      </c>
      <c r="FA290">
        <v>-14.23461538461538</v>
      </c>
      <c r="FB290">
        <v>15</v>
      </c>
      <c r="FC290">
        <v>0</v>
      </c>
      <c r="FD290" t="s">
        <v>424</v>
      </c>
      <c r="FE290">
        <v>1746989605.5</v>
      </c>
      <c r="FF290">
        <v>1746989593.5</v>
      </c>
      <c r="FG290">
        <v>0</v>
      </c>
      <c r="FH290">
        <v>-0.274</v>
      </c>
      <c r="FI290">
        <v>-0.002</v>
      </c>
      <c r="FJ290">
        <v>2.549</v>
      </c>
      <c r="FK290">
        <v>0.129</v>
      </c>
      <c r="FL290">
        <v>420</v>
      </c>
      <c r="FM290">
        <v>17</v>
      </c>
      <c r="FN290">
        <v>0.02</v>
      </c>
      <c r="FO290">
        <v>0.04</v>
      </c>
      <c r="FP290">
        <v>2.691674390243903</v>
      </c>
      <c r="FQ290">
        <v>0.006313588850178744</v>
      </c>
      <c r="FR290">
        <v>0.03156588031780441</v>
      </c>
      <c r="FS290">
        <v>1</v>
      </c>
      <c r="FT290">
        <v>640.2617647058823</v>
      </c>
      <c r="FU290">
        <v>-9.34300982550729</v>
      </c>
      <c r="FV290">
        <v>7.051992405399564</v>
      </c>
      <c r="FW290">
        <v>0</v>
      </c>
      <c r="FX290">
        <v>0.8153966097560975</v>
      </c>
      <c r="FY290">
        <v>-0.009628536585366623</v>
      </c>
      <c r="FZ290">
        <v>0.002058442684830961</v>
      </c>
      <c r="GA290">
        <v>1</v>
      </c>
      <c r="GB290">
        <v>2</v>
      </c>
      <c r="GC290">
        <v>3</v>
      </c>
      <c r="GD290" t="s">
        <v>425</v>
      </c>
      <c r="GE290">
        <v>3.10279</v>
      </c>
      <c r="GF290">
        <v>2.72725</v>
      </c>
      <c r="GG290">
        <v>0.0881928</v>
      </c>
      <c r="GH290">
        <v>0.08770500000000001</v>
      </c>
      <c r="GI290">
        <v>0.107074</v>
      </c>
      <c r="GJ290">
        <v>0.10591</v>
      </c>
      <c r="GK290">
        <v>23834.6</v>
      </c>
      <c r="GL290">
        <v>21644.4</v>
      </c>
      <c r="GM290">
        <v>26704.5</v>
      </c>
      <c r="GN290">
        <v>23947.5</v>
      </c>
      <c r="GO290">
        <v>38155.9</v>
      </c>
      <c r="GP290">
        <v>31650.7</v>
      </c>
      <c r="GQ290">
        <v>46635.9</v>
      </c>
      <c r="GR290">
        <v>37887.5</v>
      </c>
      <c r="GS290">
        <v>1.86598</v>
      </c>
      <c r="GT290">
        <v>1.85935</v>
      </c>
      <c r="GU290">
        <v>0.0738911</v>
      </c>
      <c r="GV290">
        <v>0</v>
      </c>
      <c r="GW290">
        <v>28.7904</v>
      </c>
      <c r="GX290">
        <v>999.9</v>
      </c>
      <c r="GY290">
        <v>53.4</v>
      </c>
      <c r="GZ290">
        <v>31.6</v>
      </c>
      <c r="HA290">
        <v>27.6461</v>
      </c>
      <c r="HB290">
        <v>60.5137</v>
      </c>
      <c r="HC290">
        <v>26.3101</v>
      </c>
      <c r="HD290">
        <v>1</v>
      </c>
      <c r="HE290">
        <v>0.13747</v>
      </c>
      <c r="HF290">
        <v>-0.998151</v>
      </c>
      <c r="HG290">
        <v>20.2959</v>
      </c>
      <c r="HH290">
        <v>5.22073</v>
      </c>
      <c r="HI290">
        <v>11.98</v>
      </c>
      <c r="HJ290">
        <v>4.96505</v>
      </c>
      <c r="HK290">
        <v>3.27598</v>
      </c>
      <c r="HL290">
        <v>9999</v>
      </c>
      <c r="HM290">
        <v>9999</v>
      </c>
      <c r="HN290">
        <v>9999</v>
      </c>
      <c r="HO290">
        <v>999.9</v>
      </c>
      <c r="HP290">
        <v>1.86387</v>
      </c>
      <c r="HQ290">
        <v>1.86005</v>
      </c>
      <c r="HR290">
        <v>1.85837</v>
      </c>
      <c r="HS290">
        <v>1.85974</v>
      </c>
      <c r="HT290">
        <v>1.85985</v>
      </c>
      <c r="HU290">
        <v>1.85837</v>
      </c>
      <c r="HV290">
        <v>1.85744</v>
      </c>
      <c r="HW290">
        <v>1.85239</v>
      </c>
      <c r="HX290">
        <v>0</v>
      </c>
      <c r="HY290">
        <v>0</v>
      </c>
      <c r="HZ290">
        <v>0</v>
      </c>
      <c r="IA290">
        <v>0</v>
      </c>
      <c r="IB290" t="s">
        <v>426</v>
      </c>
      <c r="IC290" t="s">
        <v>427</v>
      </c>
      <c r="ID290" t="s">
        <v>428</v>
      </c>
      <c r="IE290" t="s">
        <v>428</v>
      </c>
      <c r="IF290" t="s">
        <v>428</v>
      </c>
      <c r="IG290" t="s">
        <v>428</v>
      </c>
      <c r="IH290">
        <v>0</v>
      </c>
      <c r="II290">
        <v>100</v>
      </c>
      <c r="IJ290">
        <v>100</v>
      </c>
      <c r="IK290">
        <v>-0.661</v>
      </c>
      <c r="IL290">
        <v>0.3158</v>
      </c>
      <c r="IM290">
        <v>-0.6605319167387009</v>
      </c>
      <c r="IN290">
        <v>-0.0004737513092168879</v>
      </c>
      <c r="IO290">
        <v>1.233974951706583E-06</v>
      </c>
      <c r="IP290">
        <v>-2.791035861235605E-10</v>
      </c>
      <c r="IQ290">
        <v>0.04306461537617447</v>
      </c>
      <c r="IR290">
        <v>-0.002560808816659483</v>
      </c>
      <c r="IS290">
        <v>0.0007441110143227328</v>
      </c>
      <c r="IT290">
        <v>-6.151772081818622E-06</v>
      </c>
      <c r="IU290">
        <v>2</v>
      </c>
      <c r="IV290">
        <v>1988</v>
      </c>
      <c r="IW290">
        <v>1</v>
      </c>
      <c r="IX290">
        <v>28</v>
      </c>
      <c r="IY290">
        <v>190428.8</v>
      </c>
      <c r="IZ290">
        <v>190429</v>
      </c>
      <c r="JA290">
        <v>1.14868</v>
      </c>
      <c r="JB290">
        <v>2.60742</v>
      </c>
      <c r="JC290">
        <v>1.49658</v>
      </c>
      <c r="JD290">
        <v>2.34741</v>
      </c>
      <c r="JE290">
        <v>1.54907</v>
      </c>
      <c r="JF290">
        <v>2.45483</v>
      </c>
      <c r="JG290">
        <v>36.4578</v>
      </c>
      <c r="JH290">
        <v>24.0963</v>
      </c>
      <c r="JI290">
        <v>18</v>
      </c>
      <c r="JJ290">
        <v>481.412</v>
      </c>
      <c r="JK290">
        <v>491.691</v>
      </c>
      <c r="JL290">
        <v>30.2274</v>
      </c>
      <c r="JM290">
        <v>29.0338</v>
      </c>
      <c r="JN290">
        <v>30</v>
      </c>
      <c r="JO290">
        <v>29.239</v>
      </c>
      <c r="JP290">
        <v>29.2311</v>
      </c>
      <c r="JQ290">
        <v>23.1012</v>
      </c>
      <c r="JR290">
        <v>20.3967</v>
      </c>
      <c r="JS290">
        <v>100</v>
      </c>
      <c r="JT290">
        <v>30.4073</v>
      </c>
      <c r="JU290">
        <v>420</v>
      </c>
      <c r="JV290">
        <v>23.0909</v>
      </c>
      <c r="JW290">
        <v>101.963</v>
      </c>
      <c r="JX290">
        <v>91.37050000000001</v>
      </c>
    </row>
    <row r="291" spans="1:284">
      <c r="A291">
        <v>273</v>
      </c>
      <c r="B291">
        <v>1758415334.1</v>
      </c>
      <c r="C291">
        <v>2631.099999904633</v>
      </c>
      <c r="D291" t="s">
        <v>979</v>
      </c>
      <c r="E291" t="s">
        <v>980</v>
      </c>
      <c r="F291">
        <v>5</v>
      </c>
      <c r="G291" t="s">
        <v>976</v>
      </c>
      <c r="H291" t="s">
        <v>421</v>
      </c>
      <c r="I291">
        <v>1758415326.010714</v>
      </c>
      <c r="J291">
        <f>(K291)/1000</f>
        <v>0</v>
      </c>
      <c r="K291">
        <f>1000*DK291*AI291*(DG291-DH291)/(100*CZ291*(1000-AI291*DG291))</f>
        <v>0</v>
      </c>
      <c r="L291">
        <f>DK291*AI291*(DF291-DE291*(1000-AI291*DH291)/(1000-AI291*DG291))/(100*CZ291)</f>
        <v>0</v>
      </c>
      <c r="M291">
        <f>DE291 - IF(AI291&gt;1, L291*CZ291*100.0/(AK291), 0)</f>
        <v>0</v>
      </c>
      <c r="N291">
        <f>((T291-J291/2)*M291-L291)/(T291+J291/2)</f>
        <v>0</v>
      </c>
      <c r="O291">
        <f>N291*(DL291+DM291)/1000.0</f>
        <v>0</v>
      </c>
      <c r="P291">
        <f>(DE291 - IF(AI291&gt;1, L291*CZ291*100.0/(AK291), 0))*(DL291+DM291)/1000.0</f>
        <v>0</v>
      </c>
      <c r="Q291">
        <f>2.0/((1/S291-1/R291)+SIGN(S291)*SQRT((1/S291-1/R291)*(1/S291-1/R291) + 4*DA291/((DA291+1)*(DA291+1))*(2*1/S291*1/R291-1/R291*1/R291)))</f>
        <v>0</v>
      </c>
      <c r="R291">
        <f>IF(LEFT(DB291,1)&lt;&gt;"0",IF(LEFT(DB291,1)="1",3.0,DC291),$D$5+$E$5*(DS291*DL291/($K$5*1000))+$F$5*(DS291*DL291/($K$5*1000))*MAX(MIN(CZ291,$J$5),$I$5)*MAX(MIN(CZ291,$J$5),$I$5)+$G$5*MAX(MIN(CZ291,$J$5),$I$5)*(DS291*DL291/($K$5*1000))+$H$5*(DS291*DL291/($K$5*1000))*(DS291*DL291/($K$5*1000)))</f>
        <v>0</v>
      </c>
      <c r="S291">
        <f>J291*(1000-(1000*0.61365*exp(17.502*W291/(240.97+W291))/(DL291+DM291)+DG291)/2)/(1000*0.61365*exp(17.502*W291/(240.97+W291))/(DL291+DM291)-DG291)</f>
        <v>0</v>
      </c>
      <c r="T291">
        <f>1/((DA291+1)/(Q291/1.6)+1/(R291/1.37)) + DA291/((DA291+1)/(Q291/1.6) + DA291/(R291/1.37))</f>
        <v>0</v>
      </c>
      <c r="U291">
        <f>(CV291*CY291)</f>
        <v>0</v>
      </c>
      <c r="V291">
        <f>(DN291+(U291+2*0.95*5.67E-8*(((DN291+$B$9)+273)^4-(DN291+273)^4)-44100*J291)/(1.84*29.3*R291+8*0.95*5.67E-8*(DN291+273)^3))</f>
        <v>0</v>
      </c>
      <c r="W291">
        <f>($C$9*DO291+$D$9*DP291+$E$9*V291)</f>
        <v>0</v>
      </c>
      <c r="X291">
        <f>0.61365*exp(17.502*W291/(240.97+W291))</f>
        <v>0</v>
      </c>
      <c r="Y291">
        <f>(Z291/AA291*100)</f>
        <v>0</v>
      </c>
      <c r="Z291">
        <f>DG291*(DL291+DM291)/1000</f>
        <v>0</v>
      </c>
      <c r="AA291">
        <f>0.61365*exp(17.502*DN291/(240.97+DN291))</f>
        <v>0</v>
      </c>
      <c r="AB291">
        <f>(X291-DG291*(DL291+DM291)/1000)</f>
        <v>0</v>
      </c>
      <c r="AC291">
        <f>(-J291*44100)</f>
        <v>0</v>
      </c>
      <c r="AD291">
        <f>2*29.3*R291*0.92*(DN291-W291)</f>
        <v>0</v>
      </c>
      <c r="AE291">
        <f>2*0.95*5.67E-8*(((DN291+$B$9)+273)^4-(W291+273)^4)</f>
        <v>0</v>
      </c>
      <c r="AF291">
        <f>U291+AE291+AC291+AD291</f>
        <v>0</v>
      </c>
      <c r="AG291">
        <v>0</v>
      </c>
      <c r="AH291">
        <v>0</v>
      </c>
      <c r="AI291">
        <f>IF(AG291*$H$15&gt;=AK291,1.0,(AK291/(AK291-AG291*$H$15)))</f>
        <v>0</v>
      </c>
      <c r="AJ291">
        <f>(AI291-1)*100</f>
        <v>0</v>
      </c>
      <c r="AK291">
        <f>MAX(0,($B$15+$C$15*DS291)/(1+$D$15*DS291)*DL291/(DN291+273)*$E$15)</f>
        <v>0</v>
      </c>
      <c r="AL291" t="s">
        <v>422</v>
      </c>
      <c r="AM291" t="s">
        <v>422</v>
      </c>
      <c r="AN291">
        <v>0</v>
      </c>
      <c r="AO291">
        <v>0</v>
      </c>
      <c r="AP291">
        <f>1-AN291/AO291</f>
        <v>0</v>
      </c>
      <c r="AQ291">
        <v>0</v>
      </c>
      <c r="AR291" t="s">
        <v>422</v>
      </c>
      <c r="AS291" t="s">
        <v>422</v>
      </c>
      <c r="AT291">
        <v>0</v>
      </c>
      <c r="AU291">
        <v>0</v>
      </c>
      <c r="AV291">
        <f>1-AT291/AU291</f>
        <v>0</v>
      </c>
      <c r="AW291">
        <v>0.5</v>
      </c>
      <c r="AX291">
        <f>CW291</f>
        <v>0</v>
      </c>
      <c r="AY291">
        <f>L291</f>
        <v>0</v>
      </c>
      <c r="AZ291">
        <f>AV291*AW291*AX291</f>
        <v>0</v>
      </c>
      <c r="BA291">
        <f>(AY291-AQ291)/AX291</f>
        <v>0</v>
      </c>
      <c r="BB291">
        <f>(AO291-AU291)/AU291</f>
        <v>0</v>
      </c>
      <c r="BC291">
        <f>AN291/(AP291+AN291/AU291)</f>
        <v>0</v>
      </c>
      <c r="BD291" t="s">
        <v>422</v>
      </c>
      <c r="BE291">
        <v>0</v>
      </c>
      <c r="BF291">
        <f>IF(BE291&lt;&gt;0, BE291, BC291)</f>
        <v>0</v>
      </c>
      <c r="BG291">
        <f>1-BF291/AU291</f>
        <v>0</v>
      </c>
      <c r="BH291">
        <f>(AU291-AT291)/(AU291-BF291)</f>
        <v>0</v>
      </c>
      <c r="BI291">
        <f>(AO291-AU291)/(AO291-BF291)</f>
        <v>0</v>
      </c>
      <c r="BJ291">
        <f>(AU291-AT291)/(AU291-AN291)</f>
        <v>0</v>
      </c>
      <c r="BK291">
        <f>(AO291-AU291)/(AO291-AN291)</f>
        <v>0</v>
      </c>
      <c r="BL291">
        <f>(BH291*BF291/AT291)</f>
        <v>0</v>
      </c>
      <c r="BM291">
        <f>(1-BL291)</f>
        <v>0</v>
      </c>
      <c r="CV291">
        <f>$B$13*DT291+$C$13*DU291+$F$13*EF291*(1-EI291)</f>
        <v>0</v>
      </c>
      <c r="CW291">
        <f>CV291*CX291</f>
        <v>0</v>
      </c>
      <c r="CX291">
        <f>($B$13*$D$11+$C$13*$D$11+$F$13*((ES291+EK291)/MAX(ES291+EK291+ET291, 0.1)*$I$11+ET291/MAX(ES291+EK291+ET291, 0.1)*$J$11))/($B$13+$C$13+$F$13)</f>
        <v>0</v>
      </c>
      <c r="CY291">
        <f>($B$13*$K$11+$C$13*$K$11+$F$13*((ES291+EK291)/MAX(ES291+EK291+ET291, 0.1)*$P$11+ET291/MAX(ES291+EK291+ET291, 0.1)*$Q$11))/($B$13+$C$13+$F$13)</f>
        <v>0</v>
      </c>
      <c r="CZ291">
        <v>5.18</v>
      </c>
      <c r="DA291">
        <v>0.5</v>
      </c>
      <c r="DB291" t="s">
        <v>423</v>
      </c>
      <c r="DC291">
        <v>2</v>
      </c>
      <c r="DD291">
        <v>1758415326.010714</v>
      </c>
      <c r="DE291">
        <v>422.7065714285714</v>
      </c>
      <c r="DF291">
        <v>420.02125</v>
      </c>
      <c r="DG291">
        <v>23.89539642857143</v>
      </c>
      <c r="DH291">
        <v>23.08075357142857</v>
      </c>
      <c r="DI291">
        <v>423.3676071428572</v>
      </c>
      <c r="DJ291">
        <v>23.57963214285714</v>
      </c>
      <c r="DK291">
        <v>499.9573214285714</v>
      </c>
      <c r="DL291">
        <v>90.17038928571428</v>
      </c>
      <c r="DM291">
        <v>0.06859567857142858</v>
      </c>
      <c r="DN291">
        <v>30.20371785714286</v>
      </c>
      <c r="DO291">
        <v>30.00502142857143</v>
      </c>
      <c r="DP291">
        <v>999.9000000000002</v>
      </c>
      <c r="DQ291">
        <v>0</v>
      </c>
      <c r="DR291">
        <v>0</v>
      </c>
      <c r="DS291">
        <v>9994.241785714286</v>
      </c>
      <c r="DT291">
        <v>0</v>
      </c>
      <c r="DU291">
        <v>3.521420000000001</v>
      </c>
      <c r="DV291">
        <v>2.685186428571429</v>
      </c>
      <c r="DW291">
        <v>433.0545000000001</v>
      </c>
      <c r="DX291">
        <v>429.9446428571429</v>
      </c>
      <c r="DY291">
        <v>0.814648357142857</v>
      </c>
      <c r="DZ291">
        <v>420.02125</v>
      </c>
      <c r="EA291">
        <v>23.08075357142857</v>
      </c>
      <c r="EB291">
        <v>2.154656428571429</v>
      </c>
      <c r="EC291">
        <v>2.0812</v>
      </c>
      <c r="ED291">
        <v>18.62911071428571</v>
      </c>
      <c r="EE291">
        <v>18.07601071428571</v>
      </c>
      <c r="EF291">
        <v>0.005000780000000002</v>
      </c>
      <c r="EG291">
        <v>0</v>
      </c>
      <c r="EH291">
        <v>0</v>
      </c>
      <c r="EI291">
        <v>0</v>
      </c>
      <c r="EJ291">
        <v>642.3392857142859</v>
      </c>
      <c r="EK291">
        <v>0.005000780000000002</v>
      </c>
      <c r="EL291">
        <v>-15.19285714285714</v>
      </c>
      <c r="EM291">
        <v>-0.5750000000000001</v>
      </c>
      <c r="EN291">
        <v>35.60242857142857</v>
      </c>
      <c r="EO291">
        <v>39.74314285714285</v>
      </c>
      <c r="EP291">
        <v>38.18946428571428</v>
      </c>
      <c r="EQ291">
        <v>40.13589285714285</v>
      </c>
      <c r="ER291">
        <v>38.32557142857143</v>
      </c>
      <c r="ES291">
        <v>0</v>
      </c>
      <c r="ET291">
        <v>0</v>
      </c>
      <c r="EU291">
        <v>0</v>
      </c>
      <c r="EV291">
        <v>1758415333.8</v>
      </c>
      <c r="EW291">
        <v>0</v>
      </c>
      <c r="EX291">
        <v>640.6239999999999</v>
      </c>
      <c r="EY291">
        <v>-1.684615211867896</v>
      </c>
      <c r="EZ291">
        <v>5.592308442385753</v>
      </c>
      <c r="FA291">
        <v>-15.336</v>
      </c>
      <c r="FB291">
        <v>15</v>
      </c>
      <c r="FC291">
        <v>0</v>
      </c>
      <c r="FD291" t="s">
        <v>424</v>
      </c>
      <c r="FE291">
        <v>1746989605.5</v>
      </c>
      <c r="FF291">
        <v>1746989593.5</v>
      </c>
      <c r="FG291">
        <v>0</v>
      </c>
      <c r="FH291">
        <v>-0.274</v>
      </c>
      <c r="FI291">
        <v>-0.002</v>
      </c>
      <c r="FJ291">
        <v>2.549</v>
      </c>
      <c r="FK291">
        <v>0.129</v>
      </c>
      <c r="FL291">
        <v>420</v>
      </c>
      <c r="FM291">
        <v>17</v>
      </c>
      <c r="FN291">
        <v>0.02</v>
      </c>
      <c r="FO291">
        <v>0.04</v>
      </c>
      <c r="FP291">
        <v>2.69543025</v>
      </c>
      <c r="FQ291">
        <v>-0.03367080675422</v>
      </c>
      <c r="FR291">
        <v>0.03055198909134229</v>
      </c>
      <c r="FS291">
        <v>1</v>
      </c>
      <c r="FT291">
        <v>640.6235294117647</v>
      </c>
      <c r="FU291">
        <v>1.891520285839188</v>
      </c>
      <c r="FV291">
        <v>7.06628527185625</v>
      </c>
      <c r="FW291">
        <v>0</v>
      </c>
      <c r="FX291">
        <v>0.815160425</v>
      </c>
      <c r="FY291">
        <v>-0.001887928705441318</v>
      </c>
      <c r="FZ291">
        <v>0.001803171801125723</v>
      </c>
      <c r="GA291">
        <v>1</v>
      </c>
      <c r="GB291">
        <v>2</v>
      </c>
      <c r="GC291">
        <v>3</v>
      </c>
      <c r="GD291" t="s">
        <v>425</v>
      </c>
      <c r="GE291">
        <v>3.10315</v>
      </c>
      <c r="GF291">
        <v>2.72698</v>
      </c>
      <c r="GG291">
        <v>0.0881902</v>
      </c>
      <c r="GH291">
        <v>0.08770650000000001</v>
      </c>
      <c r="GI291">
        <v>0.107073</v>
      </c>
      <c r="GJ291">
        <v>0.105911</v>
      </c>
      <c r="GK291">
        <v>23834.6</v>
      </c>
      <c r="GL291">
        <v>21644.4</v>
      </c>
      <c r="GM291">
        <v>26704.5</v>
      </c>
      <c r="GN291">
        <v>23947.4</v>
      </c>
      <c r="GO291">
        <v>38156</v>
      </c>
      <c r="GP291">
        <v>31650.7</v>
      </c>
      <c r="GQ291">
        <v>46636</v>
      </c>
      <c r="GR291">
        <v>37887.6</v>
      </c>
      <c r="GS291">
        <v>1.86675</v>
      </c>
      <c r="GT291">
        <v>1.85872</v>
      </c>
      <c r="GU291">
        <v>0.07368619999999999</v>
      </c>
      <c r="GV291">
        <v>0</v>
      </c>
      <c r="GW291">
        <v>28.7892</v>
      </c>
      <c r="GX291">
        <v>999.9</v>
      </c>
      <c r="GY291">
        <v>53.4</v>
      </c>
      <c r="GZ291">
        <v>31.6</v>
      </c>
      <c r="HA291">
        <v>27.6469</v>
      </c>
      <c r="HB291">
        <v>61.3637</v>
      </c>
      <c r="HC291">
        <v>26.2901</v>
      </c>
      <c r="HD291">
        <v>1</v>
      </c>
      <c r="HE291">
        <v>0.137663</v>
      </c>
      <c r="HF291">
        <v>-1.40499</v>
      </c>
      <c r="HG291">
        <v>20.2922</v>
      </c>
      <c r="HH291">
        <v>5.22058</v>
      </c>
      <c r="HI291">
        <v>11.98</v>
      </c>
      <c r="HJ291">
        <v>4.965</v>
      </c>
      <c r="HK291">
        <v>3.276</v>
      </c>
      <c r="HL291">
        <v>9999</v>
      </c>
      <c r="HM291">
        <v>9999</v>
      </c>
      <c r="HN291">
        <v>9999</v>
      </c>
      <c r="HO291">
        <v>999.9</v>
      </c>
      <c r="HP291">
        <v>1.86386</v>
      </c>
      <c r="HQ291">
        <v>1.86005</v>
      </c>
      <c r="HR291">
        <v>1.85837</v>
      </c>
      <c r="HS291">
        <v>1.85974</v>
      </c>
      <c r="HT291">
        <v>1.85985</v>
      </c>
      <c r="HU291">
        <v>1.85837</v>
      </c>
      <c r="HV291">
        <v>1.85745</v>
      </c>
      <c r="HW291">
        <v>1.85238</v>
      </c>
      <c r="HX291">
        <v>0</v>
      </c>
      <c r="HY291">
        <v>0</v>
      </c>
      <c r="HZ291">
        <v>0</v>
      </c>
      <c r="IA291">
        <v>0</v>
      </c>
      <c r="IB291" t="s">
        <v>426</v>
      </c>
      <c r="IC291" t="s">
        <v>427</v>
      </c>
      <c r="ID291" t="s">
        <v>428</v>
      </c>
      <c r="IE291" t="s">
        <v>428</v>
      </c>
      <c r="IF291" t="s">
        <v>428</v>
      </c>
      <c r="IG291" t="s">
        <v>428</v>
      </c>
      <c r="IH291">
        <v>0</v>
      </c>
      <c r="II291">
        <v>100</v>
      </c>
      <c r="IJ291">
        <v>100</v>
      </c>
      <c r="IK291">
        <v>-0.661</v>
      </c>
      <c r="IL291">
        <v>0.3158</v>
      </c>
      <c r="IM291">
        <v>-0.6605319167387009</v>
      </c>
      <c r="IN291">
        <v>-0.0004737513092168879</v>
      </c>
      <c r="IO291">
        <v>1.233974951706583E-06</v>
      </c>
      <c r="IP291">
        <v>-2.791035861235605E-10</v>
      </c>
      <c r="IQ291">
        <v>0.04306461537617447</v>
      </c>
      <c r="IR291">
        <v>-0.002560808816659483</v>
      </c>
      <c r="IS291">
        <v>0.0007441110143227328</v>
      </c>
      <c r="IT291">
        <v>-6.151772081818622E-06</v>
      </c>
      <c r="IU291">
        <v>2</v>
      </c>
      <c r="IV291">
        <v>1988</v>
      </c>
      <c r="IW291">
        <v>1</v>
      </c>
      <c r="IX291">
        <v>28</v>
      </c>
      <c r="IY291">
        <v>190428.8</v>
      </c>
      <c r="IZ291">
        <v>190429</v>
      </c>
      <c r="JA291">
        <v>1.14868</v>
      </c>
      <c r="JB291">
        <v>2.6062</v>
      </c>
      <c r="JC291">
        <v>1.49658</v>
      </c>
      <c r="JD291">
        <v>2.34985</v>
      </c>
      <c r="JE291">
        <v>1.54907</v>
      </c>
      <c r="JF291">
        <v>2.47192</v>
      </c>
      <c r="JG291">
        <v>36.4343</v>
      </c>
      <c r="JH291">
        <v>24.0963</v>
      </c>
      <c r="JI291">
        <v>18</v>
      </c>
      <c r="JJ291">
        <v>481.864</v>
      </c>
      <c r="JK291">
        <v>491.28</v>
      </c>
      <c r="JL291">
        <v>30.2408</v>
      </c>
      <c r="JM291">
        <v>29.0338</v>
      </c>
      <c r="JN291">
        <v>30.0002</v>
      </c>
      <c r="JO291">
        <v>29.239</v>
      </c>
      <c r="JP291">
        <v>29.2311</v>
      </c>
      <c r="JQ291">
        <v>23.1</v>
      </c>
      <c r="JR291">
        <v>20.3967</v>
      </c>
      <c r="JS291">
        <v>100</v>
      </c>
      <c r="JT291">
        <v>30.4073</v>
      </c>
      <c r="JU291">
        <v>420</v>
      </c>
      <c r="JV291">
        <v>23.0909</v>
      </c>
      <c r="JW291">
        <v>101.963</v>
      </c>
      <c r="JX291">
        <v>91.37050000000001</v>
      </c>
    </row>
    <row r="292" spans="1:284">
      <c r="A292">
        <v>274</v>
      </c>
      <c r="B292">
        <v>1758415336.1</v>
      </c>
      <c r="C292">
        <v>2633.099999904633</v>
      </c>
      <c r="D292" t="s">
        <v>981</v>
      </c>
      <c r="E292" t="s">
        <v>982</v>
      </c>
      <c r="F292">
        <v>5</v>
      </c>
      <c r="G292" t="s">
        <v>976</v>
      </c>
      <c r="H292" t="s">
        <v>421</v>
      </c>
      <c r="I292">
        <v>1758415327.933333</v>
      </c>
      <c r="J292">
        <f>(K292)/1000</f>
        <v>0</v>
      </c>
      <c r="K292">
        <f>1000*DK292*AI292*(DG292-DH292)/(100*CZ292*(1000-AI292*DG292))</f>
        <v>0</v>
      </c>
      <c r="L292">
        <f>DK292*AI292*(DF292-DE292*(1000-AI292*DH292)/(1000-AI292*DG292))/(100*CZ292)</f>
        <v>0</v>
      </c>
      <c r="M292">
        <f>DE292 - IF(AI292&gt;1, L292*CZ292*100.0/(AK292), 0)</f>
        <v>0</v>
      </c>
      <c r="N292">
        <f>((T292-J292/2)*M292-L292)/(T292+J292/2)</f>
        <v>0</v>
      </c>
      <c r="O292">
        <f>N292*(DL292+DM292)/1000.0</f>
        <v>0</v>
      </c>
      <c r="P292">
        <f>(DE292 - IF(AI292&gt;1, L292*CZ292*100.0/(AK292), 0))*(DL292+DM292)/1000.0</f>
        <v>0</v>
      </c>
      <c r="Q292">
        <f>2.0/((1/S292-1/R292)+SIGN(S292)*SQRT((1/S292-1/R292)*(1/S292-1/R292) + 4*DA292/((DA292+1)*(DA292+1))*(2*1/S292*1/R292-1/R292*1/R292)))</f>
        <v>0</v>
      </c>
      <c r="R292">
        <f>IF(LEFT(DB292,1)&lt;&gt;"0",IF(LEFT(DB292,1)="1",3.0,DC292),$D$5+$E$5*(DS292*DL292/($K$5*1000))+$F$5*(DS292*DL292/($K$5*1000))*MAX(MIN(CZ292,$J$5),$I$5)*MAX(MIN(CZ292,$J$5),$I$5)+$G$5*MAX(MIN(CZ292,$J$5),$I$5)*(DS292*DL292/($K$5*1000))+$H$5*(DS292*DL292/($K$5*1000))*(DS292*DL292/($K$5*1000)))</f>
        <v>0</v>
      </c>
      <c r="S292">
        <f>J292*(1000-(1000*0.61365*exp(17.502*W292/(240.97+W292))/(DL292+DM292)+DG292)/2)/(1000*0.61365*exp(17.502*W292/(240.97+W292))/(DL292+DM292)-DG292)</f>
        <v>0</v>
      </c>
      <c r="T292">
        <f>1/((DA292+1)/(Q292/1.6)+1/(R292/1.37)) + DA292/((DA292+1)/(Q292/1.6) + DA292/(R292/1.37))</f>
        <v>0</v>
      </c>
      <c r="U292">
        <f>(CV292*CY292)</f>
        <v>0</v>
      </c>
      <c r="V292">
        <f>(DN292+(U292+2*0.95*5.67E-8*(((DN292+$B$9)+273)^4-(DN292+273)^4)-44100*J292)/(1.84*29.3*R292+8*0.95*5.67E-8*(DN292+273)^3))</f>
        <v>0</v>
      </c>
      <c r="W292">
        <f>($C$9*DO292+$D$9*DP292+$E$9*V292)</f>
        <v>0</v>
      </c>
      <c r="X292">
        <f>0.61365*exp(17.502*W292/(240.97+W292))</f>
        <v>0</v>
      </c>
      <c r="Y292">
        <f>(Z292/AA292*100)</f>
        <v>0</v>
      </c>
      <c r="Z292">
        <f>DG292*(DL292+DM292)/1000</f>
        <v>0</v>
      </c>
      <c r="AA292">
        <f>0.61365*exp(17.502*DN292/(240.97+DN292))</f>
        <v>0</v>
      </c>
      <c r="AB292">
        <f>(X292-DG292*(DL292+DM292)/1000)</f>
        <v>0</v>
      </c>
      <c r="AC292">
        <f>(-J292*44100)</f>
        <v>0</v>
      </c>
      <c r="AD292">
        <f>2*29.3*R292*0.92*(DN292-W292)</f>
        <v>0</v>
      </c>
      <c r="AE292">
        <f>2*0.95*5.67E-8*(((DN292+$B$9)+273)^4-(W292+273)^4)</f>
        <v>0</v>
      </c>
      <c r="AF292">
        <f>U292+AE292+AC292+AD292</f>
        <v>0</v>
      </c>
      <c r="AG292">
        <v>0</v>
      </c>
      <c r="AH292">
        <v>0</v>
      </c>
      <c r="AI292">
        <f>IF(AG292*$H$15&gt;=AK292,1.0,(AK292/(AK292-AG292*$H$15)))</f>
        <v>0</v>
      </c>
      <c r="AJ292">
        <f>(AI292-1)*100</f>
        <v>0</v>
      </c>
      <c r="AK292">
        <f>MAX(0,($B$15+$C$15*DS292)/(1+$D$15*DS292)*DL292/(DN292+273)*$E$15)</f>
        <v>0</v>
      </c>
      <c r="AL292" t="s">
        <v>422</v>
      </c>
      <c r="AM292" t="s">
        <v>422</v>
      </c>
      <c r="AN292">
        <v>0</v>
      </c>
      <c r="AO292">
        <v>0</v>
      </c>
      <c r="AP292">
        <f>1-AN292/AO292</f>
        <v>0</v>
      </c>
      <c r="AQ292">
        <v>0</v>
      </c>
      <c r="AR292" t="s">
        <v>422</v>
      </c>
      <c r="AS292" t="s">
        <v>422</v>
      </c>
      <c r="AT292">
        <v>0</v>
      </c>
      <c r="AU292">
        <v>0</v>
      </c>
      <c r="AV292">
        <f>1-AT292/AU292</f>
        <v>0</v>
      </c>
      <c r="AW292">
        <v>0.5</v>
      </c>
      <c r="AX292">
        <f>CW292</f>
        <v>0</v>
      </c>
      <c r="AY292">
        <f>L292</f>
        <v>0</v>
      </c>
      <c r="AZ292">
        <f>AV292*AW292*AX292</f>
        <v>0</v>
      </c>
      <c r="BA292">
        <f>(AY292-AQ292)/AX292</f>
        <v>0</v>
      </c>
      <c r="BB292">
        <f>(AO292-AU292)/AU292</f>
        <v>0</v>
      </c>
      <c r="BC292">
        <f>AN292/(AP292+AN292/AU292)</f>
        <v>0</v>
      </c>
      <c r="BD292" t="s">
        <v>422</v>
      </c>
      <c r="BE292">
        <v>0</v>
      </c>
      <c r="BF292">
        <f>IF(BE292&lt;&gt;0, BE292, BC292)</f>
        <v>0</v>
      </c>
      <c r="BG292">
        <f>1-BF292/AU292</f>
        <v>0</v>
      </c>
      <c r="BH292">
        <f>(AU292-AT292)/(AU292-BF292)</f>
        <v>0</v>
      </c>
      <c r="BI292">
        <f>(AO292-AU292)/(AO292-BF292)</f>
        <v>0</v>
      </c>
      <c r="BJ292">
        <f>(AU292-AT292)/(AU292-AN292)</f>
        <v>0</v>
      </c>
      <c r="BK292">
        <f>(AO292-AU292)/(AO292-AN292)</f>
        <v>0</v>
      </c>
      <c r="BL292">
        <f>(BH292*BF292/AT292)</f>
        <v>0</v>
      </c>
      <c r="BM292">
        <f>(1-BL292)</f>
        <v>0</v>
      </c>
      <c r="CV292">
        <f>$B$13*DT292+$C$13*DU292+$F$13*EF292*(1-EI292)</f>
        <v>0</v>
      </c>
      <c r="CW292">
        <f>CV292*CX292</f>
        <v>0</v>
      </c>
      <c r="CX292">
        <f>($B$13*$D$11+$C$13*$D$11+$F$13*((ES292+EK292)/MAX(ES292+EK292+ET292, 0.1)*$I$11+ET292/MAX(ES292+EK292+ET292, 0.1)*$J$11))/($B$13+$C$13+$F$13)</f>
        <v>0</v>
      </c>
      <c r="CY292">
        <f>($B$13*$K$11+$C$13*$K$11+$F$13*((ES292+EK292)/MAX(ES292+EK292+ET292, 0.1)*$P$11+ET292/MAX(ES292+EK292+ET292, 0.1)*$Q$11))/($B$13+$C$13+$F$13)</f>
        <v>0</v>
      </c>
      <c r="CZ292">
        <v>5.18</v>
      </c>
      <c r="DA292">
        <v>0.5</v>
      </c>
      <c r="DB292" t="s">
        <v>423</v>
      </c>
      <c r="DC292">
        <v>2</v>
      </c>
      <c r="DD292">
        <v>1758415327.933333</v>
      </c>
      <c r="DE292">
        <v>422.7051481481482</v>
      </c>
      <c r="DF292">
        <v>420.0178148148149</v>
      </c>
      <c r="DG292">
        <v>23.89555555555555</v>
      </c>
      <c r="DH292">
        <v>23.08064074074074</v>
      </c>
      <c r="DI292">
        <v>423.3661851851852</v>
      </c>
      <c r="DJ292">
        <v>23.57979259259259</v>
      </c>
      <c r="DK292">
        <v>499.9675555555556</v>
      </c>
      <c r="DL292">
        <v>90.17030000000001</v>
      </c>
      <c r="DM292">
        <v>0.06867605925925925</v>
      </c>
      <c r="DN292">
        <v>30.20007037037037</v>
      </c>
      <c r="DO292">
        <v>30.00011111111111</v>
      </c>
      <c r="DP292">
        <v>999.9000000000001</v>
      </c>
      <c r="DQ292">
        <v>0</v>
      </c>
      <c r="DR292">
        <v>0</v>
      </c>
      <c r="DS292">
        <v>9991.551481481481</v>
      </c>
      <c r="DT292">
        <v>0</v>
      </c>
      <c r="DU292">
        <v>3.521420000000001</v>
      </c>
      <c r="DV292">
        <v>2.687220740740741</v>
      </c>
      <c r="DW292">
        <v>433.0531111111111</v>
      </c>
      <c r="DX292">
        <v>429.9410370370369</v>
      </c>
      <c r="DY292">
        <v>0.8149251111111112</v>
      </c>
      <c r="DZ292">
        <v>420.0178148148149</v>
      </c>
      <c r="EA292">
        <v>23.08064074074074</v>
      </c>
      <c r="EB292">
        <v>2.154668888888889</v>
      </c>
      <c r="EC292">
        <v>2.081187777777778</v>
      </c>
      <c r="ED292">
        <v>18.62920740740741</v>
      </c>
      <c r="EE292">
        <v>18.07591851851852</v>
      </c>
      <c r="EF292">
        <v>0.005000780000000001</v>
      </c>
      <c r="EG292">
        <v>0</v>
      </c>
      <c r="EH292">
        <v>0</v>
      </c>
      <c r="EI292">
        <v>0</v>
      </c>
      <c r="EJ292">
        <v>642.5555555555555</v>
      </c>
      <c r="EK292">
        <v>0.005000780000000001</v>
      </c>
      <c r="EL292">
        <v>-15.22592592592592</v>
      </c>
      <c r="EM292">
        <v>-0.5296296296296296</v>
      </c>
      <c r="EN292">
        <v>35.58307407407407</v>
      </c>
      <c r="EO292">
        <v>39.70581481481481</v>
      </c>
      <c r="EP292">
        <v>38.15711111111111</v>
      </c>
      <c r="EQ292">
        <v>40.0761111111111</v>
      </c>
      <c r="ER292">
        <v>38.29366666666667</v>
      </c>
      <c r="ES292">
        <v>0</v>
      </c>
      <c r="ET292">
        <v>0</v>
      </c>
      <c r="EU292">
        <v>0</v>
      </c>
      <c r="EV292">
        <v>1758415336.2</v>
      </c>
      <c r="EW292">
        <v>0</v>
      </c>
      <c r="EX292">
        <v>640.84</v>
      </c>
      <c r="EY292">
        <v>23.08461551177301</v>
      </c>
      <c r="EZ292">
        <v>4.423077412140679</v>
      </c>
      <c r="FA292">
        <v>-15.344</v>
      </c>
      <c r="FB292">
        <v>15</v>
      </c>
      <c r="FC292">
        <v>0</v>
      </c>
      <c r="FD292" t="s">
        <v>424</v>
      </c>
      <c r="FE292">
        <v>1746989605.5</v>
      </c>
      <c r="FF292">
        <v>1746989593.5</v>
      </c>
      <c r="FG292">
        <v>0</v>
      </c>
      <c r="FH292">
        <v>-0.274</v>
      </c>
      <c r="FI292">
        <v>-0.002</v>
      </c>
      <c r="FJ292">
        <v>2.549</v>
      </c>
      <c r="FK292">
        <v>0.129</v>
      </c>
      <c r="FL292">
        <v>420</v>
      </c>
      <c r="FM292">
        <v>17</v>
      </c>
      <c r="FN292">
        <v>0.02</v>
      </c>
      <c r="FO292">
        <v>0.04</v>
      </c>
      <c r="FP292">
        <v>2.693589512195122</v>
      </c>
      <c r="FQ292">
        <v>-0.02109512195122119</v>
      </c>
      <c r="FR292">
        <v>0.03130969381184227</v>
      </c>
      <c r="FS292">
        <v>1</v>
      </c>
      <c r="FT292">
        <v>641.3058823529412</v>
      </c>
      <c r="FU292">
        <v>1.799847237196605</v>
      </c>
      <c r="FV292">
        <v>7.09780169681681</v>
      </c>
      <c r="FW292">
        <v>0</v>
      </c>
      <c r="FX292">
        <v>0.8148981707317073</v>
      </c>
      <c r="FY292">
        <v>0.007197449477353058</v>
      </c>
      <c r="FZ292">
        <v>0.001326485175970769</v>
      </c>
      <c r="GA292">
        <v>1</v>
      </c>
      <c r="GB292">
        <v>2</v>
      </c>
      <c r="GC292">
        <v>3</v>
      </c>
      <c r="GD292" t="s">
        <v>425</v>
      </c>
      <c r="GE292">
        <v>3.10303</v>
      </c>
      <c r="GF292">
        <v>2.72716</v>
      </c>
      <c r="GG292">
        <v>0.08818869999999999</v>
      </c>
      <c r="GH292">
        <v>0.0876895</v>
      </c>
      <c r="GI292">
        <v>0.107072</v>
      </c>
      <c r="GJ292">
        <v>0.10591</v>
      </c>
      <c r="GK292">
        <v>23834.7</v>
      </c>
      <c r="GL292">
        <v>21644.6</v>
      </c>
      <c r="GM292">
        <v>26704.5</v>
      </c>
      <c r="GN292">
        <v>23947.3</v>
      </c>
      <c r="GO292">
        <v>38156.1</v>
      </c>
      <c r="GP292">
        <v>31650.6</v>
      </c>
      <c r="GQ292">
        <v>46636.1</v>
      </c>
      <c r="GR292">
        <v>37887.4</v>
      </c>
      <c r="GS292">
        <v>1.86635</v>
      </c>
      <c r="GT292">
        <v>1.85895</v>
      </c>
      <c r="GU292">
        <v>0.0733323</v>
      </c>
      <c r="GV292">
        <v>0</v>
      </c>
      <c r="GW292">
        <v>28.7888</v>
      </c>
      <c r="GX292">
        <v>999.9</v>
      </c>
      <c r="GY292">
        <v>53.4</v>
      </c>
      <c r="GZ292">
        <v>31.6</v>
      </c>
      <c r="HA292">
        <v>27.6456</v>
      </c>
      <c r="HB292">
        <v>61.0737</v>
      </c>
      <c r="HC292">
        <v>26.1699</v>
      </c>
      <c r="HD292">
        <v>1</v>
      </c>
      <c r="HE292">
        <v>0.138422</v>
      </c>
      <c r="HF292">
        <v>-1.67804</v>
      </c>
      <c r="HG292">
        <v>20.29</v>
      </c>
      <c r="HH292">
        <v>5.22118</v>
      </c>
      <c r="HI292">
        <v>11.98</v>
      </c>
      <c r="HJ292">
        <v>4.96515</v>
      </c>
      <c r="HK292">
        <v>3.27598</v>
      </c>
      <c r="HL292">
        <v>9999</v>
      </c>
      <c r="HM292">
        <v>9999</v>
      </c>
      <c r="HN292">
        <v>9999</v>
      </c>
      <c r="HO292">
        <v>999.9</v>
      </c>
      <c r="HP292">
        <v>1.86386</v>
      </c>
      <c r="HQ292">
        <v>1.86005</v>
      </c>
      <c r="HR292">
        <v>1.85837</v>
      </c>
      <c r="HS292">
        <v>1.85974</v>
      </c>
      <c r="HT292">
        <v>1.85984</v>
      </c>
      <c r="HU292">
        <v>1.85836</v>
      </c>
      <c r="HV292">
        <v>1.85745</v>
      </c>
      <c r="HW292">
        <v>1.85238</v>
      </c>
      <c r="HX292">
        <v>0</v>
      </c>
      <c r="HY292">
        <v>0</v>
      </c>
      <c r="HZ292">
        <v>0</v>
      </c>
      <c r="IA292">
        <v>0</v>
      </c>
      <c r="IB292" t="s">
        <v>426</v>
      </c>
      <c r="IC292" t="s">
        <v>427</v>
      </c>
      <c r="ID292" t="s">
        <v>428</v>
      </c>
      <c r="IE292" t="s">
        <v>428</v>
      </c>
      <c r="IF292" t="s">
        <v>428</v>
      </c>
      <c r="IG292" t="s">
        <v>428</v>
      </c>
      <c r="IH292">
        <v>0</v>
      </c>
      <c r="II292">
        <v>100</v>
      </c>
      <c r="IJ292">
        <v>100</v>
      </c>
      <c r="IK292">
        <v>-0.661</v>
      </c>
      <c r="IL292">
        <v>0.3158</v>
      </c>
      <c r="IM292">
        <v>-0.6605319167387009</v>
      </c>
      <c r="IN292">
        <v>-0.0004737513092168879</v>
      </c>
      <c r="IO292">
        <v>1.233974951706583E-06</v>
      </c>
      <c r="IP292">
        <v>-2.791035861235605E-10</v>
      </c>
      <c r="IQ292">
        <v>0.04306461537617447</v>
      </c>
      <c r="IR292">
        <v>-0.002560808816659483</v>
      </c>
      <c r="IS292">
        <v>0.0007441110143227328</v>
      </c>
      <c r="IT292">
        <v>-6.151772081818622E-06</v>
      </c>
      <c r="IU292">
        <v>2</v>
      </c>
      <c r="IV292">
        <v>1988</v>
      </c>
      <c r="IW292">
        <v>1</v>
      </c>
      <c r="IX292">
        <v>28</v>
      </c>
      <c r="IY292">
        <v>190428.8</v>
      </c>
      <c r="IZ292">
        <v>190429</v>
      </c>
      <c r="JA292">
        <v>1.14868</v>
      </c>
      <c r="JB292">
        <v>2.61108</v>
      </c>
      <c r="JC292">
        <v>1.49658</v>
      </c>
      <c r="JD292">
        <v>2.34741</v>
      </c>
      <c r="JE292">
        <v>1.54907</v>
      </c>
      <c r="JF292">
        <v>2.41455</v>
      </c>
      <c r="JG292">
        <v>36.4578</v>
      </c>
      <c r="JH292">
        <v>24.0875</v>
      </c>
      <c r="JI292">
        <v>18</v>
      </c>
      <c r="JJ292">
        <v>481.631</v>
      </c>
      <c r="JK292">
        <v>491.428</v>
      </c>
      <c r="JL292">
        <v>30.303</v>
      </c>
      <c r="JM292">
        <v>29.0338</v>
      </c>
      <c r="JN292">
        <v>30.0007</v>
      </c>
      <c r="JO292">
        <v>29.239</v>
      </c>
      <c r="JP292">
        <v>29.2311</v>
      </c>
      <c r="JQ292">
        <v>23.1048</v>
      </c>
      <c r="JR292">
        <v>20.3967</v>
      </c>
      <c r="JS292">
        <v>100</v>
      </c>
      <c r="JT292">
        <v>30.4073</v>
      </c>
      <c r="JU292">
        <v>420</v>
      </c>
      <c r="JV292">
        <v>23.0909</v>
      </c>
      <c r="JW292">
        <v>101.963</v>
      </c>
      <c r="JX292">
        <v>91.37</v>
      </c>
    </row>
    <row r="293" spans="1:284">
      <c r="A293">
        <v>275</v>
      </c>
      <c r="B293">
        <v>1758415338.1</v>
      </c>
      <c r="C293">
        <v>2635.099999904633</v>
      </c>
      <c r="D293" t="s">
        <v>983</v>
      </c>
      <c r="E293" t="s">
        <v>984</v>
      </c>
      <c r="F293">
        <v>5</v>
      </c>
      <c r="G293" t="s">
        <v>976</v>
      </c>
      <c r="H293" t="s">
        <v>421</v>
      </c>
      <c r="I293">
        <v>1758415329.926923</v>
      </c>
      <c r="J293">
        <f>(K293)/1000</f>
        <v>0</v>
      </c>
      <c r="K293">
        <f>1000*DK293*AI293*(DG293-DH293)/(100*CZ293*(1000-AI293*DG293))</f>
        <v>0</v>
      </c>
      <c r="L293">
        <f>DK293*AI293*(DF293-DE293*(1000-AI293*DH293)/(1000-AI293*DG293))/(100*CZ293)</f>
        <v>0</v>
      </c>
      <c r="M293">
        <f>DE293 - IF(AI293&gt;1, L293*CZ293*100.0/(AK293), 0)</f>
        <v>0</v>
      </c>
      <c r="N293">
        <f>((T293-J293/2)*M293-L293)/(T293+J293/2)</f>
        <v>0</v>
      </c>
      <c r="O293">
        <f>N293*(DL293+DM293)/1000.0</f>
        <v>0</v>
      </c>
      <c r="P293">
        <f>(DE293 - IF(AI293&gt;1, L293*CZ293*100.0/(AK293), 0))*(DL293+DM293)/1000.0</f>
        <v>0</v>
      </c>
      <c r="Q293">
        <f>2.0/((1/S293-1/R293)+SIGN(S293)*SQRT((1/S293-1/R293)*(1/S293-1/R293) + 4*DA293/((DA293+1)*(DA293+1))*(2*1/S293*1/R293-1/R293*1/R293)))</f>
        <v>0</v>
      </c>
      <c r="R293">
        <f>IF(LEFT(DB293,1)&lt;&gt;"0",IF(LEFT(DB293,1)="1",3.0,DC293),$D$5+$E$5*(DS293*DL293/($K$5*1000))+$F$5*(DS293*DL293/($K$5*1000))*MAX(MIN(CZ293,$J$5),$I$5)*MAX(MIN(CZ293,$J$5),$I$5)+$G$5*MAX(MIN(CZ293,$J$5),$I$5)*(DS293*DL293/($K$5*1000))+$H$5*(DS293*DL293/($K$5*1000))*(DS293*DL293/($K$5*1000)))</f>
        <v>0</v>
      </c>
      <c r="S293">
        <f>J293*(1000-(1000*0.61365*exp(17.502*W293/(240.97+W293))/(DL293+DM293)+DG293)/2)/(1000*0.61365*exp(17.502*W293/(240.97+W293))/(DL293+DM293)-DG293)</f>
        <v>0</v>
      </c>
      <c r="T293">
        <f>1/((DA293+1)/(Q293/1.6)+1/(R293/1.37)) + DA293/((DA293+1)/(Q293/1.6) + DA293/(R293/1.37))</f>
        <v>0</v>
      </c>
      <c r="U293">
        <f>(CV293*CY293)</f>
        <v>0</v>
      </c>
      <c r="V293">
        <f>(DN293+(U293+2*0.95*5.67E-8*(((DN293+$B$9)+273)^4-(DN293+273)^4)-44100*J293)/(1.84*29.3*R293+8*0.95*5.67E-8*(DN293+273)^3))</f>
        <v>0</v>
      </c>
      <c r="W293">
        <f>($C$9*DO293+$D$9*DP293+$E$9*V293)</f>
        <v>0</v>
      </c>
      <c r="X293">
        <f>0.61365*exp(17.502*W293/(240.97+W293))</f>
        <v>0</v>
      </c>
      <c r="Y293">
        <f>(Z293/AA293*100)</f>
        <v>0</v>
      </c>
      <c r="Z293">
        <f>DG293*(DL293+DM293)/1000</f>
        <v>0</v>
      </c>
      <c r="AA293">
        <f>0.61365*exp(17.502*DN293/(240.97+DN293))</f>
        <v>0</v>
      </c>
      <c r="AB293">
        <f>(X293-DG293*(DL293+DM293)/1000)</f>
        <v>0</v>
      </c>
      <c r="AC293">
        <f>(-J293*44100)</f>
        <v>0</v>
      </c>
      <c r="AD293">
        <f>2*29.3*R293*0.92*(DN293-W293)</f>
        <v>0</v>
      </c>
      <c r="AE293">
        <f>2*0.95*5.67E-8*(((DN293+$B$9)+273)^4-(W293+273)^4)</f>
        <v>0</v>
      </c>
      <c r="AF293">
        <f>U293+AE293+AC293+AD293</f>
        <v>0</v>
      </c>
      <c r="AG293">
        <v>0</v>
      </c>
      <c r="AH293">
        <v>0</v>
      </c>
      <c r="AI293">
        <f>IF(AG293*$H$15&gt;=AK293,1.0,(AK293/(AK293-AG293*$H$15)))</f>
        <v>0</v>
      </c>
      <c r="AJ293">
        <f>(AI293-1)*100</f>
        <v>0</v>
      </c>
      <c r="AK293">
        <f>MAX(0,($B$15+$C$15*DS293)/(1+$D$15*DS293)*DL293/(DN293+273)*$E$15)</f>
        <v>0</v>
      </c>
      <c r="AL293" t="s">
        <v>422</v>
      </c>
      <c r="AM293" t="s">
        <v>422</v>
      </c>
      <c r="AN293">
        <v>0</v>
      </c>
      <c r="AO293">
        <v>0</v>
      </c>
      <c r="AP293">
        <f>1-AN293/AO293</f>
        <v>0</v>
      </c>
      <c r="AQ293">
        <v>0</v>
      </c>
      <c r="AR293" t="s">
        <v>422</v>
      </c>
      <c r="AS293" t="s">
        <v>422</v>
      </c>
      <c r="AT293">
        <v>0</v>
      </c>
      <c r="AU293">
        <v>0</v>
      </c>
      <c r="AV293">
        <f>1-AT293/AU293</f>
        <v>0</v>
      </c>
      <c r="AW293">
        <v>0.5</v>
      </c>
      <c r="AX293">
        <f>CW293</f>
        <v>0</v>
      </c>
      <c r="AY293">
        <f>L293</f>
        <v>0</v>
      </c>
      <c r="AZ293">
        <f>AV293*AW293*AX293</f>
        <v>0</v>
      </c>
      <c r="BA293">
        <f>(AY293-AQ293)/AX293</f>
        <v>0</v>
      </c>
      <c r="BB293">
        <f>(AO293-AU293)/AU293</f>
        <v>0</v>
      </c>
      <c r="BC293">
        <f>AN293/(AP293+AN293/AU293)</f>
        <v>0</v>
      </c>
      <c r="BD293" t="s">
        <v>422</v>
      </c>
      <c r="BE293">
        <v>0</v>
      </c>
      <c r="BF293">
        <f>IF(BE293&lt;&gt;0, BE293, BC293)</f>
        <v>0</v>
      </c>
      <c r="BG293">
        <f>1-BF293/AU293</f>
        <v>0</v>
      </c>
      <c r="BH293">
        <f>(AU293-AT293)/(AU293-BF293)</f>
        <v>0</v>
      </c>
      <c r="BI293">
        <f>(AO293-AU293)/(AO293-BF293)</f>
        <v>0</v>
      </c>
      <c r="BJ293">
        <f>(AU293-AT293)/(AU293-AN293)</f>
        <v>0</v>
      </c>
      <c r="BK293">
        <f>(AO293-AU293)/(AO293-AN293)</f>
        <v>0</v>
      </c>
      <c r="BL293">
        <f>(BH293*BF293/AT293)</f>
        <v>0</v>
      </c>
      <c r="BM293">
        <f>(1-BL293)</f>
        <v>0</v>
      </c>
      <c r="CV293">
        <f>$B$13*DT293+$C$13*DU293+$F$13*EF293*(1-EI293)</f>
        <v>0</v>
      </c>
      <c r="CW293">
        <f>CV293*CX293</f>
        <v>0</v>
      </c>
      <c r="CX293">
        <f>($B$13*$D$11+$C$13*$D$11+$F$13*((ES293+EK293)/MAX(ES293+EK293+ET293, 0.1)*$I$11+ET293/MAX(ES293+EK293+ET293, 0.1)*$J$11))/($B$13+$C$13+$F$13)</f>
        <v>0</v>
      </c>
      <c r="CY293">
        <f>($B$13*$K$11+$C$13*$K$11+$F$13*((ES293+EK293)/MAX(ES293+EK293+ET293, 0.1)*$P$11+ET293/MAX(ES293+EK293+ET293, 0.1)*$Q$11))/($B$13+$C$13+$F$13)</f>
        <v>0</v>
      </c>
      <c r="CZ293">
        <v>5.18</v>
      </c>
      <c r="DA293">
        <v>0.5</v>
      </c>
      <c r="DB293" t="s">
        <v>423</v>
      </c>
      <c r="DC293">
        <v>2</v>
      </c>
      <c r="DD293">
        <v>1758415329.926923</v>
      </c>
      <c r="DE293">
        <v>422.7007307692307</v>
      </c>
      <c r="DF293">
        <v>419.9983461538462</v>
      </c>
      <c r="DG293">
        <v>23.89571923076923</v>
      </c>
      <c r="DH293">
        <v>23.08038076923077</v>
      </c>
      <c r="DI293">
        <v>423.3617692307692</v>
      </c>
      <c r="DJ293">
        <v>23.57994230769231</v>
      </c>
      <c r="DK293">
        <v>499.9516538461539</v>
      </c>
      <c r="DL293">
        <v>90.17028076923079</v>
      </c>
      <c r="DM293">
        <v>0.06878603461538461</v>
      </c>
      <c r="DN293">
        <v>30.19654615384615</v>
      </c>
      <c r="DO293">
        <v>29.99587307692308</v>
      </c>
      <c r="DP293">
        <v>999.9000000000001</v>
      </c>
      <c r="DQ293">
        <v>0</v>
      </c>
      <c r="DR293">
        <v>0</v>
      </c>
      <c r="DS293">
        <v>9989.735000000001</v>
      </c>
      <c r="DT293">
        <v>0</v>
      </c>
      <c r="DU293">
        <v>3.521420000000001</v>
      </c>
      <c r="DV293">
        <v>2.702271153846154</v>
      </c>
      <c r="DW293">
        <v>433.0486538461539</v>
      </c>
      <c r="DX293">
        <v>429.921</v>
      </c>
      <c r="DY293">
        <v>0.8153392692307692</v>
      </c>
      <c r="DZ293">
        <v>419.9983461538462</v>
      </c>
      <c r="EA293">
        <v>23.08038076923077</v>
      </c>
      <c r="EB293">
        <v>2.154682692307692</v>
      </c>
      <c r="EC293">
        <v>2.081163846153846</v>
      </c>
      <c r="ED293">
        <v>18.62930769230769</v>
      </c>
      <c r="EE293">
        <v>18.07573461538462</v>
      </c>
      <c r="EF293">
        <v>0.005000780000000001</v>
      </c>
      <c r="EG293">
        <v>0</v>
      </c>
      <c r="EH293">
        <v>0</v>
      </c>
      <c r="EI293">
        <v>0</v>
      </c>
      <c r="EJ293">
        <v>642.2038461538461</v>
      </c>
      <c r="EK293">
        <v>0.005000780000000001</v>
      </c>
      <c r="EL293">
        <v>-14.45769230769231</v>
      </c>
      <c r="EM293">
        <v>-0.4653846153846154</v>
      </c>
      <c r="EN293">
        <v>35.56223076923077</v>
      </c>
      <c r="EO293">
        <v>39.66326923076922</v>
      </c>
      <c r="EP293">
        <v>38.1175</v>
      </c>
      <c r="EQ293">
        <v>40.02619230769231</v>
      </c>
      <c r="ER293">
        <v>38.26892307692307</v>
      </c>
      <c r="ES293">
        <v>0</v>
      </c>
      <c r="ET293">
        <v>0</v>
      </c>
      <c r="EU293">
        <v>0</v>
      </c>
      <c r="EV293">
        <v>1758415338</v>
      </c>
      <c r="EW293">
        <v>0</v>
      </c>
      <c r="EX293">
        <v>641.4769230769232</v>
      </c>
      <c r="EY293">
        <v>5.859829104228464</v>
      </c>
      <c r="EZ293">
        <v>-4.181196008499658</v>
      </c>
      <c r="FA293">
        <v>-15.31153846153846</v>
      </c>
      <c r="FB293">
        <v>15</v>
      </c>
      <c r="FC293">
        <v>0</v>
      </c>
      <c r="FD293" t="s">
        <v>424</v>
      </c>
      <c r="FE293">
        <v>1746989605.5</v>
      </c>
      <c r="FF293">
        <v>1746989593.5</v>
      </c>
      <c r="FG293">
        <v>0</v>
      </c>
      <c r="FH293">
        <v>-0.274</v>
      </c>
      <c r="FI293">
        <v>-0.002</v>
      </c>
      <c r="FJ293">
        <v>2.549</v>
      </c>
      <c r="FK293">
        <v>0.129</v>
      </c>
      <c r="FL293">
        <v>420</v>
      </c>
      <c r="FM293">
        <v>17</v>
      </c>
      <c r="FN293">
        <v>0.02</v>
      </c>
      <c r="FO293">
        <v>0.04</v>
      </c>
      <c r="FP293">
        <v>2.6952005</v>
      </c>
      <c r="FQ293">
        <v>0.1633877673545938</v>
      </c>
      <c r="FR293">
        <v>0.03564800989887093</v>
      </c>
      <c r="FS293">
        <v>1</v>
      </c>
      <c r="FT293">
        <v>641.1264705882354</v>
      </c>
      <c r="FU293">
        <v>6.85561500156057</v>
      </c>
      <c r="FV293">
        <v>7.055465500277459</v>
      </c>
      <c r="FW293">
        <v>0</v>
      </c>
      <c r="FX293">
        <v>0.8149329749999999</v>
      </c>
      <c r="FY293">
        <v>0.01253125328330159</v>
      </c>
      <c r="FZ293">
        <v>0.001349710663207118</v>
      </c>
      <c r="GA293">
        <v>1</v>
      </c>
      <c r="GB293">
        <v>2</v>
      </c>
      <c r="GC293">
        <v>3</v>
      </c>
      <c r="GD293" t="s">
        <v>425</v>
      </c>
      <c r="GE293">
        <v>3.10309</v>
      </c>
      <c r="GF293">
        <v>2.72732</v>
      </c>
      <c r="GG293">
        <v>0.08818620000000001</v>
      </c>
      <c r="GH293">
        <v>0.0876835</v>
      </c>
      <c r="GI293">
        <v>0.107074</v>
      </c>
      <c r="GJ293">
        <v>0.10591</v>
      </c>
      <c r="GK293">
        <v>23834.7</v>
      </c>
      <c r="GL293">
        <v>21644.7</v>
      </c>
      <c r="GM293">
        <v>26704.4</v>
      </c>
      <c r="GN293">
        <v>23947.2</v>
      </c>
      <c r="GO293">
        <v>38156</v>
      </c>
      <c r="GP293">
        <v>31650.5</v>
      </c>
      <c r="GQ293">
        <v>46636</v>
      </c>
      <c r="GR293">
        <v>37887.2</v>
      </c>
      <c r="GS293">
        <v>1.86642</v>
      </c>
      <c r="GT293">
        <v>1.85895</v>
      </c>
      <c r="GU293">
        <v>0.0730529</v>
      </c>
      <c r="GV293">
        <v>0</v>
      </c>
      <c r="GW293">
        <v>28.7886</v>
      </c>
      <c r="GX293">
        <v>999.9</v>
      </c>
      <c r="GY293">
        <v>53.4</v>
      </c>
      <c r="GZ293">
        <v>31.6</v>
      </c>
      <c r="HA293">
        <v>27.6435</v>
      </c>
      <c r="HB293">
        <v>60.9637</v>
      </c>
      <c r="HC293">
        <v>26.0577</v>
      </c>
      <c r="HD293">
        <v>1</v>
      </c>
      <c r="HE293">
        <v>0.138496</v>
      </c>
      <c r="HF293">
        <v>-1.50099</v>
      </c>
      <c r="HG293">
        <v>20.2917</v>
      </c>
      <c r="HH293">
        <v>5.22088</v>
      </c>
      <c r="HI293">
        <v>11.9798</v>
      </c>
      <c r="HJ293">
        <v>4.9652</v>
      </c>
      <c r="HK293">
        <v>3.27595</v>
      </c>
      <c r="HL293">
        <v>9999</v>
      </c>
      <c r="HM293">
        <v>9999</v>
      </c>
      <c r="HN293">
        <v>9999</v>
      </c>
      <c r="HO293">
        <v>999.9</v>
      </c>
      <c r="HP293">
        <v>1.86386</v>
      </c>
      <c r="HQ293">
        <v>1.86005</v>
      </c>
      <c r="HR293">
        <v>1.85837</v>
      </c>
      <c r="HS293">
        <v>1.85974</v>
      </c>
      <c r="HT293">
        <v>1.85982</v>
      </c>
      <c r="HU293">
        <v>1.85837</v>
      </c>
      <c r="HV293">
        <v>1.85745</v>
      </c>
      <c r="HW293">
        <v>1.85236</v>
      </c>
      <c r="HX293">
        <v>0</v>
      </c>
      <c r="HY293">
        <v>0</v>
      </c>
      <c r="HZ293">
        <v>0</v>
      </c>
      <c r="IA293">
        <v>0</v>
      </c>
      <c r="IB293" t="s">
        <v>426</v>
      </c>
      <c r="IC293" t="s">
        <v>427</v>
      </c>
      <c r="ID293" t="s">
        <v>428</v>
      </c>
      <c r="IE293" t="s">
        <v>428</v>
      </c>
      <c r="IF293" t="s">
        <v>428</v>
      </c>
      <c r="IG293" t="s">
        <v>428</v>
      </c>
      <c r="IH293">
        <v>0</v>
      </c>
      <c r="II293">
        <v>100</v>
      </c>
      <c r="IJ293">
        <v>100</v>
      </c>
      <c r="IK293">
        <v>-0.661</v>
      </c>
      <c r="IL293">
        <v>0.3158</v>
      </c>
      <c r="IM293">
        <v>-0.6605319167387009</v>
      </c>
      <c r="IN293">
        <v>-0.0004737513092168879</v>
      </c>
      <c r="IO293">
        <v>1.233974951706583E-06</v>
      </c>
      <c r="IP293">
        <v>-2.791035861235605E-10</v>
      </c>
      <c r="IQ293">
        <v>0.04306461537617447</v>
      </c>
      <c r="IR293">
        <v>-0.002560808816659483</v>
      </c>
      <c r="IS293">
        <v>0.0007441110143227328</v>
      </c>
      <c r="IT293">
        <v>-6.151772081818622E-06</v>
      </c>
      <c r="IU293">
        <v>2</v>
      </c>
      <c r="IV293">
        <v>1988</v>
      </c>
      <c r="IW293">
        <v>1</v>
      </c>
      <c r="IX293">
        <v>28</v>
      </c>
      <c r="IY293">
        <v>190428.9</v>
      </c>
      <c r="IZ293">
        <v>190429.1</v>
      </c>
      <c r="JA293">
        <v>1.14868</v>
      </c>
      <c r="JB293">
        <v>2.62329</v>
      </c>
      <c r="JC293">
        <v>1.49658</v>
      </c>
      <c r="JD293">
        <v>2.34863</v>
      </c>
      <c r="JE293">
        <v>1.54907</v>
      </c>
      <c r="JF293">
        <v>2.34131</v>
      </c>
      <c r="JG293">
        <v>36.4578</v>
      </c>
      <c r="JH293">
        <v>24.0875</v>
      </c>
      <c r="JI293">
        <v>18</v>
      </c>
      <c r="JJ293">
        <v>481.674</v>
      </c>
      <c r="JK293">
        <v>491.422</v>
      </c>
      <c r="JL293">
        <v>30.3722</v>
      </c>
      <c r="JM293">
        <v>29.0338</v>
      </c>
      <c r="JN293">
        <v>30.0005</v>
      </c>
      <c r="JO293">
        <v>29.239</v>
      </c>
      <c r="JP293">
        <v>29.2303</v>
      </c>
      <c r="JQ293">
        <v>23.1045</v>
      </c>
      <c r="JR293">
        <v>20.3967</v>
      </c>
      <c r="JS293">
        <v>100</v>
      </c>
      <c r="JT293">
        <v>30.4164</v>
      </c>
      <c r="JU293">
        <v>420</v>
      </c>
      <c r="JV293">
        <v>23.0909</v>
      </c>
      <c r="JW293">
        <v>101.963</v>
      </c>
      <c r="JX293">
        <v>91.36960000000001</v>
      </c>
    </row>
    <row r="294" spans="1:284">
      <c r="A294">
        <v>276</v>
      </c>
      <c r="B294">
        <v>1758415340.1</v>
      </c>
      <c r="C294">
        <v>2637.099999904633</v>
      </c>
      <c r="D294" t="s">
        <v>985</v>
      </c>
      <c r="E294" t="s">
        <v>986</v>
      </c>
      <c r="F294">
        <v>5</v>
      </c>
      <c r="G294" t="s">
        <v>976</v>
      </c>
      <c r="H294" t="s">
        <v>421</v>
      </c>
      <c r="I294">
        <v>1758415332</v>
      </c>
      <c r="J294">
        <f>(K294)/1000</f>
        <v>0</v>
      </c>
      <c r="K294">
        <f>1000*DK294*AI294*(DG294-DH294)/(100*CZ294*(1000-AI294*DG294))</f>
        <v>0</v>
      </c>
      <c r="L294">
        <f>DK294*AI294*(DF294-DE294*(1000-AI294*DH294)/(1000-AI294*DG294))/(100*CZ294)</f>
        <v>0</v>
      </c>
      <c r="M294">
        <f>DE294 - IF(AI294&gt;1, L294*CZ294*100.0/(AK294), 0)</f>
        <v>0</v>
      </c>
      <c r="N294">
        <f>((T294-J294/2)*M294-L294)/(T294+J294/2)</f>
        <v>0</v>
      </c>
      <c r="O294">
        <f>N294*(DL294+DM294)/1000.0</f>
        <v>0</v>
      </c>
      <c r="P294">
        <f>(DE294 - IF(AI294&gt;1, L294*CZ294*100.0/(AK294), 0))*(DL294+DM294)/1000.0</f>
        <v>0</v>
      </c>
      <c r="Q294">
        <f>2.0/((1/S294-1/R294)+SIGN(S294)*SQRT((1/S294-1/R294)*(1/S294-1/R294) + 4*DA294/((DA294+1)*(DA294+1))*(2*1/S294*1/R294-1/R294*1/R294)))</f>
        <v>0</v>
      </c>
      <c r="R294">
        <f>IF(LEFT(DB294,1)&lt;&gt;"0",IF(LEFT(DB294,1)="1",3.0,DC294),$D$5+$E$5*(DS294*DL294/($K$5*1000))+$F$5*(DS294*DL294/($K$5*1000))*MAX(MIN(CZ294,$J$5),$I$5)*MAX(MIN(CZ294,$J$5),$I$5)+$G$5*MAX(MIN(CZ294,$J$5),$I$5)*(DS294*DL294/($K$5*1000))+$H$5*(DS294*DL294/($K$5*1000))*(DS294*DL294/($K$5*1000)))</f>
        <v>0</v>
      </c>
      <c r="S294">
        <f>J294*(1000-(1000*0.61365*exp(17.502*W294/(240.97+W294))/(DL294+DM294)+DG294)/2)/(1000*0.61365*exp(17.502*W294/(240.97+W294))/(DL294+DM294)-DG294)</f>
        <v>0</v>
      </c>
      <c r="T294">
        <f>1/((DA294+1)/(Q294/1.6)+1/(R294/1.37)) + DA294/((DA294+1)/(Q294/1.6) + DA294/(R294/1.37))</f>
        <v>0</v>
      </c>
      <c r="U294">
        <f>(CV294*CY294)</f>
        <v>0</v>
      </c>
      <c r="V294">
        <f>(DN294+(U294+2*0.95*5.67E-8*(((DN294+$B$9)+273)^4-(DN294+273)^4)-44100*J294)/(1.84*29.3*R294+8*0.95*5.67E-8*(DN294+273)^3))</f>
        <v>0</v>
      </c>
      <c r="W294">
        <f>($C$9*DO294+$D$9*DP294+$E$9*V294)</f>
        <v>0</v>
      </c>
      <c r="X294">
        <f>0.61365*exp(17.502*W294/(240.97+W294))</f>
        <v>0</v>
      </c>
      <c r="Y294">
        <f>(Z294/AA294*100)</f>
        <v>0</v>
      </c>
      <c r="Z294">
        <f>DG294*(DL294+DM294)/1000</f>
        <v>0</v>
      </c>
      <c r="AA294">
        <f>0.61365*exp(17.502*DN294/(240.97+DN294))</f>
        <v>0</v>
      </c>
      <c r="AB294">
        <f>(X294-DG294*(DL294+DM294)/1000)</f>
        <v>0</v>
      </c>
      <c r="AC294">
        <f>(-J294*44100)</f>
        <v>0</v>
      </c>
      <c r="AD294">
        <f>2*29.3*R294*0.92*(DN294-W294)</f>
        <v>0</v>
      </c>
      <c r="AE294">
        <f>2*0.95*5.67E-8*(((DN294+$B$9)+273)^4-(W294+273)^4)</f>
        <v>0</v>
      </c>
      <c r="AF294">
        <f>U294+AE294+AC294+AD294</f>
        <v>0</v>
      </c>
      <c r="AG294">
        <v>0</v>
      </c>
      <c r="AH294">
        <v>0</v>
      </c>
      <c r="AI294">
        <f>IF(AG294*$H$15&gt;=AK294,1.0,(AK294/(AK294-AG294*$H$15)))</f>
        <v>0</v>
      </c>
      <c r="AJ294">
        <f>(AI294-1)*100</f>
        <v>0</v>
      </c>
      <c r="AK294">
        <f>MAX(0,($B$15+$C$15*DS294)/(1+$D$15*DS294)*DL294/(DN294+273)*$E$15)</f>
        <v>0</v>
      </c>
      <c r="AL294" t="s">
        <v>422</v>
      </c>
      <c r="AM294" t="s">
        <v>422</v>
      </c>
      <c r="AN294">
        <v>0</v>
      </c>
      <c r="AO294">
        <v>0</v>
      </c>
      <c r="AP294">
        <f>1-AN294/AO294</f>
        <v>0</v>
      </c>
      <c r="AQ294">
        <v>0</v>
      </c>
      <c r="AR294" t="s">
        <v>422</v>
      </c>
      <c r="AS294" t="s">
        <v>422</v>
      </c>
      <c r="AT294">
        <v>0</v>
      </c>
      <c r="AU294">
        <v>0</v>
      </c>
      <c r="AV294">
        <f>1-AT294/AU294</f>
        <v>0</v>
      </c>
      <c r="AW294">
        <v>0.5</v>
      </c>
      <c r="AX294">
        <f>CW294</f>
        <v>0</v>
      </c>
      <c r="AY294">
        <f>L294</f>
        <v>0</v>
      </c>
      <c r="AZ294">
        <f>AV294*AW294*AX294</f>
        <v>0</v>
      </c>
      <c r="BA294">
        <f>(AY294-AQ294)/AX294</f>
        <v>0</v>
      </c>
      <c r="BB294">
        <f>(AO294-AU294)/AU294</f>
        <v>0</v>
      </c>
      <c r="BC294">
        <f>AN294/(AP294+AN294/AU294)</f>
        <v>0</v>
      </c>
      <c r="BD294" t="s">
        <v>422</v>
      </c>
      <c r="BE294">
        <v>0</v>
      </c>
      <c r="BF294">
        <f>IF(BE294&lt;&gt;0, BE294, BC294)</f>
        <v>0</v>
      </c>
      <c r="BG294">
        <f>1-BF294/AU294</f>
        <v>0</v>
      </c>
      <c r="BH294">
        <f>(AU294-AT294)/(AU294-BF294)</f>
        <v>0</v>
      </c>
      <c r="BI294">
        <f>(AO294-AU294)/(AO294-BF294)</f>
        <v>0</v>
      </c>
      <c r="BJ294">
        <f>(AU294-AT294)/(AU294-AN294)</f>
        <v>0</v>
      </c>
      <c r="BK294">
        <f>(AO294-AU294)/(AO294-AN294)</f>
        <v>0</v>
      </c>
      <c r="BL294">
        <f>(BH294*BF294/AT294)</f>
        <v>0</v>
      </c>
      <c r="BM294">
        <f>(1-BL294)</f>
        <v>0</v>
      </c>
      <c r="CV294">
        <f>$B$13*DT294+$C$13*DU294+$F$13*EF294*(1-EI294)</f>
        <v>0</v>
      </c>
      <c r="CW294">
        <f>CV294*CX294</f>
        <v>0</v>
      </c>
      <c r="CX294">
        <f>($B$13*$D$11+$C$13*$D$11+$F$13*((ES294+EK294)/MAX(ES294+EK294+ET294, 0.1)*$I$11+ET294/MAX(ES294+EK294+ET294, 0.1)*$J$11))/($B$13+$C$13+$F$13)</f>
        <v>0</v>
      </c>
      <c r="CY294">
        <f>($B$13*$K$11+$C$13*$K$11+$F$13*((ES294+EK294)/MAX(ES294+EK294+ET294, 0.1)*$P$11+ET294/MAX(ES294+EK294+ET294, 0.1)*$Q$11))/($B$13+$C$13+$F$13)</f>
        <v>0</v>
      </c>
      <c r="CZ294">
        <v>5.18</v>
      </c>
      <c r="DA294">
        <v>0.5</v>
      </c>
      <c r="DB294" t="s">
        <v>423</v>
      </c>
      <c r="DC294">
        <v>2</v>
      </c>
      <c r="DD294">
        <v>1758415332</v>
      </c>
      <c r="DE294">
        <v>422.69272</v>
      </c>
      <c r="DF294">
        <v>419.98652</v>
      </c>
      <c r="DG294">
        <v>23.895776</v>
      </c>
      <c r="DH294">
        <v>23.080088</v>
      </c>
      <c r="DI294">
        <v>423.35376</v>
      </c>
      <c r="DJ294">
        <v>23.58</v>
      </c>
      <c r="DK294">
        <v>499.95592</v>
      </c>
      <c r="DL294">
        <v>90.17035200000001</v>
      </c>
      <c r="DM294">
        <v>0.068866952</v>
      </c>
      <c r="DN294">
        <v>30.193212</v>
      </c>
      <c r="DO294">
        <v>29.991908</v>
      </c>
      <c r="DP294">
        <v>999.9</v>
      </c>
      <c r="DQ294">
        <v>0</v>
      </c>
      <c r="DR294">
        <v>0</v>
      </c>
      <c r="DS294">
        <v>9993.3024</v>
      </c>
      <c r="DT294">
        <v>0</v>
      </c>
      <c r="DU294">
        <v>3.52142</v>
      </c>
      <c r="DV294">
        <v>2.706068800000001</v>
      </c>
      <c r="DW294">
        <v>433.04048</v>
      </c>
      <c r="DX294">
        <v>429.90884</v>
      </c>
      <c r="DY294">
        <v>0.815688</v>
      </c>
      <c r="DZ294">
        <v>419.98652</v>
      </c>
      <c r="EA294">
        <v>23.080088</v>
      </c>
      <c r="EB294">
        <v>2.1546896</v>
      </c>
      <c r="EC294">
        <v>2.0811396</v>
      </c>
      <c r="ED294">
        <v>18.629356</v>
      </c>
      <c r="EE294">
        <v>18.075548</v>
      </c>
      <c r="EF294">
        <v>0.00500078</v>
      </c>
      <c r="EG294">
        <v>0</v>
      </c>
      <c r="EH294">
        <v>0</v>
      </c>
      <c r="EI294">
        <v>0</v>
      </c>
      <c r="EJ294">
        <v>640.8919999999999</v>
      </c>
      <c r="EK294">
        <v>0.00500078</v>
      </c>
      <c r="EL294">
        <v>-13.6</v>
      </c>
      <c r="EM294">
        <v>-0.508</v>
      </c>
      <c r="EN294">
        <v>35.54972</v>
      </c>
      <c r="EO294">
        <v>39.62484</v>
      </c>
      <c r="EP294">
        <v>38.07968</v>
      </c>
      <c r="EQ294">
        <v>39.96976</v>
      </c>
      <c r="ER294">
        <v>38.2422</v>
      </c>
      <c r="ES294">
        <v>0</v>
      </c>
      <c r="ET294">
        <v>0</v>
      </c>
      <c r="EU294">
        <v>0</v>
      </c>
      <c r="EV294">
        <v>1758415339.8</v>
      </c>
      <c r="EW294">
        <v>0</v>
      </c>
      <c r="EX294">
        <v>640.832</v>
      </c>
      <c r="EY294">
        <v>16.63846154836125</v>
      </c>
      <c r="EZ294">
        <v>-19.7076919198271</v>
      </c>
      <c r="FA294">
        <v>-14.448</v>
      </c>
      <c r="FB294">
        <v>15</v>
      </c>
      <c r="FC294">
        <v>0</v>
      </c>
      <c r="FD294" t="s">
        <v>424</v>
      </c>
      <c r="FE294">
        <v>1746989605.5</v>
      </c>
      <c r="FF294">
        <v>1746989593.5</v>
      </c>
      <c r="FG294">
        <v>0</v>
      </c>
      <c r="FH294">
        <v>-0.274</v>
      </c>
      <c r="FI294">
        <v>-0.002</v>
      </c>
      <c r="FJ294">
        <v>2.549</v>
      </c>
      <c r="FK294">
        <v>0.129</v>
      </c>
      <c r="FL294">
        <v>420</v>
      </c>
      <c r="FM294">
        <v>17</v>
      </c>
      <c r="FN294">
        <v>0.02</v>
      </c>
      <c r="FO294">
        <v>0.04</v>
      </c>
      <c r="FP294">
        <v>2.701890243902439</v>
      </c>
      <c r="FQ294">
        <v>0.2788266898954673</v>
      </c>
      <c r="FR294">
        <v>0.0419970903456595</v>
      </c>
      <c r="FS294">
        <v>1</v>
      </c>
      <c r="FT294">
        <v>641.0441176470588</v>
      </c>
      <c r="FU294">
        <v>3.576776201700693</v>
      </c>
      <c r="FV294">
        <v>6.741189944550745</v>
      </c>
      <c r="FW294">
        <v>0</v>
      </c>
      <c r="FX294">
        <v>0.8152894634146343</v>
      </c>
      <c r="FY294">
        <v>0.01137476655052363</v>
      </c>
      <c r="FZ294">
        <v>0.001296343019525025</v>
      </c>
      <c r="GA294">
        <v>1</v>
      </c>
      <c r="GB294">
        <v>2</v>
      </c>
      <c r="GC294">
        <v>3</v>
      </c>
      <c r="GD294" t="s">
        <v>425</v>
      </c>
      <c r="GE294">
        <v>3.10326</v>
      </c>
      <c r="GF294">
        <v>2.72706</v>
      </c>
      <c r="GG294">
        <v>0.0881834</v>
      </c>
      <c r="GH294">
        <v>0.0877029</v>
      </c>
      <c r="GI294">
        <v>0.107072</v>
      </c>
      <c r="GJ294">
        <v>0.10591</v>
      </c>
      <c r="GK294">
        <v>23834.8</v>
      </c>
      <c r="GL294">
        <v>21644.2</v>
      </c>
      <c r="GM294">
        <v>26704.5</v>
      </c>
      <c r="GN294">
        <v>23947.2</v>
      </c>
      <c r="GO294">
        <v>38156.2</v>
      </c>
      <c r="GP294">
        <v>31650.5</v>
      </c>
      <c r="GQ294">
        <v>46636.1</v>
      </c>
      <c r="GR294">
        <v>37887.2</v>
      </c>
      <c r="GS294">
        <v>1.86695</v>
      </c>
      <c r="GT294">
        <v>1.85845</v>
      </c>
      <c r="GU294">
        <v>0.0731088</v>
      </c>
      <c r="GV294">
        <v>0</v>
      </c>
      <c r="GW294">
        <v>28.7874</v>
      </c>
      <c r="GX294">
        <v>999.9</v>
      </c>
      <c r="GY294">
        <v>53.4</v>
      </c>
      <c r="GZ294">
        <v>31.6</v>
      </c>
      <c r="HA294">
        <v>27.6454</v>
      </c>
      <c r="HB294">
        <v>60.7037</v>
      </c>
      <c r="HC294">
        <v>26.0337</v>
      </c>
      <c r="HD294">
        <v>1</v>
      </c>
      <c r="HE294">
        <v>0.138171</v>
      </c>
      <c r="HF294">
        <v>-1.4185</v>
      </c>
      <c r="HG294">
        <v>20.2925</v>
      </c>
      <c r="HH294">
        <v>5.22028</v>
      </c>
      <c r="HI294">
        <v>11.9798</v>
      </c>
      <c r="HJ294">
        <v>4.96515</v>
      </c>
      <c r="HK294">
        <v>3.27593</v>
      </c>
      <c r="HL294">
        <v>9999</v>
      </c>
      <c r="HM294">
        <v>9999</v>
      </c>
      <c r="HN294">
        <v>9999</v>
      </c>
      <c r="HO294">
        <v>999.9</v>
      </c>
      <c r="HP294">
        <v>1.86386</v>
      </c>
      <c r="HQ294">
        <v>1.86005</v>
      </c>
      <c r="HR294">
        <v>1.85837</v>
      </c>
      <c r="HS294">
        <v>1.85974</v>
      </c>
      <c r="HT294">
        <v>1.85982</v>
      </c>
      <c r="HU294">
        <v>1.85837</v>
      </c>
      <c r="HV294">
        <v>1.85745</v>
      </c>
      <c r="HW294">
        <v>1.85237</v>
      </c>
      <c r="HX294">
        <v>0</v>
      </c>
      <c r="HY294">
        <v>0</v>
      </c>
      <c r="HZ294">
        <v>0</v>
      </c>
      <c r="IA294">
        <v>0</v>
      </c>
      <c r="IB294" t="s">
        <v>426</v>
      </c>
      <c r="IC294" t="s">
        <v>427</v>
      </c>
      <c r="ID294" t="s">
        <v>428</v>
      </c>
      <c r="IE294" t="s">
        <v>428</v>
      </c>
      <c r="IF294" t="s">
        <v>428</v>
      </c>
      <c r="IG294" t="s">
        <v>428</v>
      </c>
      <c r="IH294">
        <v>0</v>
      </c>
      <c r="II294">
        <v>100</v>
      </c>
      <c r="IJ294">
        <v>100</v>
      </c>
      <c r="IK294">
        <v>-0.661</v>
      </c>
      <c r="IL294">
        <v>0.3157</v>
      </c>
      <c r="IM294">
        <v>-0.6605319167387009</v>
      </c>
      <c r="IN294">
        <v>-0.0004737513092168879</v>
      </c>
      <c r="IO294">
        <v>1.233974951706583E-06</v>
      </c>
      <c r="IP294">
        <v>-2.791035861235605E-10</v>
      </c>
      <c r="IQ294">
        <v>0.04306461537617447</v>
      </c>
      <c r="IR294">
        <v>-0.002560808816659483</v>
      </c>
      <c r="IS294">
        <v>0.0007441110143227328</v>
      </c>
      <c r="IT294">
        <v>-6.151772081818622E-06</v>
      </c>
      <c r="IU294">
        <v>2</v>
      </c>
      <c r="IV294">
        <v>1988</v>
      </c>
      <c r="IW294">
        <v>1</v>
      </c>
      <c r="IX294">
        <v>28</v>
      </c>
      <c r="IY294">
        <v>190428.9</v>
      </c>
      <c r="IZ294">
        <v>190429.1</v>
      </c>
      <c r="JA294">
        <v>1.14868</v>
      </c>
      <c r="JB294">
        <v>2.61963</v>
      </c>
      <c r="JC294">
        <v>1.49658</v>
      </c>
      <c r="JD294">
        <v>2.34985</v>
      </c>
      <c r="JE294">
        <v>1.54907</v>
      </c>
      <c r="JF294">
        <v>2.35718</v>
      </c>
      <c r="JG294">
        <v>36.4578</v>
      </c>
      <c r="JH294">
        <v>24.0787</v>
      </c>
      <c r="JI294">
        <v>18</v>
      </c>
      <c r="JJ294">
        <v>481.98</v>
      </c>
      <c r="JK294">
        <v>491.082</v>
      </c>
      <c r="JL294">
        <v>30.4037</v>
      </c>
      <c r="JM294">
        <v>29.0338</v>
      </c>
      <c r="JN294">
        <v>30.0002</v>
      </c>
      <c r="JO294">
        <v>29.239</v>
      </c>
      <c r="JP294">
        <v>29.229</v>
      </c>
      <c r="JQ294">
        <v>23.1024</v>
      </c>
      <c r="JR294">
        <v>20.3967</v>
      </c>
      <c r="JS294">
        <v>100</v>
      </c>
      <c r="JT294">
        <v>30.4164</v>
      </c>
      <c r="JU294">
        <v>420</v>
      </c>
      <c r="JV294">
        <v>23.0909</v>
      </c>
      <c r="JW294">
        <v>101.963</v>
      </c>
      <c r="JX294">
        <v>91.36960000000001</v>
      </c>
    </row>
    <row r="295" spans="1:284">
      <c r="A295">
        <v>277</v>
      </c>
      <c r="B295">
        <v>1758415342.1</v>
      </c>
      <c r="C295">
        <v>2639.099999904633</v>
      </c>
      <c r="D295" t="s">
        <v>987</v>
      </c>
      <c r="E295" t="s">
        <v>988</v>
      </c>
      <c r="F295">
        <v>5</v>
      </c>
      <c r="G295" t="s">
        <v>976</v>
      </c>
      <c r="H295" t="s">
        <v>421</v>
      </c>
      <c r="I295">
        <v>1758415334.1625</v>
      </c>
      <c r="J295">
        <f>(K295)/1000</f>
        <v>0</v>
      </c>
      <c r="K295">
        <f>1000*DK295*AI295*(DG295-DH295)/(100*CZ295*(1000-AI295*DG295))</f>
        <v>0</v>
      </c>
      <c r="L295">
        <f>DK295*AI295*(DF295-DE295*(1000-AI295*DH295)/(1000-AI295*DG295))/(100*CZ295)</f>
        <v>0</v>
      </c>
      <c r="M295">
        <f>DE295 - IF(AI295&gt;1, L295*CZ295*100.0/(AK295), 0)</f>
        <v>0</v>
      </c>
      <c r="N295">
        <f>((T295-J295/2)*M295-L295)/(T295+J295/2)</f>
        <v>0</v>
      </c>
      <c r="O295">
        <f>N295*(DL295+DM295)/1000.0</f>
        <v>0</v>
      </c>
      <c r="P295">
        <f>(DE295 - IF(AI295&gt;1, L295*CZ295*100.0/(AK295), 0))*(DL295+DM295)/1000.0</f>
        <v>0</v>
      </c>
      <c r="Q295">
        <f>2.0/((1/S295-1/R295)+SIGN(S295)*SQRT((1/S295-1/R295)*(1/S295-1/R295) + 4*DA295/((DA295+1)*(DA295+1))*(2*1/S295*1/R295-1/R295*1/R295)))</f>
        <v>0</v>
      </c>
      <c r="R295">
        <f>IF(LEFT(DB295,1)&lt;&gt;"0",IF(LEFT(DB295,1)="1",3.0,DC295),$D$5+$E$5*(DS295*DL295/($K$5*1000))+$F$5*(DS295*DL295/($K$5*1000))*MAX(MIN(CZ295,$J$5),$I$5)*MAX(MIN(CZ295,$J$5),$I$5)+$G$5*MAX(MIN(CZ295,$J$5),$I$5)*(DS295*DL295/($K$5*1000))+$H$5*(DS295*DL295/($K$5*1000))*(DS295*DL295/($K$5*1000)))</f>
        <v>0</v>
      </c>
      <c r="S295">
        <f>J295*(1000-(1000*0.61365*exp(17.502*W295/(240.97+W295))/(DL295+DM295)+DG295)/2)/(1000*0.61365*exp(17.502*W295/(240.97+W295))/(DL295+DM295)-DG295)</f>
        <v>0</v>
      </c>
      <c r="T295">
        <f>1/((DA295+1)/(Q295/1.6)+1/(R295/1.37)) + DA295/((DA295+1)/(Q295/1.6) + DA295/(R295/1.37))</f>
        <v>0</v>
      </c>
      <c r="U295">
        <f>(CV295*CY295)</f>
        <v>0</v>
      </c>
      <c r="V295">
        <f>(DN295+(U295+2*0.95*5.67E-8*(((DN295+$B$9)+273)^4-(DN295+273)^4)-44100*J295)/(1.84*29.3*R295+8*0.95*5.67E-8*(DN295+273)^3))</f>
        <v>0</v>
      </c>
      <c r="W295">
        <f>($C$9*DO295+$D$9*DP295+$E$9*V295)</f>
        <v>0</v>
      </c>
      <c r="X295">
        <f>0.61365*exp(17.502*W295/(240.97+W295))</f>
        <v>0</v>
      </c>
      <c r="Y295">
        <f>(Z295/AA295*100)</f>
        <v>0</v>
      </c>
      <c r="Z295">
        <f>DG295*(DL295+DM295)/1000</f>
        <v>0</v>
      </c>
      <c r="AA295">
        <f>0.61365*exp(17.502*DN295/(240.97+DN295))</f>
        <v>0</v>
      </c>
      <c r="AB295">
        <f>(X295-DG295*(DL295+DM295)/1000)</f>
        <v>0</v>
      </c>
      <c r="AC295">
        <f>(-J295*44100)</f>
        <v>0</v>
      </c>
      <c r="AD295">
        <f>2*29.3*R295*0.92*(DN295-W295)</f>
        <v>0</v>
      </c>
      <c r="AE295">
        <f>2*0.95*5.67E-8*(((DN295+$B$9)+273)^4-(W295+273)^4)</f>
        <v>0</v>
      </c>
      <c r="AF295">
        <f>U295+AE295+AC295+AD295</f>
        <v>0</v>
      </c>
      <c r="AG295">
        <v>0</v>
      </c>
      <c r="AH295">
        <v>0</v>
      </c>
      <c r="AI295">
        <f>IF(AG295*$H$15&gt;=AK295,1.0,(AK295/(AK295-AG295*$H$15)))</f>
        <v>0</v>
      </c>
      <c r="AJ295">
        <f>(AI295-1)*100</f>
        <v>0</v>
      </c>
      <c r="AK295">
        <f>MAX(0,($B$15+$C$15*DS295)/(1+$D$15*DS295)*DL295/(DN295+273)*$E$15)</f>
        <v>0</v>
      </c>
      <c r="AL295" t="s">
        <v>422</v>
      </c>
      <c r="AM295" t="s">
        <v>422</v>
      </c>
      <c r="AN295">
        <v>0</v>
      </c>
      <c r="AO295">
        <v>0</v>
      </c>
      <c r="AP295">
        <f>1-AN295/AO295</f>
        <v>0</v>
      </c>
      <c r="AQ295">
        <v>0</v>
      </c>
      <c r="AR295" t="s">
        <v>422</v>
      </c>
      <c r="AS295" t="s">
        <v>422</v>
      </c>
      <c r="AT295">
        <v>0</v>
      </c>
      <c r="AU295">
        <v>0</v>
      </c>
      <c r="AV295">
        <f>1-AT295/AU295</f>
        <v>0</v>
      </c>
      <c r="AW295">
        <v>0.5</v>
      </c>
      <c r="AX295">
        <f>CW295</f>
        <v>0</v>
      </c>
      <c r="AY295">
        <f>L295</f>
        <v>0</v>
      </c>
      <c r="AZ295">
        <f>AV295*AW295*AX295</f>
        <v>0</v>
      </c>
      <c r="BA295">
        <f>(AY295-AQ295)/AX295</f>
        <v>0</v>
      </c>
      <c r="BB295">
        <f>(AO295-AU295)/AU295</f>
        <v>0</v>
      </c>
      <c r="BC295">
        <f>AN295/(AP295+AN295/AU295)</f>
        <v>0</v>
      </c>
      <c r="BD295" t="s">
        <v>422</v>
      </c>
      <c r="BE295">
        <v>0</v>
      </c>
      <c r="BF295">
        <f>IF(BE295&lt;&gt;0, BE295, BC295)</f>
        <v>0</v>
      </c>
      <c r="BG295">
        <f>1-BF295/AU295</f>
        <v>0</v>
      </c>
      <c r="BH295">
        <f>(AU295-AT295)/(AU295-BF295)</f>
        <v>0</v>
      </c>
      <c r="BI295">
        <f>(AO295-AU295)/(AO295-BF295)</f>
        <v>0</v>
      </c>
      <c r="BJ295">
        <f>(AU295-AT295)/(AU295-AN295)</f>
        <v>0</v>
      </c>
      <c r="BK295">
        <f>(AO295-AU295)/(AO295-AN295)</f>
        <v>0</v>
      </c>
      <c r="BL295">
        <f>(BH295*BF295/AT295)</f>
        <v>0</v>
      </c>
      <c r="BM295">
        <f>(1-BL295)</f>
        <v>0</v>
      </c>
      <c r="CV295">
        <f>$B$13*DT295+$C$13*DU295+$F$13*EF295*(1-EI295)</f>
        <v>0</v>
      </c>
      <c r="CW295">
        <f>CV295*CX295</f>
        <v>0</v>
      </c>
      <c r="CX295">
        <f>($B$13*$D$11+$C$13*$D$11+$F$13*((ES295+EK295)/MAX(ES295+EK295+ET295, 0.1)*$I$11+ET295/MAX(ES295+EK295+ET295, 0.1)*$J$11))/($B$13+$C$13+$F$13)</f>
        <v>0</v>
      </c>
      <c r="CY295">
        <f>($B$13*$K$11+$C$13*$K$11+$F$13*((ES295+EK295)/MAX(ES295+EK295+ET295, 0.1)*$P$11+ET295/MAX(ES295+EK295+ET295, 0.1)*$Q$11))/($B$13+$C$13+$F$13)</f>
        <v>0</v>
      </c>
      <c r="CZ295">
        <v>5.18</v>
      </c>
      <c r="DA295">
        <v>0.5</v>
      </c>
      <c r="DB295" t="s">
        <v>423</v>
      </c>
      <c r="DC295">
        <v>2</v>
      </c>
      <c r="DD295">
        <v>1758415334.1625</v>
      </c>
      <c r="DE295">
        <v>422.6895833333333</v>
      </c>
      <c r="DF295">
        <v>419.9853333333334</v>
      </c>
      <c r="DG295">
        <v>23.89567083333334</v>
      </c>
      <c r="DH295">
        <v>23.079675</v>
      </c>
      <c r="DI295">
        <v>423.350625</v>
      </c>
      <c r="DJ295">
        <v>23.5799</v>
      </c>
      <c r="DK295">
        <v>499.9794166666666</v>
      </c>
      <c r="DL295">
        <v>90.17050833333333</v>
      </c>
      <c r="DM295">
        <v>0.06894161250000001</v>
      </c>
      <c r="DN295">
        <v>30.1902125</v>
      </c>
      <c r="DO295">
        <v>29.9874625</v>
      </c>
      <c r="DP295">
        <v>999.9</v>
      </c>
      <c r="DQ295">
        <v>0</v>
      </c>
      <c r="DR295">
        <v>0</v>
      </c>
      <c r="DS295">
        <v>9993.627500000001</v>
      </c>
      <c r="DT295">
        <v>0</v>
      </c>
      <c r="DU295">
        <v>3.52142</v>
      </c>
      <c r="DV295">
        <v>2.704117083333333</v>
      </c>
      <c r="DW295">
        <v>433.0371666666667</v>
      </c>
      <c r="DX295">
        <v>429.907375</v>
      </c>
      <c r="DY295">
        <v>0.8159967083333334</v>
      </c>
      <c r="DZ295">
        <v>419.9853333333334</v>
      </c>
      <c r="EA295">
        <v>23.079675</v>
      </c>
      <c r="EB295">
        <v>2.154684166666666</v>
      </c>
      <c r="EC295">
        <v>2.081105416666666</v>
      </c>
      <c r="ED295">
        <v>18.6293125</v>
      </c>
      <c r="EE295">
        <v>18.0752875</v>
      </c>
      <c r="EF295">
        <v>0.00500078</v>
      </c>
      <c r="EG295">
        <v>0</v>
      </c>
      <c r="EH295">
        <v>0</v>
      </c>
      <c r="EI295">
        <v>0</v>
      </c>
      <c r="EJ295">
        <v>641.8291666666667</v>
      </c>
      <c r="EK295">
        <v>0.00500078</v>
      </c>
      <c r="EL295">
        <v>-13.98333333333333</v>
      </c>
      <c r="EM295">
        <v>-0.4041666666666667</v>
      </c>
      <c r="EN295">
        <v>35.52320833333333</v>
      </c>
      <c r="EO295">
        <v>39.583125</v>
      </c>
      <c r="EP295">
        <v>38.04133333333333</v>
      </c>
      <c r="EQ295">
        <v>39.91120833333333</v>
      </c>
      <c r="ER295">
        <v>38.21325</v>
      </c>
      <c r="ES295">
        <v>0</v>
      </c>
      <c r="ET295">
        <v>0</v>
      </c>
      <c r="EU295">
        <v>0</v>
      </c>
      <c r="EV295">
        <v>1758415342.2</v>
      </c>
      <c r="EW295">
        <v>0</v>
      </c>
      <c r="EX295">
        <v>641.3240000000001</v>
      </c>
      <c r="EY295">
        <v>6.746153568610334</v>
      </c>
      <c r="EZ295">
        <v>1.438461679678641</v>
      </c>
      <c r="FA295">
        <v>-15.644</v>
      </c>
      <c r="FB295">
        <v>15</v>
      </c>
      <c r="FC295">
        <v>0</v>
      </c>
      <c r="FD295" t="s">
        <v>424</v>
      </c>
      <c r="FE295">
        <v>1746989605.5</v>
      </c>
      <c r="FF295">
        <v>1746989593.5</v>
      </c>
      <c r="FG295">
        <v>0</v>
      </c>
      <c r="FH295">
        <v>-0.274</v>
      </c>
      <c r="FI295">
        <v>-0.002</v>
      </c>
      <c r="FJ295">
        <v>2.549</v>
      </c>
      <c r="FK295">
        <v>0.129</v>
      </c>
      <c r="FL295">
        <v>420</v>
      </c>
      <c r="FM295">
        <v>17</v>
      </c>
      <c r="FN295">
        <v>0.02</v>
      </c>
      <c r="FO295">
        <v>0.04</v>
      </c>
      <c r="FP295">
        <v>2.701008</v>
      </c>
      <c r="FQ295">
        <v>0.1367628517823644</v>
      </c>
      <c r="FR295">
        <v>0.04410801288881646</v>
      </c>
      <c r="FS295">
        <v>1</v>
      </c>
      <c r="FT295">
        <v>641.2470588235294</v>
      </c>
      <c r="FU295">
        <v>4.421696023492286</v>
      </c>
      <c r="FV295">
        <v>6.343928792629332</v>
      </c>
      <c r="FW295">
        <v>0</v>
      </c>
      <c r="FX295">
        <v>0.8154517250000002</v>
      </c>
      <c r="FY295">
        <v>0.009918247654782603</v>
      </c>
      <c r="FZ295">
        <v>0.001232684042800503</v>
      </c>
      <c r="GA295">
        <v>1</v>
      </c>
      <c r="GB295">
        <v>2</v>
      </c>
      <c r="GC295">
        <v>3</v>
      </c>
      <c r="GD295" t="s">
        <v>425</v>
      </c>
      <c r="GE295">
        <v>3.1031</v>
      </c>
      <c r="GF295">
        <v>2.72684</v>
      </c>
      <c r="GG295">
        <v>0.0881914</v>
      </c>
      <c r="GH295">
        <v>0.0877077</v>
      </c>
      <c r="GI295">
        <v>0.107071</v>
      </c>
      <c r="GJ295">
        <v>0.105909</v>
      </c>
      <c r="GK295">
        <v>23834.7</v>
      </c>
      <c r="GL295">
        <v>21644</v>
      </c>
      <c r="GM295">
        <v>26704.6</v>
      </c>
      <c r="GN295">
        <v>23947</v>
      </c>
      <c r="GO295">
        <v>38156.3</v>
      </c>
      <c r="GP295">
        <v>31650.4</v>
      </c>
      <c r="GQ295">
        <v>46636.3</v>
      </c>
      <c r="GR295">
        <v>37887.1</v>
      </c>
      <c r="GS295">
        <v>1.86695</v>
      </c>
      <c r="GT295">
        <v>1.85855</v>
      </c>
      <c r="GU295">
        <v>0.0732206</v>
      </c>
      <c r="GV295">
        <v>0</v>
      </c>
      <c r="GW295">
        <v>28.7862</v>
      </c>
      <c r="GX295">
        <v>999.9</v>
      </c>
      <c r="GY295">
        <v>53.4</v>
      </c>
      <c r="GZ295">
        <v>31.6</v>
      </c>
      <c r="HA295">
        <v>27.6444</v>
      </c>
      <c r="HB295">
        <v>60.8637</v>
      </c>
      <c r="HC295">
        <v>26.1819</v>
      </c>
      <c r="HD295">
        <v>1</v>
      </c>
      <c r="HE295">
        <v>0.138056</v>
      </c>
      <c r="HF295">
        <v>-1.35757</v>
      </c>
      <c r="HG295">
        <v>20.2931</v>
      </c>
      <c r="HH295">
        <v>5.22058</v>
      </c>
      <c r="HI295">
        <v>11.98</v>
      </c>
      <c r="HJ295">
        <v>4.96515</v>
      </c>
      <c r="HK295">
        <v>3.2759</v>
      </c>
      <c r="HL295">
        <v>9999</v>
      </c>
      <c r="HM295">
        <v>9999</v>
      </c>
      <c r="HN295">
        <v>9999</v>
      </c>
      <c r="HO295">
        <v>999.9</v>
      </c>
      <c r="HP295">
        <v>1.86386</v>
      </c>
      <c r="HQ295">
        <v>1.86005</v>
      </c>
      <c r="HR295">
        <v>1.85837</v>
      </c>
      <c r="HS295">
        <v>1.85974</v>
      </c>
      <c r="HT295">
        <v>1.85984</v>
      </c>
      <c r="HU295">
        <v>1.85837</v>
      </c>
      <c r="HV295">
        <v>1.85745</v>
      </c>
      <c r="HW295">
        <v>1.8524</v>
      </c>
      <c r="HX295">
        <v>0</v>
      </c>
      <c r="HY295">
        <v>0</v>
      </c>
      <c r="HZ295">
        <v>0</v>
      </c>
      <c r="IA295">
        <v>0</v>
      </c>
      <c r="IB295" t="s">
        <v>426</v>
      </c>
      <c r="IC295" t="s">
        <v>427</v>
      </c>
      <c r="ID295" t="s">
        <v>428</v>
      </c>
      <c r="IE295" t="s">
        <v>428</v>
      </c>
      <c r="IF295" t="s">
        <v>428</v>
      </c>
      <c r="IG295" t="s">
        <v>428</v>
      </c>
      <c r="IH295">
        <v>0</v>
      </c>
      <c r="II295">
        <v>100</v>
      </c>
      <c r="IJ295">
        <v>100</v>
      </c>
      <c r="IK295">
        <v>-0.661</v>
      </c>
      <c r="IL295">
        <v>0.3157</v>
      </c>
      <c r="IM295">
        <v>-0.6605319167387009</v>
      </c>
      <c r="IN295">
        <v>-0.0004737513092168879</v>
      </c>
      <c r="IO295">
        <v>1.233974951706583E-06</v>
      </c>
      <c r="IP295">
        <v>-2.791035861235605E-10</v>
      </c>
      <c r="IQ295">
        <v>0.04306461537617447</v>
      </c>
      <c r="IR295">
        <v>-0.002560808816659483</v>
      </c>
      <c r="IS295">
        <v>0.0007441110143227328</v>
      </c>
      <c r="IT295">
        <v>-6.151772081818622E-06</v>
      </c>
      <c r="IU295">
        <v>2</v>
      </c>
      <c r="IV295">
        <v>1988</v>
      </c>
      <c r="IW295">
        <v>1</v>
      </c>
      <c r="IX295">
        <v>28</v>
      </c>
      <c r="IY295">
        <v>190428.9</v>
      </c>
      <c r="IZ295">
        <v>190429.1</v>
      </c>
      <c r="JA295">
        <v>1.14868</v>
      </c>
      <c r="JB295">
        <v>2.61597</v>
      </c>
      <c r="JC295">
        <v>1.49658</v>
      </c>
      <c r="JD295">
        <v>2.34741</v>
      </c>
      <c r="JE295">
        <v>1.54907</v>
      </c>
      <c r="JF295">
        <v>2.44751</v>
      </c>
      <c r="JG295">
        <v>36.4578</v>
      </c>
      <c r="JH295">
        <v>24.0875</v>
      </c>
      <c r="JI295">
        <v>18</v>
      </c>
      <c r="JJ295">
        <v>481.98</v>
      </c>
      <c r="JK295">
        <v>491.144</v>
      </c>
      <c r="JL295">
        <v>30.4208</v>
      </c>
      <c r="JM295">
        <v>29.0338</v>
      </c>
      <c r="JN295">
        <v>30.0001</v>
      </c>
      <c r="JO295">
        <v>29.239</v>
      </c>
      <c r="JP295">
        <v>29.2286</v>
      </c>
      <c r="JQ295">
        <v>23.1034</v>
      </c>
      <c r="JR295">
        <v>20.3967</v>
      </c>
      <c r="JS295">
        <v>100</v>
      </c>
      <c r="JT295">
        <v>30.4314</v>
      </c>
      <c r="JU295">
        <v>420</v>
      </c>
      <c r="JV295">
        <v>23.0909</v>
      </c>
      <c r="JW295">
        <v>101.963</v>
      </c>
      <c r="JX295">
        <v>91.36920000000001</v>
      </c>
    </row>
    <row r="296" spans="1:284">
      <c r="A296">
        <v>278</v>
      </c>
      <c r="B296">
        <v>1758415344.1</v>
      </c>
      <c r="C296">
        <v>2641.099999904633</v>
      </c>
      <c r="D296" t="s">
        <v>989</v>
      </c>
      <c r="E296" t="s">
        <v>990</v>
      </c>
      <c r="F296">
        <v>5</v>
      </c>
      <c r="G296" t="s">
        <v>976</v>
      </c>
      <c r="H296" t="s">
        <v>421</v>
      </c>
      <c r="I296">
        <v>1758415336.426086</v>
      </c>
      <c r="J296">
        <f>(K296)/1000</f>
        <v>0</v>
      </c>
      <c r="K296">
        <f>1000*DK296*AI296*(DG296-DH296)/(100*CZ296*(1000-AI296*DG296))</f>
        <v>0</v>
      </c>
      <c r="L296">
        <f>DK296*AI296*(DF296-DE296*(1000-AI296*DH296)/(1000-AI296*DG296))/(100*CZ296)</f>
        <v>0</v>
      </c>
      <c r="M296">
        <f>DE296 - IF(AI296&gt;1, L296*CZ296*100.0/(AK296), 0)</f>
        <v>0</v>
      </c>
      <c r="N296">
        <f>((T296-J296/2)*M296-L296)/(T296+J296/2)</f>
        <v>0</v>
      </c>
      <c r="O296">
        <f>N296*(DL296+DM296)/1000.0</f>
        <v>0</v>
      </c>
      <c r="P296">
        <f>(DE296 - IF(AI296&gt;1, L296*CZ296*100.0/(AK296), 0))*(DL296+DM296)/1000.0</f>
        <v>0</v>
      </c>
      <c r="Q296">
        <f>2.0/((1/S296-1/R296)+SIGN(S296)*SQRT((1/S296-1/R296)*(1/S296-1/R296) + 4*DA296/((DA296+1)*(DA296+1))*(2*1/S296*1/R296-1/R296*1/R296)))</f>
        <v>0</v>
      </c>
      <c r="R296">
        <f>IF(LEFT(DB296,1)&lt;&gt;"0",IF(LEFT(DB296,1)="1",3.0,DC296),$D$5+$E$5*(DS296*DL296/($K$5*1000))+$F$5*(DS296*DL296/($K$5*1000))*MAX(MIN(CZ296,$J$5),$I$5)*MAX(MIN(CZ296,$J$5),$I$5)+$G$5*MAX(MIN(CZ296,$J$5),$I$5)*(DS296*DL296/($K$5*1000))+$H$5*(DS296*DL296/($K$5*1000))*(DS296*DL296/($K$5*1000)))</f>
        <v>0</v>
      </c>
      <c r="S296">
        <f>J296*(1000-(1000*0.61365*exp(17.502*W296/(240.97+W296))/(DL296+DM296)+DG296)/2)/(1000*0.61365*exp(17.502*W296/(240.97+W296))/(DL296+DM296)-DG296)</f>
        <v>0</v>
      </c>
      <c r="T296">
        <f>1/((DA296+1)/(Q296/1.6)+1/(R296/1.37)) + DA296/((DA296+1)/(Q296/1.6) + DA296/(R296/1.37))</f>
        <v>0</v>
      </c>
      <c r="U296">
        <f>(CV296*CY296)</f>
        <v>0</v>
      </c>
      <c r="V296">
        <f>(DN296+(U296+2*0.95*5.67E-8*(((DN296+$B$9)+273)^4-(DN296+273)^4)-44100*J296)/(1.84*29.3*R296+8*0.95*5.67E-8*(DN296+273)^3))</f>
        <v>0</v>
      </c>
      <c r="W296">
        <f>($C$9*DO296+$D$9*DP296+$E$9*V296)</f>
        <v>0</v>
      </c>
      <c r="X296">
        <f>0.61365*exp(17.502*W296/(240.97+W296))</f>
        <v>0</v>
      </c>
      <c r="Y296">
        <f>(Z296/AA296*100)</f>
        <v>0</v>
      </c>
      <c r="Z296">
        <f>DG296*(DL296+DM296)/1000</f>
        <v>0</v>
      </c>
      <c r="AA296">
        <f>0.61365*exp(17.502*DN296/(240.97+DN296))</f>
        <v>0</v>
      </c>
      <c r="AB296">
        <f>(X296-DG296*(DL296+DM296)/1000)</f>
        <v>0</v>
      </c>
      <c r="AC296">
        <f>(-J296*44100)</f>
        <v>0</v>
      </c>
      <c r="AD296">
        <f>2*29.3*R296*0.92*(DN296-W296)</f>
        <v>0</v>
      </c>
      <c r="AE296">
        <f>2*0.95*5.67E-8*(((DN296+$B$9)+273)^4-(W296+273)^4)</f>
        <v>0</v>
      </c>
      <c r="AF296">
        <f>U296+AE296+AC296+AD296</f>
        <v>0</v>
      </c>
      <c r="AG296">
        <v>0</v>
      </c>
      <c r="AH296">
        <v>0</v>
      </c>
      <c r="AI296">
        <f>IF(AG296*$H$15&gt;=AK296,1.0,(AK296/(AK296-AG296*$H$15)))</f>
        <v>0</v>
      </c>
      <c r="AJ296">
        <f>(AI296-1)*100</f>
        <v>0</v>
      </c>
      <c r="AK296">
        <f>MAX(0,($B$15+$C$15*DS296)/(1+$D$15*DS296)*DL296/(DN296+273)*$E$15)</f>
        <v>0</v>
      </c>
      <c r="AL296" t="s">
        <v>422</v>
      </c>
      <c r="AM296" t="s">
        <v>422</v>
      </c>
      <c r="AN296">
        <v>0</v>
      </c>
      <c r="AO296">
        <v>0</v>
      </c>
      <c r="AP296">
        <f>1-AN296/AO296</f>
        <v>0</v>
      </c>
      <c r="AQ296">
        <v>0</v>
      </c>
      <c r="AR296" t="s">
        <v>422</v>
      </c>
      <c r="AS296" t="s">
        <v>422</v>
      </c>
      <c r="AT296">
        <v>0</v>
      </c>
      <c r="AU296">
        <v>0</v>
      </c>
      <c r="AV296">
        <f>1-AT296/AU296</f>
        <v>0</v>
      </c>
      <c r="AW296">
        <v>0.5</v>
      </c>
      <c r="AX296">
        <f>CW296</f>
        <v>0</v>
      </c>
      <c r="AY296">
        <f>L296</f>
        <v>0</v>
      </c>
      <c r="AZ296">
        <f>AV296*AW296*AX296</f>
        <v>0</v>
      </c>
      <c r="BA296">
        <f>(AY296-AQ296)/AX296</f>
        <v>0</v>
      </c>
      <c r="BB296">
        <f>(AO296-AU296)/AU296</f>
        <v>0</v>
      </c>
      <c r="BC296">
        <f>AN296/(AP296+AN296/AU296)</f>
        <v>0</v>
      </c>
      <c r="BD296" t="s">
        <v>422</v>
      </c>
      <c r="BE296">
        <v>0</v>
      </c>
      <c r="BF296">
        <f>IF(BE296&lt;&gt;0, BE296, BC296)</f>
        <v>0</v>
      </c>
      <c r="BG296">
        <f>1-BF296/AU296</f>
        <v>0</v>
      </c>
      <c r="BH296">
        <f>(AU296-AT296)/(AU296-BF296)</f>
        <v>0</v>
      </c>
      <c r="BI296">
        <f>(AO296-AU296)/(AO296-BF296)</f>
        <v>0</v>
      </c>
      <c r="BJ296">
        <f>(AU296-AT296)/(AU296-AN296)</f>
        <v>0</v>
      </c>
      <c r="BK296">
        <f>(AO296-AU296)/(AO296-AN296)</f>
        <v>0</v>
      </c>
      <c r="BL296">
        <f>(BH296*BF296/AT296)</f>
        <v>0</v>
      </c>
      <c r="BM296">
        <f>(1-BL296)</f>
        <v>0</v>
      </c>
      <c r="CV296">
        <f>$B$13*DT296+$C$13*DU296+$F$13*EF296*(1-EI296)</f>
        <v>0</v>
      </c>
      <c r="CW296">
        <f>CV296*CX296</f>
        <v>0</v>
      </c>
      <c r="CX296">
        <f>($B$13*$D$11+$C$13*$D$11+$F$13*((ES296+EK296)/MAX(ES296+EK296+ET296, 0.1)*$I$11+ET296/MAX(ES296+EK296+ET296, 0.1)*$J$11))/($B$13+$C$13+$F$13)</f>
        <v>0</v>
      </c>
      <c r="CY296">
        <f>($B$13*$K$11+$C$13*$K$11+$F$13*((ES296+EK296)/MAX(ES296+EK296+ET296, 0.1)*$P$11+ET296/MAX(ES296+EK296+ET296, 0.1)*$Q$11))/($B$13+$C$13+$F$13)</f>
        <v>0</v>
      </c>
      <c r="CZ296">
        <v>5.18</v>
      </c>
      <c r="DA296">
        <v>0.5</v>
      </c>
      <c r="DB296" t="s">
        <v>423</v>
      </c>
      <c r="DC296">
        <v>2</v>
      </c>
      <c r="DD296">
        <v>1758415336.426086</v>
      </c>
      <c r="DE296">
        <v>422.6916086956522</v>
      </c>
      <c r="DF296">
        <v>419.9834347826087</v>
      </c>
      <c r="DG296">
        <v>23.8956</v>
      </c>
      <c r="DH296">
        <v>23.07922173913044</v>
      </c>
      <c r="DI296">
        <v>423.3526086956522</v>
      </c>
      <c r="DJ296">
        <v>23.57982608695652</v>
      </c>
      <c r="DK296">
        <v>499.9839565217391</v>
      </c>
      <c r="DL296">
        <v>90.17057391304347</v>
      </c>
      <c r="DM296">
        <v>0.06896537391304348</v>
      </c>
      <c r="DN296">
        <v>30.18763043478259</v>
      </c>
      <c r="DO296">
        <v>29.98442173913044</v>
      </c>
      <c r="DP296">
        <v>999.9000000000003</v>
      </c>
      <c r="DQ296">
        <v>0</v>
      </c>
      <c r="DR296">
        <v>0</v>
      </c>
      <c r="DS296">
        <v>9996.667826086954</v>
      </c>
      <c r="DT296">
        <v>0</v>
      </c>
      <c r="DU296">
        <v>3.521420000000001</v>
      </c>
      <c r="DV296">
        <v>2.70810347826087</v>
      </c>
      <c r="DW296">
        <v>433.0391739130435</v>
      </c>
      <c r="DX296">
        <v>429.9052173913042</v>
      </c>
      <c r="DY296">
        <v>0.8163812608695651</v>
      </c>
      <c r="DZ296">
        <v>419.9834347826087</v>
      </c>
      <c r="EA296">
        <v>23.07922173913044</v>
      </c>
      <c r="EB296">
        <v>2.154679130434782</v>
      </c>
      <c r="EC296">
        <v>2.08106652173913</v>
      </c>
      <c r="ED296">
        <v>18.62927391304348</v>
      </c>
      <c r="EE296">
        <v>18.07499130434783</v>
      </c>
      <c r="EF296">
        <v>0.005000779999999999</v>
      </c>
      <c r="EG296">
        <v>0</v>
      </c>
      <c r="EH296">
        <v>0</v>
      </c>
      <c r="EI296">
        <v>0</v>
      </c>
      <c r="EJ296">
        <v>640.1391304347826</v>
      </c>
      <c r="EK296">
        <v>0.005000779999999999</v>
      </c>
      <c r="EL296">
        <v>-13.31304347826087</v>
      </c>
      <c r="EM296">
        <v>-0.5391304347826088</v>
      </c>
      <c r="EN296">
        <v>35.508</v>
      </c>
      <c r="EO296">
        <v>39.5378695652174</v>
      </c>
      <c r="EP296">
        <v>37.98878260869565</v>
      </c>
      <c r="EQ296">
        <v>39.84491304347826</v>
      </c>
      <c r="ER296">
        <v>38.18447826086957</v>
      </c>
      <c r="ES296">
        <v>0</v>
      </c>
      <c r="ET296">
        <v>0</v>
      </c>
      <c r="EU296">
        <v>0</v>
      </c>
      <c r="EV296">
        <v>1758415344</v>
      </c>
      <c r="EW296">
        <v>0</v>
      </c>
      <c r="EX296">
        <v>639.5923076923077</v>
      </c>
      <c r="EY296">
        <v>-9.087179732558992</v>
      </c>
      <c r="EZ296">
        <v>-0.7111108195446463</v>
      </c>
      <c r="FA296">
        <v>-14.49230769230769</v>
      </c>
      <c r="FB296">
        <v>15</v>
      </c>
      <c r="FC296">
        <v>0</v>
      </c>
      <c r="FD296" t="s">
        <v>424</v>
      </c>
      <c r="FE296">
        <v>1746989605.5</v>
      </c>
      <c r="FF296">
        <v>1746989593.5</v>
      </c>
      <c r="FG296">
        <v>0</v>
      </c>
      <c r="FH296">
        <v>-0.274</v>
      </c>
      <c r="FI296">
        <v>-0.002</v>
      </c>
      <c r="FJ296">
        <v>2.549</v>
      </c>
      <c r="FK296">
        <v>0.129</v>
      </c>
      <c r="FL296">
        <v>420</v>
      </c>
      <c r="FM296">
        <v>17</v>
      </c>
      <c r="FN296">
        <v>0.02</v>
      </c>
      <c r="FO296">
        <v>0.04</v>
      </c>
      <c r="FP296">
        <v>2.701146585365854</v>
      </c>
      <c r="FQ296">
        <v>0.02135728222996397</v>
      </c>
      <c r="FR296">
        <v>0.04339959439002077</v>
      </c>
      <c r="FS296">
        <v>1</v>
      </c>
      <c r="FT296">
        <v>640.4264705882354</v>
      </c>
      <c r="FU296">
        <v>-7.974026001997697</v>
      </c>
      <c r="FV296">
        <v>6.850346012022237</v>
      </c>
      <c r="FW296">
        <v>0</v>
      </c>
      <c r="FX296">
        <v>0.8157374390243903</v>
      </c>
      <c r="FY296">
        <v>0.008452348432054876</v>
      </c>
      <c r="FZ296">
        <v>0.001161611413317836</v>
      </c>
      <c r="GA296">
        <v>1</v>
      </c>
      <c r="GB296">
        <v>2</v>
      </c>
      <c r="GC296">
        <v>3</v>
      </c>
      <c r="GD296" t="s">
        <v>425</v>
      </c>
      <c r="GE296">
        <v>3.10312</v>
      </c>
      <c r="GF296">
        <v>2.72686</v>
      </c>
      <c r="GG296">
        <v>0.0881967</v>
      </c>
      <c r="GH296">
        <v>0.0877093</v>
      </c>
      <c r="GI296">
        <v>0.107075</v>
      </c>
      <c r="GJ296">
        <v>0.105906</v>
      </c>
      <c r="GK296">
        <v>23834.6</v>
      </c>
      <c r="GL296">
        <v>21644</v>
      </c>
      <c r="GM296">
        <v>26704.7</v>
      </c>
      <c r="GN296">
        <v>23947.1</v>
      </c>
      <c r="GO296">
        <v>38156.1</v>
      </c>
      <c r="GP296">
        <v>31650.5</v>
      </c>
      <c r="GQ296">
        <v>46636.2</v>
      </c>
      <c r="GR296">
        <v>37887.1</v>
      </c>
      <c r="GS296">
        <v>1.86705</v>
      </c>
      <c r="GT296">
        <v>1.85855</v>
      </c>
      <c r="GU296">
        <v>0.07314610000000001</v>
      </c>
      <c r="GV296">
        <v>0</v>
      </c>
      <c r="GW296">
        <v>28.7849</v>
      </c>
      <c r="GX296">
        <v>999.9</v>
      </c>
      <c r="GY296">
        <v>53.4</v>
      </c>
      <c r="GZ296">
        <v>31.6</v>
      </c>
      <c r="HA296">
        <v>27.6442</v>
      </c>
      <c r="HB296">
        <v>60.9637</v>
      </c>
      <c r="HC296">
        <v>26.246</v>
      </c>
      <c r="HD296">
        <v>1</v>
      </c>
      <c r="HE296">
        <v>0.138018</v>
      </c>
      <c r="HF296">
        <v>-1.33059</v>
      </c>
      <c r="HG296">
        <v>20.2934</v>
      </c>
      <c r="HH296">
        <v>5.22088</v>
      </c>
      <c r="HI296">
        <v>11.98</v>
      </c>
      <c r="HJ296">
        <v>4.96515</v>
      </c>
      <c r="HK296">
        <v>3.2759</v>
      </c>
      <c r="HL296">
        <v>9999</v>
      </c>
      <c r="HM296">
        <v>9999</v>
      </c>
      <c r="HN296">
        <v>9999</v>
      </c>
      <c r="HO296">
        <v>999.9</v>
      </c>
      <c r="HP296">
        <v>1.86386</v>
      </c>
      <c r="HQ296">
        <v>1.86006</v>
      </c>
      <c r="HR296">
        <v>1.85837</v>
      </c>
      <c r="HS296">
        <v>1.85974</v>
      </c>
      <c r="HT296">
        <v>1.85986</v>
      </c>
      <c r="HU296">
        <v>1.85837</v>
      </c>
      <c r="HV296">
        <v>1.85745</v>
      </c>
      <c r="HW296">
        <v>1.85239</v>
      </c>
      <c r="HX296">
        <v>0</v>
      </c>
      <c r="HY296">
        <v>0</v>
      </c>
      <c r="HZ296">
        <v>0</v>
      </c>
      <c r="IA296">
        <v>0</v>
      </c>
      <c r="IB296" t="s">
        <v>426</v>
      </c>
      <c r="IC296" t="s">
        <v>427</v>
      </c>
      <c r="ID296" t="s">
        <v>428</v>
      </c>
      <c r="IE296" t="s">
        <v>428</v>
      </c>
      <c r="IF296" t="s">
        <v>428</v>
      </c>
      <c r="IG296" t="s">
        <v>428</v>
      </c>
      <c r="IH296">
        <v>0</v>
      </c>
      <c r="II296">
        <v>100</v>
      </c>
      <c r="IJ296">
        <v>100</v>
      </c>
      <c r="IK296">
        <v>-0.661</v>
      </c>
      <c r="IL296">
        <v>0.3158</v>
      </c>
      <c r="IM296">
        <v>-0.6605319167387009</v>
      </c>
      <c r="IN296">
        <v>-0.0004737513092168879</v>
      </c>
      <c r="IO296">
        <v>1.233974951706583E-06</v>
      </c>
      <c r="IP296">
        <v>-2.791035861235605E-10</v>
      </c>
      <c r="IQ296">
        <v>0.04306461537617447</v>
      </c>
      <c r="IR296">
        <v>-0.002560808816659483</v>
      </c>
      <c r="IS296">
        <v>0.0007441110143227328</v>
      </c>
      <c r="IT296">
        <v>-6.151772081818622E-06</v>
      </c>
      <c r="IU296">
        <v>2</v>
      </c>
      <c r="IV296">
        <v>1988</v>
      </c>
      <c r="IW296">
        <v>1</v>
      </c>
      <c r="IX296">
        <v>28</v>
      </c>
      <c r="IY296">
        <v>190429</v>
      </c>
      <c r="IZ296">
        <v>190429.2</v>
      </c>
      <c r="JA296">
        <v>1.1499</v>
      </c>
      <c r="JB296">
        <v>2.61353</v>
      </c>
      <c r="JC296">
        <v>1.49658</v>
      </c>
      <c r="JD296">
        <v>2.34863</v>
      </c>
      <c r="JE296">
        <v>1.54907</v>
      </c>
      <c r="JF296">
        <v>2.46826</v>
      </c>
      <c r="JG296">
        <v>36.4578</v>
      </c>
      <c r="JH296">
        <v>24.0963</v>
      </c>
      <c r="JI296">
        <v>18</v>
      </c>
      <c r="JJ296">
        <v>482.037</v>
      </c>
      <c r="JK296">
        <v>491.144</v>
      </c>
      <c r="JL296">
        <v>30.4316</v>
      </c>
      <c r="JM296">
        <v>29.0335</v>
      </c>
      <c r="JN296">
        <v>30.0001</v>
      </c>
      <c r="JO296">
        <v>29.2387</v>
      </c>
      <c r="JP296">
        <v>29.2286</v>
      </c>
      <c r="JQ296">
        <v>23.1016</v>
      </c>
      <c r="JR296">
        <v>20.3967</v>
      </c>
      <c r="JS296">
        <v>100</v>
      </c>
      <c r="JT296">
        <v>30.4314</v>
      </c>
      <c r="JU296">
        <v>420</v>
      </c>
      <c r="JV296">
        <v>23.0909</v>
      </c>
      <c r="JW296">
        <v>101.963</v>
      </c>
      <c r="JX296">
        <v>91.36920000000001</v>
      </c>
    </row>
    <row r="297" spans="1:284">
      <c r="A297">
        <v>279</v>
      </c>
      <c r="B297">
        <v>1758415346.1</v>
      </c>
      <c r="C297">
        <v>2643.099999904633</v>
      </c>
      <c r="D297" t="s">
        <v>991</v>
      </c>
      <c r="E297" t="s">
        <v>992</v>
      </c>
      <c r="F297">
        <v>5</v>
      </c>
      <c r="G297" t="s">
        <v>976</v>
      </c>
      <c r="H297" t="s">
        <v>421</v>
      </c>
      <c r="I297">
        <v>1758415338.1</v>
      </c>
      <c r="J297">
        <f>(K297)/1000</f>
        <v>0</v>
      </c>
      <c r="K297">
        <f>1000*DK297*AI297*(DG297-DH297)/(100*CZ297*(1000-AI297*DG297))</f>
        <v>0</v>
      </c>
      <c r="L297">
        <f>DK297*AI297*(DF297-DE297*(1000-AI297*DH297)/(1000-AI297*DG297))/(100*CZ297)</f>
        <v>0</v>
      </c>
      <c r="M297">
        <f>DE297 - IF(AI297&gt;1, L297*CZ297*100.0/(AK297), 0)</f>
        <v>0</v>
      </c>
      <c r="N297">
        <f>((T297-J297/2)*M297-L297)/(T297+J297/2)</f>
        <v>0</v>
      </c>
      <c r="O297">
        <f>N297*(DL297+DM297)/1000.0</f>
        <v>0</v>
      </c>
      <c r="P297">
        <f>(DE297 - IF(AI297&gt;1, L297*CZ297*100.0/(AK297), 0))*(DL297+DM297)/1000.0</f>
        <v>0</v>
      </c>
      <c r="Q297">
        <f>2.0/((1/S297-1/R297)+SIGN(S297)*SQRT((1/S297-1/R297)*(1/S297-1/R297) + 4*DA297/((DA297+1)*(DA297+1))*(2*1/S297*1/R297-1/R297*1/R297)))</f>
        <v>0</v>
      </c>
      <c r="R297">
        <f>IF(LEFT(DB297,1)&lt;&gt;"0",IF(LEFT(DB297,1)="1",3.0,DC297),$D$5+$E$5*(DS297*DL297/($K$5*1000))+$F$5*(DS297*DL297/($K$5*1000))*MAX(MIN(CZ297,$J$5),$I$5)*MAX(MIN(CZ297,$J$5),$I$5)+$G$5*MAX(MIN(CZ297,$J$5),$I$5)*(DS297*DL297/($K$5*1000))+$H$5*(DS297*DL297/($K$5*1000))*(DS297*DL297/($K$5*1000)))</f>
        <v>0</v>
      </c>
      <c r="S297">
        <f>J297*(1000-(1000*0.61365*exp(17.502*W297/(240.97+W297))/(DL297+DM297)+DG297)/2)/(1000*0.61365*exp(17.502*W297/(240.97+W297))/(DL297+DM297)-DG297)</f>
        <v>0</v>
      </c>
      <c r="T297">
        <f>1/((DA297+1)/(Q297/1.6)+1/(R297/1.37)) + DA297/((DA297+1)/(Q297/1.6) + DA297/(R297/1.37))</f>
        <v>0</v>
      </c>
      <c r="U297">
        <f>(CV297*CY297)</f>
        <v>0</v>
      </c>
      <c r="V297">
        <f>(DN297+(U297+2*0.95*5.67E-8*(((DN297+$B$9)+273)^4-(DN297+273)^4)-44100*J297)/(1.84*29.3*R297+8*0.95*5.67E-8*(DN297+273)^3))</f>
        <v>0</v>
      </c>
      <c r="W297">
        <f>($C$9*DO297+$D$9*DP297+$E$9*V297)</f>
        <v>0</v>
      </c>
      <c r="X297">
        <f>0.61365*exp(17.502*W297/(240.97+W297))</f>
        <v>0</v>
      </c>
      <c r="Y297">
        <f>(Z297/AA297*100)</f>
        <v>0</v>
      </c>
      <c r="Z297">
        <f>DG297*(DL297+DM297)/1000</f>
        <v>0</v>
      </c>
      <c r="AA297">
        <f>0.61365*exp(17.502*DN297/(240.97+DN297))</f>
        <v>0</v>
      </c>
      <c r="AB297">
        <f>(X297-DG297*(DL297+DM297)/1000)</f>
        <v>0</v>
      </c>
      <c r="AC297">
        <f>(-J297*44100)</f>
        <v>0</v>
      </c>
      <c r="AD297">
        <f>2*29.3*R297*0.92*(DN297-W297)</f>
        <v>0</v>
      </c>
      <c r="AE297">
        <f>2*0.95*5.67E-8*(((DN297+$B$9)+273)^4-(W297+273)^4)</f>
        <v>0</v>
      </c>
      <c r="AF297">
        <f>U297+AE297+AC297+AD297</f>
        <v>0</v>
      </c>
      <c r="AG297">
        <v>0</v>
      </c>
      <c r="AH297">
        <v>0</v>
      </c>
      <c r="AI297">
        <f>IF(AG297*$H$15&gt;=AK297,1.0,(AK297/(AK297-AG297*$H$15)))</f>
        <v>0</v>
      </c>
      <c r="AJ297">
        <f>(AI297-1)*100</f>
        <v>0</v>
      </c>
      <c r="AK297">
        <f>MAX(0,($B$15+$C$15*DS297)/(1+$D$15*DS297)*DL297/(DN297+273)*$E$15)</f>
        <v>0</v>
      </c>
      <c r="AL297" t="s">
        <v>422</v>
      </c>
      <c r="AM297" t="s">
        <v>422</v>
      </c>
      <c r="AN297">
        <v>0</v>
      </c>
      <c r="AO297">
        <v>0</v>
      </c>
      <c r="AP297">
        <f>1-AN297/AO297</f>
        <v>0</v>
      </c>
      <c r="AQ297">
        <v>0</v>
      </c>
      <c r="AR297" t="s">
        <v>422</v>
      </c>
      <c r="AS297" t="s">
        <v>422</v>
      </c>
      <c r="AT297">
        <v>0</v>
      </c>
      <c r="AU297">
        <v>0</v>
      </c>
      <c r="AV297">
        <f>1-AT297/AU297</f>
        <v>0</v>
      </c>
      <c r="AW297">
        <v>0.5</v>
      </c>
      <c r="AX297">
        <f>CW297</f>
        <v>0</v>
      </c>
      <c r="AY297">
        <f>L297</f>
        <v>0</v>
      </c>
      <c r="AZ297">
        <f>AV297*AW297*AX297</f>
        <v>0</v>
      </c>
      <c r="BA297">
        <f>(AY297-AQ297)/AX297</f>
        <v>0</v>
      </c>
      <c r="BB297">
        <f>(AO297-AU297)/AU297</f>
        <v>0</v>
      </c>
      <c r="BC297">
        <f>AN297/(AP297+AN297/AU297)</f>
        <v>0</v>
      </c>
      <c r="BD297" t="s">
        <v>422</v>
      </c>
      <c r="BE297">
        <v>0</v>
      </c>
      <c r="BF297">
        <f>IF(BE297&lt;&gt;0, BE297, BC297)</f>
        <v>0</v>
      </c>
      <c r="BG297">
        <f>1-BF297/AU297</f>
        <v>0</v>
      </c>
      <c r="BH297">
        <f>(AU297-AT297)/(AU297-BF297)</f>
        <v>0</v>
      </c>
      <c r="BI297">
        <f>(AO297-AU297)/(AO297-BF297)</f>
        <v>0</v>
      </c>
      <c r="BJ297">
        <f>(AU297-AT297)/(AU297-AN297)</f>
        <v>0</v>
      </c>
      <c r="BK297">
        <f>(AO297-AU297)/(AO297-AN297)</f>
        <v>0</v>
      </c>
      <c r="BL297">
        <f>(BH297*BF297/AT297)</f>
        <v>0</v>
      </c>
      <c r="BM297">
        <f>(1-BL297)</f>
        <v>0</v>
      </c>
      <c r="CV297">
        <f>$B$13*DT297+$C$13*DU297+$F$13*EF297*(1-EI297)</f>
        <v>0</v>
      </c>
      <c r="CW297">
        <f>CV297*CX297</f>
        <v>0</v>
      </c>
      <c r="CX297">
        <f>($B$13*$D$11+$C$13*$D$11+$F$13*((ES297+EK297)/MAX(ES297+EK297+ET297, 0.1)*$I$11+ET297/MAX(ES297+EK297+ET297, 0.1)*$J$11))/($B$13+$C$13+$F$13)</f>
        <v>0</v>
      </c>
      <c r="CY297">
        <f>($B$13*$K$11+$C$13*$K$11+$F$13*((ES297+EK297)/MAX(ES297+EK297+ET297, 0.1)*$P$11+ET297/MAX(ES297+EK297+ET297, 0.1)*$Q$11))/($B$13+$C$13+$F$13)</f>
        <v>0</v>
      </c>
      <c r="CZ297">
        <v>5.18</v>
      </c>
      <c r="DA297">
        <v>0.5</v>
      </c>
      <c r="DB297" t="s">
        <v>423</v>
      </c>
      <c r="DC297">
        <v>2</v>
      </c>
      <c r="DD297">
        <v>1758415338.1</v>
      </c>
      <c r="DE297">
        <v>422.6965833333334</v>
      </c>
      <c r="DF297">
        <v>419.991375</v>
      </c>
      <c r="DG297">
        <v>23.8956875</v>
      </c>
      <c r="DH297">
        <v>23.079025</v>
      </c>
      <c r="DI297">
        <v>423.3575833333334</v>
      </c>
      <c r="DJ297">
        <v>23.5799125</v>
      </c>
      <c r="DK297">
        <v>499.9992916666667</v>
      </c>
      <c r="DL297">
        <v>90.17049166666668</v>
      </c>
      <c r="DM297">
        <v>0.06894752916666667</v>
      </c>
      <c r="DN297">
        <v>30.18629583333333</v>
      </c>
      <c r="DO297">
        <v>29.98272916666667</v>
      </c>
      <c r="DP297">
        <v>999.9</v>
      </c>
      <c r="DQ297">
        <v>0</v>
      </c>
      <c r="DR297">
        <v>0</v>
      </c>
      <c r="DS297">
        <v>9998.914583333333</v>
      </c>
      <c r="DT297">
        <v>0</v>
      </c>
      <c r="DU297">
        <v>3.52142</v>
      </c>
      <c r="DV297">
        <v>2.705211666666667</v>
      </c>
      <c r="DW297">
        <v>433.0443333333334</v>
      </c>
      <c r="DX297">
        <v>429.9132916666667</v>
      </c>
      <c r="DY297">
        <v>0.8166662916666666</v>
      </c>
      <c r="DZ297">
        <v>419.991375</v>
      </c>
      <c r="EA297">
        <v>23.079025</v>
      </c>
      <c r="EB297">
        <v>2.154685</v>
      </c>
      <c r="EC297">
        <v>2.081046666666667</v>
      </c>
      <c r="ED297">
        <v>18.62932083333333</v>
      </c>
      <c r="EE297">
        <v>18.07484583333333</v>
      </c>
      <c r="EF297">
        <v>0.00500078</v>
      </c>
      <c r="EG297">
        <v>0</v>
      </c>
      <c r="EH297">
        <v>0</v>
      </c>
      <c r="EI297">
        <v>0</v>
      </c>
      <c r="EJ297">
        <v>639.8708333333333</v>
      </c>
      <c r="EK297">
        <v>0.00500078</v>
      </c>
      <c r="EL297">
        <v>-13.30416666666667</v>
      </c>
      <c r="EM297">
        <v>-0.4916666666666667</v>
      </c>
      <c r="EN297">
        <v>35.505</v>
      </c>
      <c r="EO297">
        <v>39.51283333333333</v>
      </c>
      <c r="EP297">
        <v>37.93454166666667</v>
      </c>
      <c r="EQ297">
        <v>39.81229166666667</v>
      </c>
      <c r="ER297">
        <v>38.16633333333333</v>
      </c>
      <c r="ES297">
        <v>0</v>
      </c>
      <c r="ET297">
        <v>0</v>
      </c>
      <c r="EU297">
        <v>0</v>
      </c>
      <c r="EV297">
        <v>1758415345.8</v>
      </c>
      <c r="EW297">
        <v>0</v>
      </c>
      <c r="EX297">
        <v>640.2479999999999</v>
      </c>
      <c r="EY297">
        <v>-41.48461573027624</v>
      </c>
      <c r="EZ297">
        <v>-1.38461528858964</v>
      </c>
      <c r="FA297">
        <v>-14.568</v>
      </c>
      <c r="FB297">
        <v>15</v>
      </c>
      <c r="FC297">
        <v>0</v>
      </c>
      <c r="FD297" t="s">
        <v>424</v>
      </c>
      <c r="FE297">
        <v>1746989605.5</v>
      </c>
      <c r="FF297">
        <v>1746989593.5</v>
      </c>
      <c r="FG297">
        <v>0</v>
      </c>
      <c r="FH297">
        <v>-0.274</v>
      </c>
      <c r="FI297">
        <v>-0.002</v>
      </c>
      <c r="FJ297">
        <v>2.549</v>
      </c>
      <c r="FK297">
        <v>0.129</v>
      </c>
      <c r="FL297">
        <v>420</v>
      </c>
      <c r="FM297">
        <v>17</v>
      </c>
      <c r="FN297">
        <v>0.02</v>
      </c>
      <c r="FO297">
        <v>0.04</v>
      </c>
      <c r="FP297">
        <v>2.69916775</v>
      </c>
      <c r="FQ297">
        <v>0.0111907317073131</v>
      </c>
      <c r="FR297">
        <v>0.04378127108065159</v>
      </c>
      <c r="FS297">
        <v>1</v>
      </c>
      <c r="FT297">
        <v>639.5794117647058</v>
      </c>
      <c r="FU297">
        <v>-12.48433926683733</v>
      </c>
      <c r="FV297">
        <v>6.721159713120444</v>
      </c>
      <c r="FW297">
        <v>0</v>
      </c>
      <c r="FX297">
        <v>0.816112975</v>
      </c>
      <c r="FY297">
        <v>0.008245317073167984</v>
      </c>
      <c r="FZ297">
        <v>0.001137763101166058</v>
      </c>
      <c r="GA297">
        <v>1</v>
      </c>
      <c r="GB297">
        <v>2</v>
      </c>
      <c r="GC297">
        <v>3</v>
      </c>
      <c r="GD297" t="s">
        <v>425</v>
      </c>
      <c r="GE297">
        <v>3.10306</v>
      </c>
      <c r="GF297">
        <v>2.72702</v>
      </c>
      <c r="GG297">
        <v>0.08820260000000001</v>
      </c>
      <c r="GH297">
        <v>0.087712</v>
      </c>
      <c r="GI297">
        <v>0.107076</v>
      </c>
      <c r="GJ297">
        <v>0.105908</v>
      </c>
      <c r="GK297">
        <v>23834.5</v>
      </c>
      <c r="GL297">
        <v>21644.1</v>
      </c>
      <c r="GM297">
        <v>26704.7</v>
      </c>
      <c r="GN297">
        <v>23947.2</v>
      </c>
      <c r="GO297">
        <v>38156</v>
      </c>
      <c r="GP297">
        <v>31650.7</v>
      </c>
      <c r="GQ297">
        <v>46636.1</v>
      </c>
      <c r="GR297">
        <v>37887.4</v>
      </c>
      <c r="GS297">
        <v>1.86663</v>
      </c>
      <c r="GT297">
        <v>1.85882</v>
      </c>
      <c r="GU297">
        <v>0.0731274</v>
      </c>
      <c r="GV297">
        <v>0</v>
      </c>
      <c r="GW297">
        <v>28.7837</v>
      </c>
      <c r="GX297">
        <v>999.9</v>
      </c>
      <c r="GY297">
        <v>53.4</v>
      </c>
      <c r="GZ297">
        <v>31.6</v>
      </c>
      <c r="HA297">
        <v>27.6451</v>
      </c>
      <c r="HB297">
        <v>60.9737</v>
      </c>
      <c r="HC297">
        <v>26.234</v>
      </c>
      <c r="HD297">
        <v>1</v>
      </c>
      <c r="HE297">
        <v>0.138034</v>
      </c>
      <c r="HF297">
        <v>-1.30957</v>
      </c>
      <c r="HG297">
        <v>20.2938</v>
      </c>
      <c r="HH297">
        <v>5.22103</v>
      </c>
      <c r="HI297">
        <v>11.98</v>
      </c>
      <c r="HJ297">
        <v>4.96515</v>
      </c>
      <c r="HK297">
        <v>3.27595</v>
      </c>
      <c r="HL297">
        <v>9999</v>
      </c>
      <c r="HM297">
        <v>9999</v>
      </c>
      <c r="HN297">
        <v>9999</v>
      </c>
      <c r="HO297">
        <v>999.9</v>
      </c>
      <c r="HP297">
        <v>1.86386</v>
      </c>
      <c r="HQ297">
        <v>1.86005</v>
      </c>
      <c r="HR297">
        <v>1.85837</v>
      </c>
      <c r="HS297">
        <v>1.85974</v>
      </c>
      <c r="HT297">
        <v>1.85986</v>
      </c>
      <c r="HU297">
        <v>1.85837</v>
      </c>
      <c r="HV297">
        <v>1.85745</v>
      </c>
      <c r="HW297">
        <v>1.85238</v>
      </c>
      <c r="HX297">
        <v>0</v>
      </c>
      <c r="HY297">
        <v>0</v>
      </c>
      <c r="HZ297">
        <v>0</v>
      </c>
      <c r="IA297">
        <v>0</v>
      </c>
      <c r="IB297" t="s">
        <v>426</v>
      </c>
      <c r="IC297" t="s">
        <v>427</v>
      </c>
      <c r="ID297" t="s">
        <v>428</v>
      </c>
      <c r="IE297" t="s">
        <v>428</v>
      </c>
      <c r="IF297" t="s">
        <v>428</v>
      </c>
      <c r="IG297" t="s">
        <v>428</v>
      </c>
      <c r="IH297">
        <v>0</v>
      </c>
      <c r="II297">
        <v>100</v>
      </c>
      <c r="IJ297">
        <v>100</v>
      </c>
      <c r="IK297">
        <v>-0.661</v>
      </c>
      <c r="IL297">
        <v>0.3157</v>
      </c>
      <c r="IM297">
        <v>-0.6605319167387009</v>
      </c>
      <c r="IN297">
        <v>-0.0004737513092168879</v>
      </c>
      <c r="IO297">
        <v>1.233974951706583E-06</v>
      </c>
      <c r="IP297">
        <v>-2.791035861235605E-10</v>
      </c>
      <c r="IQ297">
        <v>0.04306461537617447</v>
      </c>
      <c r="IR297">
        <v>-0.002560808816659483</v>
      </c>
      <c r="IS297">
        <v>0.0007441110143227328</v>
      </c>
      <c r="IT297">
        <v>-6.151772081818622E-06</v>
      </c>
      <c r="IU297">
        <v>2</v>
      </c>
      <c r="IV297">
        <v>1988</v>
      </c>
      <c r="IW297">
        <v>1</v>
      </c>
      <c r="IX297">
        <v>28</v>
      </c>
      <c r="IY297">
        <v>190429</v>
      </c>
      <c r="IZ297">
        <v>190429.2</v>
      </c>
      <c r="JA297">
        <v>1.14868</v>
      </c>
      <c r="JB297">
        <v>2.60864</v>
      </c>
      <c r="JC297">
        <v>1.49658</v>
      </c>
      <c r="JD297">
        <v>2.34741</v>
      </c>
      <c r="JE297">
        <v>1.54907</v>
      </c>
      <c r="JF297">
        <v>2.4585</v>
      </c>
      <c r="JG297">
        <v>36.4343</v>
      </c>
      <c r="JH297">
        <v>24.0963</v>
      </c>
      <c r="JI297">
        <v>18</v>
      </c>
      <c r="JJ297">
        <v>481.779</v>
      </c>
      <c r="JK297">
        <v>491.325</v>
      </c>
      <c r="JL297">
        <v>30.4404</v>
      </c>
      <c r="JM297">
        <v>29.0322</v>
      </c>
      <c r="JN297">
        <v>30.0001</v>
      </c>
      <c r="JO297">
        <v>29.2375</v>
      </c>
      <c r="JP297">
        <v>29.2286</v>
      </c>
      <c r="JQ297">
        <v>23.1015</v>
      </c>
      <c r="JR297">
        <v>20.3967</v>
      </c>
      <c r="JS297">
        <v>100</v>
      </c>
      <c r="JT297">
        <v>30.4314</v>
      </c>
      <c r="JU297">
        <v>420</v>
      </c>
      <c r="JV297">
        <v>23.0909</v>
      </c>
      <c r="JW297">
        <v>101.963</v>
      </c>
      <c r="JX297">
        <v>91.37</v>
      </c>
    </row>
    <row r="298" spans="1:284">
      <c r="A298">
        <v>280</v>
      </c>
      <c r="B298">
        <v>1758415348.1</v>
      </c>
      <c r="C298">
        <v>2645.099999904633</v>
      </c>
      <c r="D298" t="s">
        <v>993</v>
      </c>
      <c r="E298" t="s">
        <v>994</v>
      </c>
      <c r="F298">
        <v>5</v>
      </c>
      <c r="G298" t="s">
        <v>976</v>
      </c>
      <c r="H298" t="s">
        <v>421</v>
      </c>
      <c r="I298">
        <v>1758415340.1</v>
      </c>
      <c r="J298">
        <f>(K298)/1000</f>
        <v>0</v>
      </c>
      <c r="K298">
        <f>1000*DK298*AI298*(DG298-DH298)/(100*CZ298*(1000-AI298*DG298))</f>
        <v>0</v>
      </c>
      <c r="L298">
        <f>DK298*AI298*(DF298-DE298*(1000-AI298*DH298)/(1000-AI298*DG298))/(100*CZ298)</f>
        <v>0</v>
      </c>
      <c r="M298">
        <f>DE298 - IF(AI298&gt;1, L298*CZ298*100.0/(AK298), 0)</f>
        <v>0</v>
      </c>
      <c r="N298">
        <f>((T298-J298/2)*M298-L298)/(T298+J298/2)</f>
        <v>0</v>
      </c>
      <c r="O298">
        <f>N298*(DL298+DM298)/1000.0</f>
        <v>0</v>
      </c>
      <c r="P298">
        <f>(DE298 - IF(AI298&gt;1, L298*CZ298*100.0/(AK298), 0))*(DL298+DM298)/1000.0</f>
        <v>0</v>
      </c>
      <c r="Q298">
        <f>2.0/((1/S298-1/R298)+SIGN(S298)*SQRT((1/S298-1/R298)*(1/S298-1/R298) + 4*DA298/((DA298+1)*(DA298+1))*(2*1/S298*1/R298-1/R298*1/R298)))</f>
        <v>0</v>
      </c>
      <c r="R298">
        <f>IF(LEFT(DB298,1)&lt;&gt;"0",IF(LEFT(DB298,1)="1",3.0,DC298),$D$5+$E$5*(DS298*DL298/($K$5*1000))+$F$5*(DS298*DL298/($K$5*1000))*MAX(MIN(CZ298,$J$5),$I$5)*MAX(MIN(CZ298,$J$5),$I$5)+$G$5*MAX(MIN(CZ298,$J$5),$I$5)*(DS298*DL298/($K$5*1000))+$H$5*(DS298*DL298/($K$5*1000))*(DS298*DL298/($K$5*1000)))</f>
        <v>0</v>
      </c>
      <c r="S298">
        <f>J298*(1000-(1000*0.61365*exp(17.502*W298/(240.97+W298))/(DL298+DM298)+DG298)/2)/(1000*0.61365*exp(17.502*W298/(240.97+W298))/(DL298+DM298)-DG298)</f>
        <v>0</v>
      </c>
      <c r="T298">
        <f>1/((DA298+1)/(Q298/1.6)+1/(R298/1.37)) + DA298/((DA298+1)/(Q298/1.6) + DA298/(R298/1.37))</f>
        <v>0</v>
      </c>
      <c r="U298">
        <f>(CV298*CY298)</f>
        <v>0</v>
      </c>
      <c r="V298">
        <f>(DN298+(U298+2*0.95*5.67E-8*(((DN298+$B$9)+273)^4-(DN298+273)^4)-44100*J298)/(1.84*29.3*R298+8*0.95*5.67E-8*(DN298+273)^3))</f>
        <v>0</v>
      </c>
      <c r="W298">
        <f>($C$9*DO298+$D$9*DP298+$E$9*V298)</f>
        <v>0</v>
      </c>
      <c r="X298">
        <f>0.61365*exp(17.502*W298/(240.97+W298))</f>
        <v>0</v>
      </c>
      <c r="Y298">
        <f>(Z298/AA298*100)</f>
        <v>0</v>
      </c>
      <c r="Z298">
        <f>DG298*(DL298+DM298)/1000</f>
        <v>0</v>
      </c>
      <c r="AA298">
        <f>0.61365*exp(17.502*DN298/(240.97+DN298))</f>
        <v>0</v>
      </c>
      <c r="AB298">
        <f>(X298-DG298*(DL298+DM298)/1000)</f>
        <v>0</v>
      </c>
      <c r="AC298">
        <f>(-J298*44100)</f>
        <v>0</v>
      </c>
      <c r="AD298">
        <f>2*29.3*R298*0.92*(DN298-W298)</f>
        <v>0</v>
      </c>
      <c r="AE298">
        <f>2*0.95*5.67E-8*(((DN298+$B$9)+273)^4-(W298+273)^4)</f>
        <v>0</v>
      </c>
      <c r="AF298">
        <f>U298+AE298+AC298+AD298</f>
        <v>0</v>
      </c>
      <c r="AG298">
        <v>0</v>
      </c>
      <c r="AH298">
        <v>0</v>
      </c>
      <c r="AI298">
        <f>IF(AG298*$H$15&gt;=AK298,1.0,(AK298/(AK298-AG298*$H$15)))</f>
        <v>0</v>
      </c>
      <c r="AJ298">
        <f>(AI298-1)*100</f>
        <v>0</v>
      </c>
      <c r="AK298">
        <f>MAX(0,($B$15+$C$15*DS298)/(1+$D$15*DS298)*DL298/(DN298+273)*$E$15)</f>
        <v>0</v>
      </c>
      <c r="AL298" t="s">
        <v>422</v>
      </c>
      <c r="AM298" t="s">
        <v>422</v>
      </c>
      <c r="AN298">
        <v>0</v>
      </c>
      <c r="AO298">
        <v>0</v>
      </c>
      <c r="AP298">
        <f>1-AN298/AO298</f>
        <v>0</v>
      </c>
      <c r="AQ298">
        <v>0</v>
      </c>
      <c r="AR298" t="s">
        <v>422</v>
      </c>
      <c r="AS298" t="s">
        <v>422</v>
      </c>
      <c r="AT298">
        <v>0</v>
      </c>
      <c r="AU298">
        <v>0</v>
      </c>
      <c r="AV298">
        <f>1-AT298/AU298</f>
        <v>0</v>
      </c>
      <c r="AW298">
        <v>0.5</v>
      </c>
      <c r="AX298">
        <f>CW298</f>
        <v>0</v>
      </c>
      <c r="AY298">
        <f>L298</f>
        <v>0</v>
      </c>
      <c r="AZ298">
        <f>AV298*AW298*AX298</f>
        <v>0</v>
      </c>
      <c r="BA298">
        <f>(AY298-AQ298)/AX298</f>
        <v>0</v>
      </c>
      <c r="BB298">
        <f>(AO298-AU298)/AU298</f>
        <v>0</v>
      </c>
      <c r="BC298">
        <f>AN298/(AP298+AN298/AU298)</f>
        <v>0</v>
      </c>
      <c r="BD298" t="s">
        <v>422</v>
      </c>
      <c r="BE298">
        <v>0</v>
      </c>
      <c r="BF298">
        <f>IF(BE298&lt;&gt;0, BE298, BC298)</f>
        <v>0</v>
      </c>
      <c r="BG298">
        <f>1-BF298/AU298</f>
        <v>0</v>
      </c>
      <c r="BH298">
        <f>(AU298-AT298)/(AU298-BF298)</f>
        <v>0</v>
      </c>
      <c r="BI298">
        <f>(AO298-AU298)/(AO298-BF298)</f>
        <v>0</v>
      </c>
      <c r="BJ298">
        <f>(AU298-AT298)/(AU298-AN298)</f>
        <v>0</v>
      </c>
      <c r="BK298">
        <f>(AO298-AU298)/(AO298-AN298)</f>
        <v>0</v>
      </c>
      <c r="BL298">
        <f>(BH298*BF298/AT298)</f>
        <v>0</v>
      </c>
      <c r="BM298">
        <f>(1-BL298)</f>
        <v>0</v>
      </c>
      <c r="CV298">
        <f>$B$13*DT298+$C$13*DU298+$F$13*EF298*(1-EI298)</f>
        <v>0</v>
      </c>
      <c r="CW298">
        <f>CV298*CX298</f>
        <v>0</v>
      </c>
      <c r="CX298">
        <f>($B$13*$D$11+$C$13*$D$11+$F$13*((ES298+EK298)/MAX(ES298+EK298+ET298, 0.1)*$I$11+ET298/MAX(ES298+EK298+ET298, 0.1)*$J$11))/($B$13+$C$13+$F$13)</f>
        <v>0</v>
      </c>
      <c r="CY298">
        <f>($B$13*$K$11+$C$13*$K$11+$F$13*((ES298+EK298)/MAX(ES298+EK298+ET298, 0.1)*$P$11+ET298/MAX(ES298+EK298+ET298, 0.1)*$Q$11))/($B$13+$C$13+$F$13)</f>
        <v>0</v>
      </c>
      <c r="CZ298">
        <v>5.18</v>
      </c>
      <c r="DA298">
        <v>0.5</v>
      </c>
      <c r="DB298" t="s">
        <v>423</v>
      </c>
      <c r="DC298">
        <v>2</v>
      </c>
      <c r="DD298">
        <v>1758415340.1</v>
      </c>
      <c r="DE298">
        <v>422.7062916666667</v>
      </c>
      <c r="DF298">
        <v>419.996625</v>
      </c>
      <c r="DG298">
        <v>23.89575</v>
      </c>
      <c r="DH298">
        <v>23.07900416666667</v>
      </c>
      <c r="DI298">
        <v>423.3672916666667</v>
      </c>
      <c r="DJ298">
        <v>23.579975</v>
      </c>
      <c r="DK298">
        <v>500.0299166666667</v>
      </c>
      <c r="DL298">
        <v>90.17042083333332</v>
      </c>
      <c r="DM298">
        <v>0.06891757916666667</v>
      </c>
      <c r="DN298">
        <v>30.18495833333334</v>
      </c>
      <c r="DO298">
        <v>29.98037083333334</v>
      </c>
      <c r="DP298">
        <v>999.9</v>
      </c>
      <c r="DQ298">
        <v>0</v>
      </c>
      <c r="DR298">
        <v>0</v>
      </c>
      <c r="DS298">
        <v>10000.50333333333</v>
      </c>
      <c r="DT298">
        <v>0</v>
      </c>
      <c r="DU298">
        <v>3.52142</v>
      </c>
      <c r="DV298">
        <v>2.709690416666666</v>
      </c>
      <c r="DW298">
        <v>433.0542916666666</v>
      </c>
      <c r="DX298">
        <v>429.918625</v>
      </c>
      <c r="DY298">
        <v>0.8167502083333332</v>
      </c>
      <c r="DZ298">
        <v>419.996625</v>
      </c>
      <c r="EA298">
        <v>23.07900416666667</v>
      </c>
      <c r="EB298">
        <v>2.154689166666667</v>
      </c>
      <c r="EC298">
        <v>2.0810425</v>
      </c>
      <c r="ED298">
        <v>18.62935</v>
      </c>
      <c r="EE298">
        <v>18.07481666666667</v>
      </c>
      <c r="EF298">
        <v>0.00500078</v>
      </c>
      <c r="EG298">
        <v>0</v>
      </c>
      <c r="EH298">
        <v>0</v>
      </c>
      <c r="EI298">
        <v>0</v>
      </c>
      <c r="EJ298">
        <v>640.1666666666666</v>
      </c>
      <c r="EK298">
        <v>0.00500078</v>
      </c>
      <c r="EL298">
        <v>-13.8125</v>
      </c>
      <c r="EM298">
        <v>-0.5333333333333333</v>
      </c>
      <c r="EN298">
        <v>35.49716666666666</v>
      </c>
      <c r="EO298">
        <v>39.47375</v>
      </c>
      <c r="EP298">
        <v>37.91108333333333</v>
      </c>
      <c r="EQ298">
        <v>39.76279166666666</v>
      </c>
      <c r="ER298">
        <v>38.14554166666667</v>
      </c>
      <c r="ES298">
        <v>0</v>
      </c>
      <c r="ET298">
        <v>0</v>
      </c>
      <c r="EU298">
        <v>0</v>
      </c>
      <c r="EV298">
        <v>1758415348.2</v>
      </c>
      <c r="EW298">
        <v>0</v>
      </c>
      <c r="EX298">
        <v>639.316</v>
      </c>
      <c r="EY298">
        <v>-31.76923107183868</v>
      </c>
      <c r="EZ298">
        <v>11.63846142169761</v>
      </c>
      <c r="FA298">
        <v>-15.596</v>
      </c>
      <c r="FB298">
        <v>15</v>
      </c>
      <c r="FC298">
        <v>0</v>
      </c>
      <c r="FD298" t="s">
        <v>424</v>
      </c>
      <c r="FE298">
        <v>1746989605.5</v>
      </c>
      <c r="FF298">
        <v>1746989593.5</v>
      </c>
      <c r="FG298">
        <v>0</v>
      </c>
      <c r="FH298">
        <v>-0.274</v>
      </c>
      <c r="FI298">
        <v>-0.002</v>
      </c>
      <c r="FJ298">
        <v>2.549</v>
      </c>
      <c r="FK298">
        <v>0.129</v>
      </c>
      <c r="FL298">
        <v>420</v>
      </c>
      <c r="FM298">
        <v>17</v>
      </c>
      <c r="FN298">
        <v>0.02</v>
      </c>
      <c r="FO298">
        <v>0.04</v>
      </c>
      <c r="FP298">
        <v>2.706585365853658</v>
      </c>
      <c r="FQ298">
        <v>0.01758794425086742</v>
      </c>
      <c r="FR298">
        <v>0.04394822009201733</v>
      </c>
      <c r="FS298">
        <v>1</v>
      </c>
      <c r="FT298">
        <v>639.5588235294117</v>
      </c>
      <c r="FU298">
        <v>-17.79679159167428</v>
      </c>
      <c r="FV298">
        <v>6.817499871526939</v>
      </c>
      <c r="FW298">
        <v>0</v>
      </c>
      <c r="FX298">
        <v>0.816522487804878</v>
      </c>
      <c r="FY298">
        <v>0.006158257839722399</v>
      </c>
      <c r="FZ298">
        <v>0.0009402009157868424</v>
      </c>
      <c r="GA298">
        <v>1</v>
      </c>
      <c r="GB298">
        <v>2</v>
      </c>
      <c r="GC298">
        <v>3</v>
      </c>
      <c r="GD298" t="s">
        <v>425</v>
      </c>
      <c r="GE298">
        <v>3.10288</v>
      </c>
      <c r="GF298">
        <v>2.72685</v>
      </c>
      <c r="GG298">
        <v>0.0882095</v>
      </c>
      <c r="GH298">
        <v>0.0877043</v>
      </c>
      <c r="GI298">
        <v>0.107072</v>
      </c>
      <c r="GJ298">
        <v>0.105908</v>
      </c>
      <c r="GK298">
        <v>23834.4</v>
      </c>
      <c r="GL298">
        <v>21644.4</v>
      </c>
      <c r="GM298">
        <v>26704.8</v>
      </c>
      <c r="GN298">
        <v>23947.4</v>
      </c>
      <c r="GO298">
        <v>38156.2</v>
      </c>
      <c r="GP298">
        <v>31650.9</v>
      </c>
      <c r="GQ298">
        <v>46636.1</v>
      </c>
      <c r="GR298">
        <v>37887.6</v>
      </c>
      <c r="GS298">
        <v>1.86625</v>
      </c>
      <c r="GT298">
        <v>1.8592</v>
      </c>
      <c r="GU298">
        <v>0.0731647</v>
      </c>
      <c r="GV298">
        <v>0</v>
      </c>
      <c r="GW298">
        <v>28.7825</v>
      </c>
      <c r="GX298">
        <v>999.9</v>
      </c>
      <c r="GY298">
        <v>53.4</v>
      </c>
      <c r="GZ298">
        <v>31.6</v>
      </c>
      <c r="HA298">
        <v>27.6458</v>
      </c>
      <c r="HB298">
        <v>60.9837</v>
      </c>
      <c r="HC298">
        <v>26.1058</v>
      </c>
      <c r="HD298">
        <v>1</v>
      </c>
      <c r="HE298">
        <v>0.137988</v>
      </c>
      <c r="HF298">
        <v>-1.27906</v>
      </c>
      <c r="HG298">
        <v>20.2937</v>
      </c>
      <c r="HH298">
        <v>5.21894</v>
      </c>
      <c r="HI298">
        <v>11.98</v>
      </c>
      <c r="HJ298">
        <v>4.9647</v>
      </c>
      <c r="HK298">
        <v>3.27558</v>
      </c>
      <c r="HL298">
        <v>9999</v>
      </c>
      <c r="HM298">
        <v>9999</v>
      </c>
      <c r="HN298">
        <v>9999</v>
      </c>
      <c r="HO298">
        <v>999.9</v>
      </c>
      <c r="HP298">
        <v>1.86386</v>
      </c>
      <c r="HQ298">
        <v>1.86005</v>
      </c>
      <c r="HR298">
        <v>1.85837</v>
      </c>
      <c r="HS298">
        <v>1.85974</v>
      </c>
      <c r="HT298">
        <v>1.85984</v>
      </c>
      <c r="HU298">
        <v>1.85837</v>
      </c>
      <c r="HV298">
        <v>1.85745</v>
      </c>
      <c r="HW298">
        <v>1.85239</v>
      </c>
      <c r="HX298">
        <v>0</v>
      </c>
      <c r="HY298">
        <v>0</v>
      </c>
      <c r="HZ298">
        <v>0</v>
      </c>
      <c r="IA298">
        <v>0</v>
      </c>
      <c r="IB298" t="s">
        <v>426</v>
      </c>
      <c r="IC298" t="s">
        <v>427</v>
      </c>
      <c r="ID298" t="s">
        <v>428</v>
      </c>
      <c r="IE298" t="s">
        <v>428</v>
      </c>
      <c r="IF298" t="s">
        <v>428</v>
      </c>
      <c r="IG298" t="s">
        <v>428</v>
      </c>
      <c r="IH298">
        <v>0</v>
      </c>
      <c r="II298">
        <v>100</v>
      </c>
      <c r="IJ298">
        <v>100</v>
      </c>
      <c r="IK298">
        <v>-0.661</v>
      </c>
      <c r="IL298">
        <v>0.3158</v>
      </c>
      <c r="IM298">
        <v>-0.6605319167387009</v>
      </c>
      <c r="IN298">
        <v>-0.0004737513092168879</v>
      </c>
      <c r="IO298">
        <v>1.233974951706583E-06</v>
      </c>
      <c r="IP298">
        <v>-2.791035861235605E-10</v>
      </c>
      <c r="IQ298">
        <v>0.04306461537617447</v>
      </c>
      <c r="IR298">
        <v>-0.002560808816659483</v>
      </c>
      <c r="IS298">
        <v>0.0007441110143227328</v>
      </c>
      <c r="IT298">
        <v>-6.151772081818622E-06</v>
      </c>
      <c r="IU298">
        <v>2</v>
      </c>
      <c r="IV298">
        <v>1988</v>
      </c>
      <c r="IW298">
        <v>1</v>
      </c>
      <c r="IX298">
        <v>28</v>
      </c>
      <c r="IY298">
        <v>190429</v>
      </c>
      <c r="IZ298">
        <v>190429.2</v>
      </c>
      <c r="JA298">
        <v>1.14868</v>
      </c>
      <c r="JB298">
        <v>2.62207</v>
      </c>
      <c r="JC298">
        <v>1.49658</v>
      </c>
      <c r="JD298">
        <v>2.34741</v>
      </c>
      <c r="JE298">
        <v>1.54907</v>
      </c>
      <c r="JF298">
        <v>2.33398</v>
      </c>
      <c r="JG298">
        <v>36.4578</v>
      </c>
      <c r="JH298">
        <v>24.0787</v>
      </c>
      <c r="JI298">
        <v>18</v>
      </c>
      <c r="JJ298">
        <v>481.554</v>
      </c>
      <c r="JK298">
        <v>491.572</v>
      </c>
      <c r="JL298">
        <v>30.4468</v>
      </c>
      <c r="JM298">
        <v>29.0313</v>
      </c>
      <c r="JN298">
        <v>30.0001</v>
      </c>
      <c r="JO298">
        <v>29.2365</v>
      </c>
      <c r="JP298">
        <v>29.2286</v>
      </c>
      <c r="JQ298">
        <v>23.1022</v>
      </c>
      <c r="JR298">
        <v>20.3967</v>
      </c>
      <c r="JS298">
        <v>100</v>
      </c>
      <c r="JT298">
        <v>30.4482</v>
      </c>
      <c r="JU298">
        <v>420</v>
      </c>
      <c r="JV298">
        <v>23.0909</v>
      </c>
      <c r="JW298">
        <v>101.963</v>
      </c>
      <c r="JX298">
        <v>91.37050000000001</v>
      </c>
    </row>
    <row r="299" spans="1:284">
      <c r="A299">
        <v>281</v>
      </c>
      <c r="B299">
        <v>1758415350.1</v>
      </c>
      <c r="C299">
        <v>2647.099999904633</v>
      </c>
      <c r="D299" t="s">
        <v>995</v>
      </c>
      <c r="E299" t="s">
        <v>996</v>
      </c>
      <c r="F299">
        <v>5</v>
      </c>
      <c r="G299" t="s">
        <v>976</v>
      </c>
      <c r="H299" t="s">
        <v>421</v>
      </c>
      <c r="I299">
        <v>1758415342.1</v>
      </c>
      <c r="J299">
        <f>(K299)/1000</f>
        <v>0</v>
      </c>
      <c r="K299">
        <f>1000*DK299*AI299*(DG299-DH299)/(100*CZ299*(1000-AI299*DG299))</f>
        <v>0</v>
      </c>
      <c r="L299">
        <f>DK299*AI299*(DF299-DE299*(1000-AI299*DH299)/(1000-AI299*DG299))/(100*CZ299)</f>
        <v>0</v>
      </c>
      <c r="M299">
        <f>DE299 - IF(AI299&gt;1, L299*CZ299*100.0/(AK299), 0)</f>
        <v>0</v>
      </c>
      <c r="N299">
        <f>((T299-J299/2)*M299-L299)/(T299+J299/2)</f>
        <v>0</v>
      </c>
      <c r="O299">
        <f>N299*(DL299+DM299)/1000.0</f>
        <v>0</v>
      </c>
      <c r="P299">
        <f>(DE299 - IF(AI299&gt;1, L299*CZ299*100.0/(AK299), 0))*(DL299+DM299)/1000.0</f>
        <v>0</v>
      </c>
      <c r="Q299">
        <f>2.0/((1/S299-1/R299)+SIGN(S299)*SQRT((1/S299-1/R299)*(1/S299-1/R299) + 4*DA299/((DA299+1)*(DA299+1))*(2*1/S299*1/R299-1/R299*1/R299)))</f>
        <v>0</v>
      </c>
      <c r="R299">
        <f>IF(LEFT(DB299,1)&lt;&gt;"0",IF(LEFT(DB299,1)="1",3.0,DC299),$D$5+$E$5*(DS299*DL299/($K$5*1000))+$F$5*(DS299*DL299/($K$5*1000))*MAX(MIN(CZ299,$J$5),$I$5)*MAX(MIN(CZ299,$J$5),$I$5)+$G$5*MAX(MIN(CZ299,$J$5),$I$5)*(DS299*DL299/($K$5*1000))+$H$5*(DS299*DL299/($K$5*1000))*(DS299*DL299/($K$5*1000)))</f>
        <v>0</v>
      </c>
      <c r="S299">
        <f>J299*(1000-(1000*0.61365*exp(17.502*W299/(240.97+W299))/(DL299+DM299)+DG299)/2)/(1000*0.61365*exp(17.502*W299/(240.97+W299))/(DL299+DM299)-DG299)</f>
        <v>0</v>
      </c>
      <c r="T299">
        <f>1/((DA299+1)/(Q299/1.6)+1/(R299/1.37)) + DA299/((DA299+1)/(Q299/1.6) + DA299/(R299/1.37))</f>
        <v>0</v>
      </c>
      <c r="U299">
        <f>(CV299*CY299)</f>
        <v>0</v>
      </c>
      <c r="V299">
        <f>(DN299+(U299+2*0.95*5.67E-8*(((DN299+$B$9)+273)^4-(DN299+273)^4)-44100*J299)/(1.84*29.3*R299+8*0.95*5.67E-8*(DN299+273)^3))</f>
        <v>0</v>
      </c>
      <c r="W299">
        <f>($C$9*DO299+$D$9*DP299+$E$9*V299)</f>
        <v>0</v>
      </c>
      <c r="X299">
        <f>0.61365*exp(17.502*W299/(240.97+W299))</f>
        <v>0</v>
      </c>
      <c r="Y299">
        <f>(Z299/AA299*100)</f>
        <v>0</v>
      </c>
      <c r="Z299">
        <f>DG299*(DL299+DM299)/1000</f>
        <v>0</v>
      </c>
      <c r="AA299">
        <f>0.61365*exp(17.502*DN299/(240.97+DN299))</f>
        <v>0</v>
      </c>
      <c r="AB299">
        <f>(X299-DG299*(DL299+DM299)/1000)</f>
        <v>0</v>
      </c>
      <c r="AC299">
        <f>(-J299*44100)</f>
        <v>0</v>
      </c>
      <c r="AD299">
        <f>2*29.3*R299*0.92*(DN299-W299)</f>
        <v>0</v>
      </c>
      <c r="AE299">
        <f>2*0.95*5.67E-8*(((DN299+$B$9)+273)^4-(W299+273)^4)</f>
        <v>0</v>
      </c>
      <c r="AF299">
        <f>U299+AE299+AC299+AD299</f>
        <v>0</v>
      </c>
      <c r="AG299">
        <v>0</v>
      </c>
      <c r="AH299">
        <v>0</v>
      </c>
      <c r="AI299">
        <f>IF(AG299*$H$15&gt;=AK299,1.0,(AK299/(AK299-AG299*$H$15)))</f>
        <v>0</v>
      </c>
      <c r="AJ299">
        <f>(AI299-1)*100</f>
        <v>0</v>
      </c>
      <c r="AK299">
        <f>MAX(0,($B$15+$C$15*DS299)/(1+$D$15*DS299)*DL299/(DN299+273)*$E$15)</f>
        <v>0</v>
      </c>
      <c r="AL299" t="s">
        <v>422</v>
      </c>
      <c r="AM299" t="s">
        <v>422</v>
      </c>
      <c r="AN299">
        <v>0</v>
      </c>
      <c r="AO299">
        <v>0</v>
      </c>
      <c r="AP299">
        <f>1-AN299/AO299</f>
        <v>0</v>
      </c>
      <c r="AQ299">
        <v>0</v>
      </c>
      <c r="AR299" t="s">
        <v>422</v>
      </c>
      <c r="AS299" t="s">
        <v>422</v>
      </c>
      <c r="AT299">
        <v>0</v>
      </c>
      <c r="AU299">
        <v>0</v>
      </c>
      <c r="AV299">
        <f>1-AT299/AU299</f>
        <v>0</v>
      </c>
      <c r="AW299">
        <v>0.5</v>
      </c>
      <c r="AX299">
        <f>CW299</f>
        <v>0</v>
      </c>
      <c r="AY299">
        <f>L299</f>
        <v>0</v>
      </c>
      <c r="AZ299">
        <f>AV299*AW299*AX299</f>
        <v>0</v>
      </c>
      <c r="BA299">
        <f>(AY299-AQ299)/AX299</f>
        <v>0</v>
      </c>
      <c r="BB299">
        <f>(AO299-AU299)/AU299</f>
        <v>0</v>
      </c>
      <c r="BC299">
        <f>AN299/(AP299+AN299/AU299)</f>
        <v>0</v>
      </c>
      <c r="BD299" t="s">
        <v>422</v>
      </c>
      <c r="BE299">
        <v>0</v>
      </c>
      <c r="BF299">
        <f>IF(BE299&lt;&gt;0, BE299, BC299)</f>
        <v>0</v>
      </c>
      <c r="BG299">
        <f>1-BF299/AU299</f>
        <v>0</v>
      </c>
      <c r="BH299">
        <f>(AU299-AT299)/(AU299-BF299)</f>
        <v>0</v>
      </c>
      <c r="BI299">
        <f>(AO299-AU299)/(AO299-BF299)</f>
        <v>0</v>
      </c>
      <c r="BJ299">
        <f>(AU299-AT299)/(AU299-AN299)</f>
        <v>0</v>
      </c>
      <c r="BK299">
        <f>(AO299-AU299)/(AO299-AN299)</f>
        <v>0</v>
      </c>
      <c r="BL299">
        <f>(BH299*BF299/AT299)</f>
        <v>0</v>
      </c>
      <c r="BM299">
        <f>(1-BL299)</f>
        <v>0</v>
      </c>
      <c r="CV299">
        <f>$B$13*DT299+$C$13*DU299+$F$13*EF299*(1-EI299)</f>
        <v>0</v>
      </c>
      <c r="CW299">
        <f>CV299*CX299</f>
        <v>0</v>
      </c>
      <c r="CX299">
        <f>($B$13*$D$11+$C$13*$D$11+$F$13*((ES299+EK299)/MAX(ES299+EK299+ET299, 0.1)*$I$11+ET299/MAX(ES299+EK299+ET299, 0.1)*$J$11))/($B$13+$C$13+$F$13)</f>
        <v>0</v>
      </c>
      <c r="CY299">
        <f>($B$13*$K$11+$C$13*$K$11+$F$13*((ES299+EK299)/MAX(ES299+EK299+ET299, 0.1)*$P$11+ET299/MAX(ES299+EK299+ET299, 0.1)*$Q$11))/($B$13+$C$13+$F$13)</f>
        <v>0</v>
      </c>
      <c r="CZ299">
        <v>5.18</v>
      </c>
      <c r="DA299">
        <v>0.5</v>
      </c>
      <c r="DB299" t="s">
        <v>423</v>
      </c>
      <c r="DC299">
        <v>2</v>
      </c>
      <c r="DD299">
        <v>1758415342.1</v>
      </c>
      <c r="DE299">
        <v>422.7148749999999</v>
      </c>
      <c r="DF299">
        <v>419.9945416666666</v>
      </c>
      <c r="DG299">
        <v>23.89551666666667</v>
      </c>
      <c r="DH299">
        <v>23.07879166666667</v>
      </c>
      <c r="DI299">
        <v>423.375875</v>
      </c>
      <c r="DJ299">
        <v>23.57975</v>
      </c>
      <c r="DK299">
        <v>500.0063333333333</v>
      </c>
      <c r="DL299">
        <v>90.17043333333334</v>
      </c>
      <c r="DM299">
        <v>0.06888016666666667</v>
      </c>
      <c r="DN299">
        <v>30.18414583333333</v>
      </c>
      <c r="DO299">
        <v>29.97804583333334</v>
      </c>
      <c r="DP299">
        <v>999.9</v>
      </c>
      <c r="DQ299">
        <v>0</v>
      </c>
      <c r="DR299">
        <v>0</v>
      </c>
      <c r="DS299">
        <v>10001.02291666667</v>
      </c>
      <c r="DT299">
        <v>0</v>
      </c>
      <c r="DU299">
        <v>3.52142</v>
      </c>
      <c r="DV299">
        <v>2.720367916666667</v>
      </c>
      <c r="DW299">
        <v>433.0630416666666</v>
      </c>
      <c r="DX299">
        <v>429.9164166666667</v>
      </c>
      <c r="DY299">
        <v>0.8167299583333333</v>
      </c>
      <c r="DZ299">
        <v>419.9945416666666</v>
      </c>
      <c r="EA299">
        <v>23.07879166666667</v>
      </c>
      <c r="EB299">
        <v>2.154668333333333</v>
      </c>
      <c r="EC299">
        <v>2.081023333333333</v>
      </c>
      <c r="ED299">
        <v>18.62919166666667</v>
      </c>
      <c r="EE299">
        <v>18.07466666666667</v>
      </c>
      <c r="EF299">
        <v>0.00500078</v>
      </c>
      <c r="EG299">
        <v>0</v>
      </c>
      <c r="EH299">
        <v>0</v>
      </c>
      <c r="EI299">
        <v>0</v>
      </c>
      <c r="EJ299">
        <v>638.8833333333333</v>
      </c>
      <c r="EK299">
        <v>0.00500078</v>
      </c>
      <c r="EL299">
        <v>-14.67916666666667</v>
      </c>
      <c r="EM299">
        <v>-0.6375</v>
      </c>
      <c r="EN299">
        <v>35.46854166666667</v>
      </c>
      <c r="EO299">
        <v>39.43470833333333</v>
      </c>
      <c r="EP299">
        <v>37.846</v>
      </c>
      <c r="EQ299">
        <v>39.71066666666667</v>
      </c>
      <c r="ER299">
        <v>38.10383333333333</v>
      </c>
      <c r="ES299">
        <v>0</v>
      </c>
      <c r="ET299">
        <v>0</v>
      </c>
      <c r="EU299">
        <v>0</v>
      </c>
      <c r="EV299">
        <v>1758415350</v>
      </c>
      <c r="EW299">
        <v>0</v>
      </c>
      <c r="EX299">
        <v>639.4423076923077</v>
      </c>
      <c r="EY299">
        <v>-21.32991461378551</v>
      </c>
      <c r="EZ299">
        <v>-17.48034203499377</v>
      </c>
      <c r="FA299">
        <v>-15.81153846153846</v>
      </c>
      <c r="FB299">
        <v>15</v>
      </c>
      <c r="FC299">
        <v>0</v>
      </c>
      <c r="FD299" t="s">
        <v>424</v>
      </c>
      <c r="FE299">
        <v>1746989605.5</v>
      </c>
      <c r="FF299">
        <v>1746989593.5</v>
      </c>
      <c r="FG299">
        <v>0</v>
      </c>
      <c r="FH299">
        <v>-0.274</v>
      </c>
      <c r="FI299">
        <v>-0.002</v>
      </c>
      <c r="FJ299">
        <v>2.549</v>
      </c>
      <c r="FK299">
        <v>0.129</v>
      </c>
      <c r="FL299">
        <v>420</v>
      </c>
      <c r="FM299">
        <v>17</v>
      </c>
      <c r="FN299">
        <v>0.02</v>
      </c>
      <c r="FO299">
        <v>0.04</v>
      </c>
      <c r="FP299">
        <v>2.7178945</v>
      </c>
      <c r="FQ299">
        <v>0.07419624765477995</v>
      </c>
      <c r="FR299">
        <v>0.04980449080906259</v>
      </c>
      <c r="FS299">
        <v>1</v>
      </c>
      <c r="FT299">
        <v>639.0029411764706</v>
      </c>
      <c r="FU299">
        <v>-11.70817429410233</v>
      </c>
      <c r="FV299">
        <v>6.706646628274054</v>
      </c>
      <c r="FW299">
        <v>0</v>
      </c>
      <c r="FX299">
        <v>0.8167047500000001</v>
      </c>
      <c r="FY299">
        <v>0.003118333958721234</v>
      </c>
      <c r="FZ299">
        <v>0.0007440123906898369</v>
      </c>
      <c r="GA299">
        <v>1</v>
      </c>
      <c r="GB299">
        <v>2</v>
      </c>
      <c r="GC299">
        <v>3</v>
      </c>
      <c r="GD299" t="s">
        <v>425</v>
      </c>
      <c r="GE299">
        <v>3.10309</v>
      </c>
      <c r="GF299">
        <v>2.72682</v>
      </c>
      <c r="GG299">
        <v>0.0881974</v>
      </c>
      <c r="GH299">
        <v>0.0877019</v>
      </c>
      <c r="GI299">
        <v>0.107068</v>
      </c>
      <c r="GJ299">
        <v>0.105904</v>
      </c>
      <c r="GK299">
        <v>23834.7</v>
      </c>
      <c r="GL299">
        <v>21644.4</v>
      </c>
      <c r="GM299">
        <v>26704.7</v>
      </c>
      <c r="GN299">
        <v>23947.4</v>
      </c>
      <c r="GO299">
        <v>38156.4</v>
      </c>
      <c r="GP299">
        <v>31651</v>
      </c>
      <c r="GQ299">
        <v>46636.2</v>
      </c>
      <c r="GR299">
        <v>37887.5</v>
      </c>
      <c r="GS299">
        <v>1.86637</v>
      </c>
      <c r="GT299">
        <v>1.85907</v>
      </c>
      <c r="GU299">
        <v>0.0730343</v>
      </c>
      <c r="GV299">
        <v>0</v>
      </c>
      <c r="GW299">
        <v>28.7814</v>
      </c>
      <c r="GX299">
        <v>999.9</v>
      </c>
      <c r="GY299">
        <v>53.4</v>
      </c>
      <c r="GZ299">
        <v>31.6</v>
      </c>
      <c r="HA299">
        <v>27.643</v>
      </c>
      <c r="HB299">
        <v>61.2037</v>
      </c>
      <c r="HC299">
        <v>26.1138</v>
      </c>
      <c r="HD299">
        <v>1</v>
      </c>
      <c r="HE299">
        <v>0.137912</v>
      </c>
      <c r="HF299">
        <v>-1.27917</v>
      </c>
      <c r="HG299">
        <v>20.2933</v>
      </c>
      <c r="HH299">
        <v>5.21714</v>
      </c>
      <c r="HI299">
        <v>11.98</v>
      </c>
      <c r="HJ299">
        <v>4.96435</v>
      </c>
      <c r="HK299">
        <v>3.2752</v>
      </c>
      <c r="HL299">
        <v>9999</v>
      </c>
      <c r="HM299">
        <v>9999</v>
      </c>
      <c r="HN299">
        <v>9999</v>
      </c>
      <c r="HO299">
        <v>999.9</v>
      </c>
      <c r="HP299">
        <v>1.86386</v>
      </c>
      <c r="HQ299">
        <v>1.86005</v>
      </c>
      <c r="HR299">
        <v>1.85837</v>
      </c>
      <c r="HS299">
        <v>1.85974</v>
      </c>
      <c r="HT299">
        <v>1.85983</v>
      </c>
      <c r="HU299">
        <v>1.85837</v>
      </c>
      <c r="HV299">
        <v>1.85745</v>
      </c>
      <c r="HW299">
        <v>1.85238</v>
      </c>
      <c r="HX299">
        <v>0</v>
      </c>
      <c r="HY299">
        <v>0</v>
      </c>
      <c r="HZ299">
        <v>0</v>
      </c>
      <c r="IA299">
        <v>0</v>
      </c>
      <c r="IB299" t="s">
        <v>426</v>
      </c>
      <c r="IC299" t="s">
        <v>427</v>
      </c>
      <c r="ID299" t="s">
        <v>428</v>
      </c>
      <c r="IE299" t="s">
        <v>428</v>
      </c>
      <c r="IF299" t="s">
        <v>428</v>
      </c>
      <c r="IG299" t="s">
        <v>428</v>
      </c>
      <c r="IH299">
        <v>0</v>
      </c>
      <c r="II299">
        <v>100</v>
      </c>
      <c r="IJ299">
        <v>100</v>
      </c>
      <c r="IK299">
        <v>-0.661</v>
      </c>
      <c r="IL299">
        <v>0.3157</v>
      </c>
      <c r="IM299">
        <v>-0.6605319167387009</v>
      </c>
      <c r="IN299">
        <v>-0.0004737513092168879</v>
      </c>
      <c r="IO299">
        <v>1.233974951706583E-06</v>
      </c>
      <c r="IP299">
        <v>-2.791035861235605E-10</v>
      </c>
      <c r="IQ299">
        <v>0.04306461537617447</v>
      </c>
      <c r="IR299">
        <v>-0.002560808816659483</v>
      </c>
      <c r="IS299">
        <v>0.0007441110143227328</v>
      </c>
      <c r="IT299">
        <v>-6.151772081818622E-06</v>
      </c>
      <c r="IU299">
        <v>2</v>
      </c>
      <c r="IV299">
        <v>1988</v>
      </c>
      <c r="IW299">
        <v>1</v>
      </c>
      <c r="IX299">
        <v>28</v>
      </c>
      <c r="IY299">
        <v>190429.1</v>
      </c>
      <c r="IZ299">
        <v>190429.3</v>
      </c>
      <c r="JA299">
        <v>1.1499</v>
      </c>
      <c r="JB299">
        <v>2.61597</v>
      </c>
      <c r="JC299">
        <v>1.49658</v>
      </c>
      <c r="JD299">
        <v>2.34741</v>
      </c>
      <c r="JE299">
        <v>1.54907</v>
      </c>
      <c r="JF299">
        <v>2.41943</v>
      </c>
      <c r="JG299">
        <v>36.4578</v>
      </c>
      <c r="JH299">
        <v>24.0875</v>
      </c>
      <c r="JI299">
        <v>18</v>
      </c>
      <c r="JJ299">
        <v>481.626</v>
      </c>
      <c r="JK299">
        <v>491.49</v>
      </c>
      <c r="JL299">
        <v>30.4514</v>
      </c>
      <c r="JM299">
        <v>29.0313</v>
      </c>
      <c r="JN299">
        <v>30</v>
      </c>
      <c r="JO299">
        <v>29.2365</v>
      </c>
      <c r="JP299">
        <v>29.2286</v>
      </c>
      <c r="JQ299">
        <v>23.1027</v>
      </c>
      <c r="JR299">
        <v>20.3967</v>
      </c>
      <c r="JS299">
        <v>100</v>
      </c>
      <c r="JT299">
        <v>30.4482</v>
      </c>
      <c r="JU299">
        <v>420</v>
      </c>
      <c r="JV299">
        <v>23.0909</v>
      </c>
      <c r="JW299">
        <v>101.963</v>
      </c>
      <c r="JX299">
        <v>91.3704</v>
      </c>
    </row>
    <row r="300" spans="1:284">
      <c r="A300">
        <v>282</v>
      </c>
      <c r="B300">
        <v>1758415352.1</v>
      </c>
      <c r="C300">
        <v>2649.099999904633</v>
      </c>
      <c r="D300" t="s">
        <v>997</v>
      </c>
      <c r="E300" t="s">
        <v>998</v>
      </c>
      <c r="F300">
        <v>5</v>
      </c>
      <c r="G300" t="s">
        <v>976</v>
      </c>
      <c r="H300" t="s">
        <v>421</v>
      </c>
      <c r="I300">
        <v>1758415344.1</v>
      </c>
      <c r="J300">
        <f>(K300)/1000</f>
        <v>0</v>
      </c>
      <c r="K300">
        <f>1000*DK300*AI300*(DG300-DH300)/(100*CZ300*(1000-AI300*DG300))</f>
        <v>0</v>
      </c>
      <c r="L300">
        <f>DK300*AI300*(DF300-DE300*(1000-AI300*DH300)/(1000-AI300*DG300))/(100*CZ300)</f>
        <v>0</v>
      </c>
      <c r="M300">
        <f>DE300 - IF(AI300&gt;1, L300*CZ300*100.0/(AK300), 0)</f>
        <v>0</v>
      </c>
      <c r="N300">
        <f>((T300-J300/2)*M300-L300)/(T300+J300/2)</f>
        <v>0</v>
      </c>
      <c r="O300">
        <f>N300*(DL300+DM300)/1000.0</f>
        <v>0</v>
      </c>
      <c r="P300">
        <f>(DE300 - IF(AI300&gt;1, L300*CZ300*100.0/(AK300), 0))*(DL300+DM300)/1000.0</f>
        <v>0</v>
      </c>
      <c r="Q300">
        <f>2.0/((1/S300-1/R300)+SIGN(S300)*SQRT((1/S300-1/R300)*(1/S300-1/R300) + 4*DA300/((DA300+1)*(DA300+1))*(2*1/S300*1/R300-1/R300*1/R300)))</f>
        <v>0</v>
      </c>
      <c r="R300">
        <f>IF(LEFT(DB300,1)&lt;&gt;"0",IF(LEFT(DB300,1)="1",3.0,DC300),$D$5+$E$5*(DS300*DL300/($K$5*1000))+$F$5*(DS300*DL300/($K$5*1000))*MAX(MIN(CZ300,$J$5),$I$5)*MAX(MIN(CZ300,$J$5),$I$5)+$G$5*MAX(MIN(CZ300,$J$5),$I$5)*(DS300*DL300/($K$5*1000))+$H$5*(DS300*DL300/($K$5*1000))*(DS300*DL300/($K$5*1000)))</f>
        <v>0</v>
      </c>
      <c r="S300">
        <f>J300*(1000-(1000*0.61365*exp(17.502*W300/(240.97+W300))/(DL300+DM300)+DG300)/2)/(1000*0.61365*exp(17.502*W300/(240.97+W300))/(DL300+DM300)-DG300)</f>
        <v>0</v>
      </c>
      <c r="T300">
        <f>1/((DA300+1)/(Q300/1.6)+1/(R300/1.37)) + DA300/((DA300+1)/(Q300/1.6) + DA300/(R300/1.37))</f>
        <v>0</v>
      </c>
      <c r="U300">
        <f>(CV300*CY300)</f>
        <v>0</v>
      </c>
      <c r="V300">
        <f>(DN300+(U300+2*0.95*5.67E-8*(((DN300+$B$9)+273)^4-(DN300+273)^4)-44100*J300)/(1.84*29.3*R300+8*0.95*5.67E-8*(DN300+273)^3))</f>
        <v>0</v>
      </c>
      <c r="W300">
        <f>($C$9*DO300+$D$9*DP300+$E$9*V300)</f>
        <v>0</v>
      </c>
      <c r="X300">
        <f>0.61365*exp(17.502*W300/(240.97+W300))</f>
        <v>0</v>
      </c>
      <c r="Y300">
        <f>(Z300/AA300*100)</f>
        <v>0</v>
      </c>
      <c r="Z300">
        <f>DG300*(DL300+DM300)/1000</f>
        <v>0</v>
      </c>
      <c r="AA300">
        <f>0.61365*exp(17.502*DN300/(240.97+DN300))</f>
        <v>0</v>
      </c>
      <c r="AB300">
        <f>(X300-DG300*(DL300+DM300)/1000)</f>
        <v>0</v>
      </c>
      <c r="AC300">
        <f>(-J300*44100)</f>
        <v>0</v>
      </c>
      <c r="AD300">
        <f>2*29.3*R300*0.92*(DN300-W300)</f>
        <v>0</v>
      </c>
      <c r="AE300">
        <f>2*0.95*5.67E-8*(((DN300+$B$9)+273)^4-(W300+273)^4)</f>
        <v>0</v>
      </c>
      <c r="AF300">
        <f>U300+AE300+AC300+AD300</f>
        <v>0</v>
      </c>
      <c r="AG300">
        <v>0</v>
      </c>
      <c r="AH300">
        <v>0</v>
      </c>
      <c r="AI300">
        <f>IF(AG300*$H$15&gt;=AK300,1.0,(AK300/(AK300-AG300*$H$15)))</f>
        <v>0</v>
      </c>
      <c r="AJ300">
        <f>(AI300-1)*100</f>
        <v>0</v>
      </c>
      <c r="AK300">
        <f>MAX(0,($B$15+$C$15*DS300)/(1+$D$15*DS300)*DL300/(DN300+273)*$E$15)</f>
        <v>0</v>
      </c>
      <c r="AL300" t="s">
        <v>422</v>
      </c>
      <c r="AM300" t="s">
        <v>422</v>
      </c>
      <c r="AN300">
        <v>0</v>
      </c>
      <c r="AO300">
        <v>0</v>
      </c>
      <c r="AP300">
        <f>1-AN300/AO300</f>
        <v>0</v>
      </c>
      <c r="AQ300">
        <v>0</v>
      </c>
      <c r="AR300" t="s">
        <v>422</v>
      </c>
      <c r="AS300" t="s">
        <v>422</v>
      </c>
      <c r="AT300">
        <v>0</v>
      </c>
      <c r="AU300">
        <v>0</v>
      </c>
      <c r="AV300">
        <f>1-AT300/AU300</f>
        <v>0</v>
      </c>
      <c r="AW300">
        <v>0.5</v>
      </c>
      <c r="AX300">
        <f>CW300</f>
        <v>0</v>
      </c>
      <c r="AY300">
        <f>L300</f>
        <v>0</v>
      </c>
      <c r="AZ300">
        <f>AV300*AW300*AX300</f>
        <v>0</v>
      </c>
      <c r="BA300">
        <f>(AY300-AQ300)/AX300</f>
        <v>0</v>
      </c>
      <c r="BB300">
        <f>(AO300-AU300)/AU300</f>
        <v>0</v>
      </c>
      <c r="BC300">
        <f>AN300/(AP300+AN300/AU300)</f>
        <v>0</v>
      </c>
      <c r="BD300" t="s">
        <v>422</v>
      </c>
      <c r="BE300">
        <v>0</v>
      </c>
      <c r="BF300">
        <f>IF(BE300&lt;&gt;0, BE300, BC300)</f>
        <v>0</v>
      </c>
      <c r="BG300">
        <f>1-BF300/AU300</f>
        <v>0</v>
      </c>
      <c r="BH300">
        <f>(AU300-AT300)/(AU300-BF300)</f>
        <v>0</v>
      </c>
      <c r="BI300">
        <f>(AO300-AU300)/(AO300-BF300)</f>
        <v>0</v>
      </c>
      <c r="BJ300">
        <f>(AU300-AT300)/(AU300-AN300)</f>
        <v>0</v>
      </c>
      <c r="BK300">
        <f>(AO300-AU300)/(AO300-AN300)</f>
        <v>0</v>
      </c>
      <c r="BL300">
        <f>(BH300*BF300/AT300)</f>
        <v>0</v>
      </c>
      <c r="BM300">
        <f>(1-BL300)</f>
        <v>0</v>
      </c>
      <c r="CV300">
        <f>$B$13*DT300+$C$13*DU300+$F$13*EF300*(1-EI300)</f>
        <v>0</v>
      </c>
      <c r="CW300">
        <f>CV300*CX300</f>
        <v>0</v>
      </c>
      <c r="CX300">
        <f>($B$13*$D$11+$C$13*$D$11+$F$13*((ES300+EK300)/MAX(ES300+EK300+ET300, 0.1)*$I$11+ET300/MAX(ES300+EK300+ET300, 0.1)*$J$11))/($B$13+$C$13+$F$13)</f>
        <v>0</v>
      </c>
      <c r="CY300">
        <f>($B$13*$K$11+$C$13*$K$11+$F$13*((ES300+EK300)/MAX(ES300+EK300+ET300, 0.1)*$P$11+ET300/MAX(ES300+EK300+ET300, 0.1)*$Q$11))/($B$13+$C$13+$F$13)</f>
        <v>0</v>
      </c>
      <c r="CZ300">
        <v>5.18</v>
      </c>
      <c r="DA300">
        <v>0.5</v>
      </c>
      <c r="DB300" t="s">
        <v>423</v>
      </c>
      <c r="DC300">
        <v>2</v>
      </c>
      <c r="DD300">
        <v>1758415344.1</v>
      </c>
      <c r="DE300">
        <v>422.7183333333333</v>
      </c>
      <c r="DF300">
        <v>419.99375</v>
      </c>
      <c r="DG300">
        <v>23.8953375</v>
      </c>
      <c r="DH300">
        <v>23.07845833333333</v>
      </c>
      <c r="DI300">
        <v>423.3793333333333</v>
      </c>
      <c r="DJ300">
        <v>23.57957499999999</v>
      </c>
      <c r="DK300">
        <v>500.010375</v>
      </c>
      <c r="DL300">
        <v>90.17058750000001</v>
      </c>
      <c r="DM300">
        <v>0.06887172083333333</v>
      </c>
      <c r="DN300">
        <v>30.18369583333333</v>
      </c>
      <c r="DO300">
        <v>29.97594166666666</v>
      </c>
      <c r="DP300">
        <v>999.9</v>
      </c>
      <c r="DQ300">
        <v>0</v>
      </c>
      <c r="DR300">
        <v>0</v>
      </c>
      <c r="DS300">
        <v>10000.91875</v>
      </c>
      <c r="DT300">
        <v>0</v>
      </c>
      <c r="DU300">
        <v>3.52142</v>
      </c>
      <c r="DV300">
        <v>2.7246325</v>
      </c>
      <c r="DW300">
        <v>433.0665416666666</v>
      </c>
      <c r="DX300">
        <v>429.9154583333334</v>
      </c>
      <c r="DY300">
        <v>0.8168827916666667</v>
      </c>
      <c r="DZ300">
        <v>419.99375</v>
      </c>
      <c r="EA300">
        <v>23.07845833333333</v>
      </c>
      <c r="EB300">
        <v>2.154655833333333</v>
      </c>
      <c r="EC300">
        <v>2.0809975</v>
      </c>
      <c r="ED300">
        <v>18.62909583333333</v>
      </c>
      <c r="EE300">
        <v>18.07446666666667</v>
      </c>
      <c r="EF300">
        <v>0.00500078</v>
      </c>
      <c r="EG300">
        <v>0</v>
      </c>
      <c r="EH300">
        <v>0</v>
      </c>
      <c r="EI300">
        <v>0</v>
      </c>
      <c r="EJ300">
        <v>637.6833333333333</v>
      </c>
      <c r="EK300">
        <v>0.00500078</v>
      </c>
      <c r="EL300">
        <v>-14.07916666666667</v>
      </c>
      <c r="EM300">
        <v>-0.7416666666666667</v>
      </c>
      <c r="EN300">
        <v>35.46075</v>
      </c>
      <c r="EO300">
        <v>39.39566666666667</v>
      </c>
      <c r="EP300">
        <v>37.830375</v>
      </c>
      <c r="EQ300">
        <v>39.67154166666666</v>
      </c>
      <c r="ER300">
        <v>38.085625</v>
      </c>
      <c r="ES300">
        <v>0</v>
      </c>
      <c r="ET300">
        <v>0</v>
      </c>
      <c r="EU300">
        <v>0</v>
      </c>
      <c r="EV300">
        <v>1758415351.8</v>
      </c>
      <c r="EW300">
        <v>0</v>
      </c>
      <c r="EX300">
        <v>638.24</v>
      </c>
      <c r="EY300">
        <v>-8.115384704379082</v>
      </c>
      <c r="EZ300">
        <v>-0.9538462490725269</v>
      </c>
      <c r="FA300">
        <v>-15.072</v>
      </c>
      <c r="FB300">
        <v>15</v>
      </c>
      <c r="FC300">
        <v>0</v>
      </c>
      <c r="FD300" t="s">
        <v>424</v>
      </c>
      <c r="FE300">
        <v>1746989605.5</v>
      </c>
      <c r="FF300">
        <v>1746989593.5</v>
      </c>
      <c r="FG300">
        <v>0</v>
      </c>
      <c r="FH300">
        <v>-0.274</v>
      </c>
      <c r="FI300">
        <v>-0.002</v>
      </c>
      <c r="FJ300">
        <v>2.549</v>
      </c>
      <c r="FK300">
        <v>0.129</v>
      </c>
      <c r="FL300">
        <v>420</v>
      </c>
      <c r="FM300">
        <v>17</v>
      </c>
      <c r="FN300">
        <v>0.02</v>
      </c>
      <c r="FO300">
        <v>0.04</v>
      </c>
      <c r="FP300">
        <v>2.718484146341464</v>
      </c>
      <c r="FQ300">
        <v>0.1294630662020884</v>
      </c>
      <c r="FR300">
        <v>0.04926392718645402</v>
      </c>
      <c r="FS300">
        <v>1</v>
      </c>
      <c r="FT300">
        <v>639.8088235294117</v>
      </c>
      <c r="FU300">
        <v>-21.68220021057962</v>
      </c>
      <c r="FV300">
        <v>6.445352527531154</v>
      </c>
      <c r="FW300">
        <v>0</v>
      </c>
      <c r="FX300">
        <v>0.8167754146341463</v>
      </c>
      <c r="FY300">
        <v>0.002978487804877778</v>
      </c>
      <c r="FZ300">
        <v>0.0007398614232675672</v>
      </c>
      <c r="GA300">
        <v>1</v>
      </c>
      <c r="GB300">
        <v>2</v>
      </c>
      <c r="GC300">
        <v>3</v>
      </c>
      <c r="GD300" t="s">
        <v>425</v>
      </c>
      <c r="GE300">
        <v>3.10305</v>
      </c>
      <c r="GF300">
        <v>2.72726</v>
      </c>
      <c r="GG300">
        <v>0.0881909</v>
      </c>
      <c r="GH300">
        <v>0.087696</v>
      </c>
      <c r="GI300">
        <v>0.107071</v>
      </c>
      <c r="GJ300">
        <v>0.105906</v>
      </c>
      <c r="GK300">
        <v>23834.9</v>
      </c>
      <c r="GL300">
        <v>21644.5</v>
      </c>
      <c r="GM300">
        <v>26704.8</v>
      </c>
      <c r="GN300">
        <v>23947.3</v>
      </c>
      <c r="GO300">
        <v>38156.3</v>
      </c>
      <c r="GP300">
        <v>31650.9</v>
      </c>
      <c r="GQ300">
        <v>46636.3</v>
      </c>
      <c r="GR300">
        <v>37887.5</v>
      </c>
      <c r="GS300">
        <v>1.86628</v>
      </c>
      <c r="GT300">
        <v>1.85907</v>
      </c>
      <c r="GU300">
        <v>0.07290389999999999</v>
      </c>
      <c r="GV300">
        <v>0</v>
      </c>
      <c r="GW300">
        <v>28.7812</v>
      </c>
      <c r="GX300">
        <v>999.9</v>
      </c>
      <c r="GY300">
        <v>53.4</v>
      </c>
      <c r="GZ300">
        <v>31.6</v>
      </c>
      <c r="HA300">
        <v>27.6455</v>
      </c>
      <c r="HB300">
        <v>61.2137</v>
      </c>
      <c r="HC300">
        <v>26.3181</v>
      </c>
      <c r="HD300">
        <v>1</v>
      </c>
      <c r="HE300">
        <v>0.137904</v>
      </c>
      <c r="HF300">
        <v>-1.26038</v>
      </c>
      <c r="HG300">
        <v>20.2938</v>
      </c>
      <c r="HH300">
        <v>5.21894</v>
      </c>
      <c r="HI300">
        <v>11.98</v>
      </c>
      <c r="HJ300">
        <v>4.96475</v>
      </c>
      <c r="HK300">
        <v>3.27558</v>
      </c>
      <c r="HL300">
        <v>9999</v>
      </c>
      <c r="HM300">
        <v>9999</v>
      </c>
      <c r="HN300">
        <v>9999</v>
      </c>
      <c r="HO300">
        <v>999.9</v>
      </c>
      <c r="HP300">
        <v>1.86386</v>
      </c>
      <c r="HQ300">
        <v>1.86005</v>
      </c>
      <c r="HR300">
        <v>1.85837</v>
      </c>
      <c r="HS300">
        <v>1.85974</v>
      </c>
      <c r="HT300">
        <v>1.85984</v>
      </c>
      <c r="HU300">
        <v>1.85837</v>
      </c>
      <c r="HV300">
        <v>1.85745</v>
      </c>
      <c r="HW300">
        <v>1.85238</v>
      </c>
      <c r="HX300">
        <v>0</v>
      </c>
      <c r="HY300">
        <v>0</v>
      </c>
      <c r="HZ300">
        <v>0</v>
      </c>
      <c r="IA300">
        <v>0</v>
      </c>
      <c r="IB300" t="s">
        <v>426</v>
      </c>
      <c r="IC300" t="s">
        <v>427</v>
      </c>
      <c r="ID300" t="s">
        <v>428</v>
      </c>
      <c r="IE300" t="s">
        <v>428</v>
      </c>
      <c r="IF300" t="s">
        <v>428</v>
      </c>
      <c r="IG300" t="s">
        <v>428</v>
      </c>
      <c r="IH300">
        <v>0</v>
      </c>
      <c r="II300">
        <v>100</v>
      </c>
      <c r="IJ300">
        <v>100</v>
      </c>
      <c r="IK300">
        <v>-0.661</v>
      </c>
      <c r="IL300">
        <v>0.3157</v>
      </c>
      <c r="IM300">
        <v>-0.6605319167387009</v>
      </c>
      <c r="IN300">
        <v>-0.0004737513092168879</v>
      </c>
      <c r="IO300">
        <v>1.233974951706583E-06</v>
      </c>
      <c r="IP300">
        <v>-2.791035861235605E-10</v>
      </c>
      <c r="IQ300">
        <v>0.04306461537617447</v>
      </c>
      <c r="IR300">
        <v>-0.002560808816659483</v>
      </c>
      <c r="IS300">
        <v>0.0007441110143227328</v>
      </c>
      <c r="IT300">
        <v>-6.151772081818622E-06</v>
      </c>
      <c r="IU300">
        <v>2</v>
      </c>
      <c r="IV300">
        <v>1988</v>
      </c>
      <c r="IW300">
        <v>1</v>
      </c>
      <c r="IX300">
        <v>28</v>
      </c>
      <c r="IY300">
        <v>190429.1</v>
      </c>
      <c r="IZ300">
        <v>190429.3</v>
      </c>
      <c r="JA300">
        <v>1.14868</v>
      </c>
      <c r="JB300">
        <v>2.60986</v>
      </c>
      <c r="JC300">
        <v>1.49658</v>
      </c>
      <c r="JD300">
        <v>2.34741</v>
      </c>
      <c r="JE300">
        <v>1.54907</v>
      </c>
      <c r="JF300">
        <v>2.48413</v>
      </c>
      <c r="JG300">
        <v>36.4578</v>
      </c>
      <c r="JH300">
        <v>24.0963</v>
      </c>
      <c r="JI300">
        <v>18</v>
      </c>
      <c r="JJ300">
        <v>481.568</v>
      </c>
      <c r="JK300">
        <v>491.488</v>
      </c>
      <c r="JL300">
        <v>30.457</v>
      </c>
      <c r="JM300">
        <v>29.0313</v>
      </c>
      <c r="JN300">
        <v>30</v>
      </c>
      <c r="JO300">
        <v>29.2365</v>
      </c>
      <c r="JP300">
        <v>29.2284</v>
      </c>
      <c r="JQ300">
        <v>23.1048</v>
      </c>
      <c r="JR300">
        <v>20.3967</v>
      </c>
      <c r="JS300">
        <v>100</v>
      </c>
      <c r="JT300">
        <v>30.4682</v>
      </c>
      <c r="JU300">
        <v>420</v>
      </c>
      <c r="JV300">
        <v>23.0909</v>
      </c>
      <c r="JW300">
        <v>101.963</v>
      </c>
      <c r="JX300">
        <v>91.3703</v>
      </c>
    </row>
    <row r="301" spans="1:284">
      <c r="A301">
        <v>283</v>
      </c>
      <c r="B301">
        <v>1758415354.1</v>
      </c>
      <c r="C301">
        <v>2651.099999904633</v>
      </c>
      <c r="D301" t="s">
        <v>999</v>
      </c>
      <c r="E301" t="s">
        <v>1000</v>
      </c>
      <c r="F301">
        <v>5</v>
      </c>
      <c r="G301" t="s">
        <v>976</v>
      </c>
      <c r="H301" t="s">
        <v>421</v>
      </c>
      <c r="I301">
        <v>1758415346.1</v>
      </c>
      <c r="J301">
        <f>(K301)/1000</f>
        <v>0</v>
      </c>
      <c r="K301">
        <f>1000*DK301*AI301*(DG301-DH301)/(100*CZ301*(1000-AI301*DG301))</f>
        <v>0</v>
      </c>
      <c r="L301">
        <f>DK301*AI301*(DF301-DE301*(1000-AI301*DH301)/(1000-AI301*DG301))/(100*CZ301)</f>
        <v>0</v>
      </c>
      <c r="M301">
        <f>DE301 - IF(AI301&gt;1, L301*CZ301*100.0/(AK301), 0)</f>
        <v>0</v>
      </c>
      <c r="N301">
        <f>((T301-J301/2)*M301-L301)/(T301+J301/2)</f>
        <v>0</v>
      </c>
      <c r="O301">
        <f>N301*(DL301+DM301)/1000.0</f>
        <v>0</v>
      </c>
      <c r="P301">
        <f>(DE301 - IF(AI301&gt;1, L301*CZ301*100.0/(AK301), 0))*(DL301+DM301)/1000.0</f>
        <v>0</v>
      </c>
      <c r="Q301">
        <f>2.0/((1/S301-1/R301)+SIGN(S301)*SQRT((1/S301-1/R301)*(1/S301-1/R301) + 4*DA301/((DA301+1)*(DA301+1))*(2*1/S301*1/R301-1/R301*1/R301)))</f>
        <v>0</v>
      </c>
      <c r="R301">
        <f>IF(LEFT(DB301,1)&lt;&gt;"0",IF(LEFT(DB301,1)="1",3.0,DC301),$D$5+$E$5*(DS301*DL301/($K$5*1000))+$F$5*(DS301*DL301/($K$5*1000))*MAX(MIN(CZ301,$J$5),$I$5)*MAX(MIN(CZ301,$J$5),$I$5)+$G$5*MAX(MIN(CZ301,$J$5),$I$5)*(DS301*DL301/($K$5*1000))+$H$5*(DS301*DL301/($K$5*1000))*(DS301*DL301/($K$5*1000)))</f>
        <v>0</v>
      </c>
      <c r="S301">
        <f>J301*(1000-(1000*0.61365*exp(17.502*W301/(240.97+W301))/(DL301+DM301)+DG301)/2)/(1000*0.61365*exp(17.502*W301/(240.97+W301))/(DL301+DM301)-DG301)</f>
        <v>0</v>
      </c>
      <c r="T301">
        <f>1/((DA301+1)/(Q301/1.6)+1/(R301/1.37)) + DA301/((DA301+1)/(Q301/1.6) + DA301/(R301/1.37))</f>
        <v>0</v>
      </c>
      <c r="U301">
        <f>(CV301*CY301)</f>
        <v>0</v>
      </c>
      <c r="V301">
        <f>(DN301+(U301+2*0.95*5.67E-8*(((DN301+$B$9)+273)^4-(DN301+273)^4)-44100*J301)/(1.84*29.3*R301+8*0.95*5.67E-8*(DN301+273)^3))</f>
        <v>0</v>
      </c>
      <c r="W301">
        <f>($C$9*DO301+$D$9*DP301+$E$9*V301)</f>
        <v>0</v>
      </c>
      <c r="X301">
        <f>0.61365*exp(17.502*W301/(240.97+W301))</f>
        <v>0</v>
      </c>
      <c r="Y301">
        <f>(Z301/AA301*100)</f>
        <v>0</v>
      </c>
      <c r="Z301">
        <f>DG301*(DL301+DM301)/1000</f>
        <v>0</v>
      </c>
      <c r="AA301">
        <f>0.61365*exp(17.502*DN301/(240.97+DN301))</f>
        <v>0</v>
      </c>
      <c r="AB301">
        <f>(X301-DG301*(DL301+DM301)/1000)</f>
        <v>0</v>
      </c>
      <c r="AC301">
        <f>(-J301*44100)</f>
        <v>0</v>
      </c>
      <c r="AD301">
        <f>2*29.3*R301*0.92*(DN301-W301)</f>
        <v>0</v>
      </c>
      <c r="AE301">
        <f>2*0.95*5.67E-8*(((DN301+$B$9)+273)^4-(W301+273)^4)</f>
        <v>0</v>
      </c>
      <c r="AF301">
        <f>U301+AE301+AC301+AD301</f>
        <v>0</v>
      </c>
      <c r="AG301">
        <v>0</v>
      </c>
      <c r="AH301">
        <v>0</v>
      </c>
      <c r="AI301">
        <f>IF(AG301*$H$15&gt;=AK301,1.0,(AK301/(AK301-AG301*$H$15)))</f>
        <v>0</v>
      </c>
      <c r="AJ301">
        <f>(AI301-1)*100</f>
        <v>0</v>
      </c>
      <c r="AK301">
        <f>MAX(0,($B$15+$C$15*DS301)/(1+$D$15*DS301)*DL301/(DN301+273)*$E$15)</f>
        <v>0</v>
      </c>
      <c r="AL301" t="s">
        <v>422</v>
      </c>
      <c r="AM301" t="s">
        <v>422</v>
      </c>
      <c r="AN301">
        <v>0</v>
      </c>
      <c r="AO301">
        <v>0</v>
      </c>
      <c r="AP301">
        <f>1-AN301/AO301</f>
        <v>0</v>
      </c>
      <c r="AQ301">
        <v>0</v>
      </c>
      <c r="AR301" t="s">
        <v>422</v>
      </c>
      <c r="AS301" t="s">
        <v>422</v>
      </c>
      <c r="AT301">
        <v>0</v>
      </c>
      <c r="AU301">
        <v>0</v>
      </c>
      <c r="AV301">
        <f>1-AT301/AU301</f>
        <v>0</v>
      </c>
      <c r="AW301">
        <v>0.5</v>
      </c>
      <c r="AX301">
        <f>CW301</f>
        <v>0</v>
      </c>
      <c r="AY301">
        <f>L301</f>
        <v>0</v>
      </c>
      <c r="AZ301">
        <f>AV301*AW301*AX301</f>
        <v>0</v>
      </c>
      <c r="BA301">
        <f>(AY301-AQ301)/AX301</f>
        <v>0</v>
      </c>
      <c r="BB301">
        <f>(AO301-AU301)/AU301</f>
        <v>0</v>
      </c>
      <c r="BC301">
        <f>AN301/(AP301+AN301/AU301)</f>
        <v>0</v>
      </c>
      <c r="BD301" t="s">
        <v>422</v>
      </c>
      <c r="BE301">
        <v>0</v>
      </c>
      <c r="BF301">
        <f>IF(BE301&lt;&gt;0, BE301, BC301)</f>
        <v>0</v>
      </c>
      <c r="BG301">
        <f>1-BF301/AU301</f>
        <v>0</v>
      </c>
      <c r="BH301">
        <f>(AU301-AT301)/(AU301-BF301)</f>
        <v>0</v>
      </c>
      <c r="BI301">
        <f>(AO301-AU301)/(AO301-BF301)</f>
        <v>0</v>
      </c>
      <c r="BJ301">
        <f>(AU301-AT301)/(AU301-AN301)</f>
        <v>0</v>
      </c>
      <c r="BK301">
        <f>(AO301-AU301)/(AO301-AN301)</f>
        <v>0</v>
      </c>
      <c r="BL301">
        <f>(BH301*BF301/AT301)</f>
        <v>0</v>
      </c>
      <c r="BM301">
        <f>(1-BL301)</f>
        <v>0</v>
      </c>
      <c r="CV301">
        <f>$B$13*DT301+$C$13*DU301+$F$13*EF301*(1-EI301)</f>
        <v>0</v>
      </c>
      <c r="CW301">
        <f>CV301*CX301</f>
        <v>0</v>
      </c>
      <c r="CX301">
        <f>($B$13*$D$11+$C$13*$D$11+$F$13*((ES301+EK301)/MAX(ES301+EK301+ET301, 0.1)*$I$11+ET301/MAX(ES301+EK301+ET301, 0.1)*$J$11))/($B$13+$C$13+$F$13)</f>
        <v>0</v>
      </c>
      <c r="CY301">
        <f>($B$13*$K$11+$C$13*$K$11+$F$13*((ES301+EK301)/MAX(ES301+EK301+ET301, 0.1)*$P$11+ET301/MAX(ES301+EK301+ET301, 0.1)*$Q$11))/($B$13+$C$13+$F$13)</f>
        <v>0</v>
      </c>
      <c r="CZ301">
        <v>5.18</v>
      </c>
      <c r="DA301">
        <v>0.5</v>
      </c>
      <c r="DB301" t="s">
        <v>423</v>
      </c>
      <c r="DC301">
        <v>2</v>
      </c>
      <c r="DD301">
        <v>1758415346.1</v>
      </c>
      <c r="DE301">
        <v>422.7238333333333</v>
      </c>
      <c r="DF301">
        <v>419.9997916666666</v>
      </c>
      <c r="DG301">
        <v>23.89532916666667</v>
      </c>
      <c r="DH301">
        <v>23.07842916666667</v>
      </c>
      <c r="DI301">
        <v>423.3848333333333</v>
      </c>
      <c r="DJ301">
        <v>23.57957083333333</v>
      </c>
      <c r="DK301">
        <v>500.0221666666666</v>
      </c>
      <c r="DL301">
        <v>90.17070000000001</v>
      </c>
      <c r="DM301">
        <v>0.06887262083333334</v>
      </c>
      <c r="DN301">
        <v>30.18349166666667</v>
      </c>
      <c r="DO301">
        <v>29.97480833333333</v>
      </c>
      <c r="DP301">
        <v>999.9</v>
      </c>
      <c r="DQ301">
        <v>0</v>
      </c>
      <c r="DR301">
        <v>0</v>
      </c>
      <c r="DS301">
        <v>10003.07875</v>
      </c>
      <c r="DT301">
        <v>0</v>
      </c>
      <c r="DU301">
        <v>3.52142</v>
      </c>
      <c r="DV301">
        <v>2.724069166666666</v>
      </c>
      <c r="DW301">
        <v>433.0721666666666</v>
      </c>
      <c r="DX301">
        <v>429.9215833333333</v>
      </c>
      <c r="DY301">
        <v>0.816903125</v>
      </c>
      <c r="DZ301">
        <v>419.9997916666666</v>
      </c>
      <c r="EA301">
        <v>23.07842916666667</v>
      </c>
      <c r="EB301">
        <v>2.154657916666666</v>
      </c>
      <c r="EC301">
        <v>2.080997916666667</v>
      </c>
      <c r="ED301">
        <v>18.62910833333333</v>
      </c>
      <c r="EE301">
        <v>18.07446666666667</v>
      </c>
      <c r="EF301">
        <v>0.00500078</v>
      </c>
      <c r="EG301">
        <v>0</v>
      </c>
      <c r="EH301">
        <v>0</v>
      </c>
      <c r="EI301">
        <v>0</v>
      </c>
      <c r="EJ301">
        <v>637.5541666666667</v>
      </c>
      <c r="EK301">
        <v>0.00500078</v>
      </c>
      <c r="EL301">
        <v>-14.28333333333333</v>
      </c>
      <c r="EM301">
        <v>-0.8458333333333333</v>
      </c>
      <c r="EN301">
        <v>35.43729166666667</v>
      </c>
      <c r="EO301">
        <v>39.36183333333333</v>
      </c>
      <c r="EP301">
        <v>37.80179166666667</v>
      </c>
      <c r="EQ301">
        <v>39.6195</v>
      </c>
      <c r="ER301">
        <v>38.05958333333333</v>
      </c>
      <c r="ES301">
        <v>0</v>
      </c>
      <c r="ET301">
        <v>0</v>
      </c>
      <c r="EU301">
        <v>0</v>
      </c>
      <c r="EV301">
        <v>1758415354.2</v>
      </c>
      <c r="EW301">
        <v>0</v>
      </c>
      <c r="EX301">
        <v>638.056</v>
      </c>
      <c r="EY301">
        <v>2.961538440144383</v>
      </c>
      <c r="EZ301">
        <v>-10.8615384896596</v>
      </c>
      <c r="FA301">
        <v>-15.52</v>
      </c>
      <c r="FB301">
        <v>15</v>
      </c>
      <c r="FC301">
        <v>0</v>
      </c>
      <c r="FD301" t="s">
        <v>424</v>
      </c>
      <c r="FE301">
        <v>1746989605.5</v>
      </c>
      <c r="FF301">
        <v>1746989593.5</v>
      </c>
      <c r="FG301">
        <v>0</v>
      </c>
      <c r="FH301">
        <v>-0.274</v>
      </c>
      <c r="FI301">
        <v>-0.002</v>
      </c>
      <c r="FJ301">
        <v>2.549</v>
      </c>
      <c r="FK301">
        <v>0.129</v>
      </c>
      <c r="FL301">
        <v>420</v>
      </c>
      <c r="FM301">
        <v>17</v>
      </c>
      <c r="FN301">
        <v>0.02</v>
      </c>
      <c r="FO301">
        <v>0.04</v>
      </c>
      <c r="FP301">
        <v>2.72317275</v>
      </c>
      <c r="FQ301">
        <v>0.1514536210131378</v>
      </c>
      <c r="FR301">
        <v>0.0505636687250589</v>
      </c>
      <c r="FS301">
        <v>1</v>
      </c>
      <c r="FT301">
        <v>639.4735294117646</v>
      </c>
      <c r="FU301">
        <v>-26.07944993933078</v>
      </c>
      <c r="FV301">
        <v>6.901973665874787</v>
      </c>
      <c r="FW301">
        <v>0</v>
      </c>
      <c r="FX301">
        <v>0.81679905</v>
      </c>
      <c r="FY301">
        <v>0.003621028142588681</v>
      </c>
      <c r="FZ301">
        <v>0.0007506111826371958</v>
      </c>
      <c r="GA301">
        <v>1</v>
      </c>
      <c r="GB301">
        <v>2</v>
      </c>
      <c r="GC301">
        <v>3</v>
      </c>
      <c r="GD301" t="s">
        <v>425</v>
      </c>
      <c r="GE301">
        <v>3.10299</v>
      </c>
      <c r="GF301">
        <v>2.72708</v>
      </c>
      <c r="GG301">
        <v>0.0881932</v>
      </c>
      <c r="GH301">
        <v>0.0876947</v>
      </c>
      <c r="GI301">
        <v>0.107076</v>
      </c>
      <c r="GJ301">
        <v>0.105909</v>
      </c>
      <c r="GK301">
        <v>23834.9</v>
      </c>
      <c r="GL301">
        <v>21644.5</v>
      </c>
      <c r="GM301">
        <v>26704.9</v>
      </c>
      <c r="GN301">
        <v>23947.2</v>
      </c>
      <c r="GO301">
        <v>38156.3</v>
      </c>
      <c r="GP301">
        <v>31650.8</v>
      </c>
      <c r="GQ301">
        <v>46636.5</v>
      </c>
      <c r="GR301">
        <v>37887.5</v>
      </c>
      <c r="GS301">
        <v>1.86642</v>
      </c>
      <c r="GT301">
        <v>1.85905</v>
      </c>
      <c r="GU301">
        <v>0.07327649999999999</v>
      </c>
      <c r="GV301">
        <v>0</v>
      </c>
      <c r="GW301">
        <v>28.78</v>
      </c>
      <c r="GX301">
        <v>999.9</v>
      </c>
      <c r="GY301">
        <v>53.4</v>
      </c>
      <c r="GZ301">
        <v>31.6</v>
      </c>
      <c r="HA301">
        <v>27.6465</v>
      </c>
      <c r="HB301">
        <v>60.8337</v>
      </c>
      <c r="HC301">
        <v>26.2861</v>
      </c>
      <c r="HD301">
        <v>1</v>
      </c>
      <c r="HE301">
        <v>0.137912</v>
      </c>
      <c r="HF301">
        <v>-1.27667</v>
      </c>
      <c r="HG301">
        <v>20.2933</v>
      </c>
      <c r="HH301">
        <v>5.21759</v>
      </c>
      <c r="HI301">
        <v>11.98</v>
      </c>
      <c r="HJ301">
        <v>4.96445</v>
      </c>
      <c r="HK301">
        <v>3.27525</v>
      </c>
      <c r="HL301">
        <v>9999</v>
      </c>
      <c r="HM301">
        <v>9999</v>
      </c>
      <c r="HN301">
        <v>9999</v>
      </c>
      <c r="HO301">
        <v>999.9</v>
      </c>
      <c r="HP301">
        <v>1.86386</v>
      </c>
      <c r="HQ301">
        <v>1.86005</v>
      </c>
      <c r="HR301">
        <v>1.85837</v>
      </c>
      <c r="HS301">
        <v>1.85974</v>
      </c>
      <c r="HT301">
        <v>1.85986</v>
      </c>
      <c r="HU301">
        <v>1.85837</v>
      </c>
      <c r="HV301">
        <v>1.85745</v>
      </c>
      <c r="HW301">
        <v>1.85239</v>
      </c>
      <c r="HX301">
        <v>0</v>
      </c>
      <c r="HY301">
        <v>0</v>
      </c>
      <c r="HZ301">
        <v>0</v>
      </c>
      <c r="IA301">
        <v>0</v>
      </c>
      <c r="IB301" t="s">
        <v>426</v>
      </c>
      <c r="IC301" t="s">
        <v>427</v>
      </c>
      <c r="ID301" t="s">
        <v>428</v>
      </c>
      <c r="IE301" t="s">
        <v>428</v>
      </c>
      <c r="IF301" t="s">
        <v>428</v>
      </c>
      <c r="IG301" t="s">
        <v>428</v>
      </c>
      <c r="IH301">
        <v>0</v>
      </c>
      <c r="II301">
        <v>100</v>
      </c>
      <c r="IJ301">
        <v>100</v>
      </c>
      <c r="IK301">
        <v>-0.662</v>
      </c>
      <c r="IL301">
        <v>0.3157</v>
      </c>
      <c r="IM301">
        <v>-0.6605319167387009</v>
      </c>
      <c r="IN301">
        <v>-0.0004737513092168879</v>
      </c>
      <c r="IO301">
        <v>1.233974951706583E-06</v>
      </c>
      <c r="IP301">
        <v>-2.791035861235605E-10</v>
      </c>
      <c r="IQ301">
        <v>0.04306461537617447</v>
      </c>
      <c r="IR301">
        <v>-0.002560808816659483</v>
      </c>
      <c r="IS301">
        <v>0.0007441110143227328</v>
      </c>
      <c r="IT301">
        <v>-6.151772081818622E-06</v>
      </c>
      <c r="IU301">
        <v>2</v>
      </c>
      <c r="IV301">
        <v>1988</v>
      </c>
      <c r="IW301">
        <v>1</v>
      </c>
      <c r="IX301">
        <v>28</v>
      </c>
      <c r="IY301">
        <v>190429.1</v>
      </c>
      <c r="IZ301">
        <v>190429.3</v>
      </c>
      <c r="JA301">
        <v>1.14868</v>
      </c>
      <c r="JB301">
        <v>2.61108</v>
      </c>
      <c r="JC301">
        <v>1.49658</v>
      </c>
      <c r="JD301">
        <v>2.34985</v>
      </c>
      <c r="JE301">
        <v>1.54907</v>
      </c>
      <c r="JF301">
        <v>2.47681</v>
      </c>
      <c r="JG301">
        <v>36.4578</v>
      </c>
      <c r="JH301">
        <v>24.105</v>
      </c>
      <c r="JI301">
        <v>18</v>
      </c>
      <c r="JJ301">
        <v>481.656</v>
      </c>
      <c r="JK301">
        <v>491.462</v>
      </c>
      <c r="JL301">
        <v>30.461</v>
      </c>
      <c r="JM301">
        <v>29.0313</v>
      </c>
      <c r="JN301">
        <v>30</v>
      </c>
      <c r="JO301">
        <v>29.2365</v>
      </c>
      <c r="JP301">
        <v>29.2272</v>
      </c>
      <c r="JQ301">
        <v>23.1052</v>
      </c>
      <c r="JR301">
        <v>20.3967</v>
      </c>
      <c r="JS301">
        <v>100</v>
      </c>
      <c r="JT301">
        <v>30.4682</v>
      </c>
      <c r="JU301">
        <v>420</v>
      </c>
      <c r="JV301">
        <v>23.0909</v>
      </c>
      <c r="JW301">
        <v>101.964</v>
      </c>
      <c r="JX301">
        <v>91.3702</v>
      </c>
    </row>
    <row r="302" spans="1:284">
      <c r="A302">
        <v>284</v>
      </c>
      <c r="B302">
        <v>1758415356.1</v>
      </c>
      <c r="C302">
        <v>2653.099999904633</v>
      </c>
      <c r="D302" t="s">
        <v>1001</v>
      </c>
      <c r="E302" t="s">
        <v>1002</v>
      </c>
      <c r="F302">
        <v>5</v>
      </c>
      <c r="G302" t="s">
        <v>976</v>
      </c>
      <c r="H302" t="s">
        <v>421</v>
      </c>
      <c r="I302">
        <v>1758415348.1</v>
      </c>
      <c r="J302">
        <f>(K302)/1000</f>
        <v>0</v>
      </c>
      <c r="K302">
        <f>1000*DK302*AI302*(DG302-DH302)/(100*CZ302*(1000-AI302*DG302))</f>
        <v>0</v>
      </c>
      <c r="L302">
        <f>DK302*AI302*(DF302-DE302*(1000-AI302*DH302)/(1000-AI302*DG302))/(100*CZ302)</f>
        <v>0</v>
      </c>
      <c r="M302">
        <f>DE302 - IF(AI302&gt;1, L302*CZ302*100.0/(AK302), 0)</f>
        <v>0</v>
      </c>
      <c r="N302">
        <f>((T302-J302/2)*M302-L302)/(T302+J302/2)</f>
        <v>0</v>
      </c>
      <c r="O302">
        <f>N302*(DL302+DM302)/1000.0</f>
        <v>0</v>
      </c>
      <c r="P302">
        <f>(DE302 - IF(AI302&gt;1, L302*CZ302*100.0/(AK302), 0))*(DL302+DM302)/1000.0</f>
        <v>0</v>
      </c>
      <c r="Q302">
        <f>2.0/((1/S302-1/R302)+SIGN(S302)*SQRT((1/S302-1/R302)*(1/S302-1/R302) + 4*DA302/((DA302+1)*(DA302+1))*(2*1/S302*1/R302-1/R302*1/R302)))</f>
        <v>0</v>
      </c>
      <c r="R302">
        <f>IF(LEFT(DB302,1)&lt;&gt;"0",IF(LEFT(DB302,1)="1",3.0,DC302),$D$5+$E$5*(DS302*DL302/($K$5*1000))+$F$5*(DS302*DL302/($K$5*1000))*MAX(MIN(CZ302,$J$5),$I$5)*MAX(MIN(CZ302,$J$5),$I$5)+$G$5*MAX(MIN(CZ302,$J$5),$I$5)*(DS302*DL302/($K$5*1000))+$H$5*(DS302*DL302/($K$5*1000))*(DS302*DL302/($K$5*1000)))</f>
        <v>0</v>
      </c>
      <c r="S302">
        <f>J302*(1000-(1000*0.61365*exp(17.502*W302/(240.97+W302))/(DL302+DM302)+DG302)/2)/(1000*0.61365*exp(17.502*W302/(240.97+W302))/(DL302+DM302)-DG302)</f>
        <v>0</v>
      </c>
      <c r="T302">
        <f>1/((DA302+1)/(Q302/1.6)+1/(R302/1.37)) + DA302/((DA302+1)/(Q302/1.6) + DA302/(R302/1.37))</f>
        <v>0</v>
      </c>
      <c r="U302">
        <f>(CV302*CY302)</f>
        <v>0</v>
      </c>
      <c r="V302">
        <f>(DN302+(U302+2*0.95*5.67E-8*(((DN302+$B$9)+273)^4-(DN302+273)^4)-44100*J302)/(1.84*29.3*R302+8*0.95*5.67E-8*(DN302+273)^3))</f>
        <v>0</v>
      </c>
      <c r="W302">
        <f>($C$9*DO302+$D$9*DP302+$E$9*V302)</f>
        <v>0</v>
      </c>
      <c r="X302">
        <f>0.61365*exp(17.502*W302/(240.97+W302))</f>
        <v>0</v>
      </c>
      <c r="Y302">
        <f>(Z302/AA302*100)</f>
        <v>0</v>
      </c>
      <c r="Z302">
        <f>DG302*(DL302+DM302)/1000</f>
        <v>0</v>
      </c>
      <c r="AA302">
        <f>0.61365*exp(17.502*DN302/(240.97+DN302))</f>
        <v>0</v>
      </c>
      <c r="AB302">
        <f>(X302-DG302*(DL302+DM302)/1000)</f>
        <v>0</v>
      </c>
      <c r="AC302">
        <f>(-J302*44100)</f>
        <v>0</v>
      </c>
      <c r="AD302">
        <f>2*29.3*R302*0.92*(DN302-W302)</f>
        <v>0</v>
      </c>
      <c r="AE302">
        <f>2*0.95*5.67E-8*(((DN302+$B$9)+273)^4-(W302+273)^4)</f>
        <v>0</v>
      </c>
      <c r="AF302">
        <f>U302+AE302+AC302+AD302</f>
        <v>0</v>
      </c>
      <c r="AG302">
        <v>0</v>
      </c>
      <c r="AH302">
        <v>0</v>
      </c>
      <c r="AI302">
        <f>IF(AG302*$H$15&gt;=AK302,1.0,(AK302/(AK302-AG302*$H$15)))</f>
        <v>0</v>
      </c>
      <c r="AJ302">
        <f>(AI302-1)*100</f>
        <v>0</v>
      </c>
      <c r="AK302">
        <f>MAX(0,($B$15+$C$15*DS302)/(1+$D$15*DS302)*DL302/(DN302+273)*$E$15)</f>
        <v>0</v>
      </c>
      <c r="AL302" t="s">
        <v>422</v>
      </c>
      <c r="AM302" t="s">
        <v>422</v>
      </c>
      <c r="AN302">
        <v>0</v>
      </c>
      <c r="AO302">
        <v>0</v>
      </c>
      <c r="AP302">
        <f>1-AN302/AO302</f>
        <v>0</v>
      </c>
      <c r="AQ302">
        <v>0</v>
      </c>
      <c r="AR302" t="s">
        <v>422</v>
      </c>
      <c r="AS302" t="s">
        <v>422</v>
      </c>
      <c r="AT302">
        <v>0</v>
      </c>
      <c r="AU302">
        <v>0</v>
      </c>
      <c r="AV302">
        <f>1-AT302/AU302</f>
        <v>0</v>
      </c>
      <c r="AW302">
        <v>0.5</v>
      </c>
      <c r="AX302">
        <f>CW302</f>
        <v>0</v>
      </c>
      <c r="AY302">
        <f>L302</f>
        <v>0</v>
      </c>
      <c r="AZ302">
        <f>AV302*AW302*AX302</f>
        <v>0</v>
      </c>
      <c r="BA302">
        <f>(AY302-AQ302)/AX302</f>
        <v>0</v>
      </c>
      <c r="BB302">
        <f>(AO302-AU302)/AU302</f>
        <v>0</v>
      </c>
      <c r="BC302">
        <f>AN302/(AP302+AN302/AU302)</f>
        <v>0</v>
      </c>
      <c r="BD302" t="s">
        <v>422</v>
      </c>
      <c r="BE302">
        <v>0</v>
      </c>
      <c r="BF302">
        <f>IF(BE302&lt;&gt;0, BE302, BC302)</f>
        <v>0</v>
      </c>
      <c r="BG302">
        <f>1-BF302/AU302</f>
        <v>0</v>
      </c>
      <c r="BH302">
        <f>(AU302-AT302)/(AU302-BF302)</f>
        <v>0</v>
      </c>
      <c r="BI302">
        <f>(AO302-AU302)/(AO302-BF302)</f>
        <v>0</v>
      </c>
      <c r="BJ302">
        <f>(AU302-AT302)/(AU302-AN302)</f>
        <v>0</v>
      </c>
      <c r="BK302">
        <f>(AO302-AU302)/(AO302-AN302)</f>
        <v>0</v>
      </c>
      <c r="BL302">
        <f>(BH302*BF302/AT302)</f>
        <v>0</v>
      </c>
      <c r="BM302">
        <f>(1-BL302)</f>
        <v>0</v>
      </c>
      <c r="CV302">
        <f>$B$13*DT302+$C$13*DU302+$F$13*EF302*(1-EI302)</f>
        <v>0</v>
      </c>
      <c r="CW302">
        <f>CV302*CX302</f>
        <v>0</v>
      </c>
      <c r="CX302">
        <f>($B$13*$D$11+$C$13*$D$11+$F$13*((ES302+EK302)/MAX(ES302+EK302+ET302, 0.1)*$I$11+ET302/MAX(ES302+EK302+ET302, 0.1)*$J$11))/($B$13+$C$13+$F$13)</f>
        <v>0</v>
      </c>
      <c r="CY302">
        <f>($B$13*$K$11+$C$13*$K$11+$F$13*((ES302+EK302)/MAX(ES302+EK302+ET302, 0.1)*$P$11+ET302/MAX(ES302+EK302+ET302, 0.1)*$Q$11))/($B$13+$C$13+$F$13)</f>
        <v>0</v>
      </c>
      <c r="CZ302">
        <v>5.18</v>
      </c>
      <c r="DA302">
        <v>0.5</v>
      </c>
      <c r="DB302" t="s">
        <v>423</v>
      </c>
      <c r="DC302">
        <v>2</v>
      </c>
      <c r="DD302">
        <v>1758415348.1</v>
      </c>
      <c r="DE302">
        <v>422.7292916666667</v>
      </c>
      <c r="DF302">
        <v>420.0035416666666</v>
      </c>
      <c r="DG302">
        <v>23.89545416666667</v>
      </c>
      <c r="DH302">
        <v>23.07840833333333</v>
      </c>
      <c r="DI302">
        <v>423.3902916666667</v>
      </c>
      <c r="DJ302">
        <v>23.57969583333334</v>
      </c>
      <c r="DK302">
        <v>500.0227499999999</v>
      </c>
      <c r="DL302">
        <v>90.17059583333334</v>
      </c>
      <c r="DM302">
        <v>0.06884220000000001</v>
      </c>
      <c r="DN302">
        <v>30.1834125</v>
      </c>
      <c r="DO302">
        <v>29.97426666666667</v>
      </c>
      <c r="DP302">
        <v>999.9</v>
      </c>
      <c r="DQ302">
        <v>0</v>
      </c>
      <c r="DR302">
        <v>0</v>
      </c>
      <c r="DS302">
        <v>10002.94958333333</v>
      </c>
      <c r="DT302">
        <v>0</v>
      </c>
      <c r="DU302">
        <v>3.52142</v>
      </c>
      <c r="DV302">
        <v>2.725805</v>
      </c>
      <c r="DW302">
        <v>433.0777916666667</v>
      </c>
      <c r="DX302">
        <v>429.9254166666666</v>
      </c>
      <c r="DY302">
        <v>0.8170465</v>
      </c>
      <c r="DZ302">
        <v>420.0035416666666</v>
      </c>
      <c r="EA302">
        <v>23.07840833333333</v>
      </c>
      <c r="EB302">
        <v>2.15466625</v>
      </c>
      <c r="EC302">
        <v>2.080993333333333</v>
      </c>
      <c r="ED302">
        <v>18.629175</v>
      </c>
      <c r="EE302">
        <v>18.0744375</v>
      </c>
      <c r="EF302">
        <v>0.00500078</v>
      </c>
      <c r="EG302">
        <v>0</v>
      </c>
      <c r="EH302">
        <v>0</v>
      </c>
      <c r="EI302">
        <v>0</v>
      </c>
      <c r="EJ302">
        <v>636.8791666666667</v>
      </c>
      <c r="EK302">
        <v>0.00500078</v>
      </c>
      <c r="EL302">
        <v>-14.675</v>
      </c>
      <c r="EM302">
        <v>-0.7708333333333334</v>
      </c>
      <c r="EN302">
        <v>35.43991666666667</v>
      </c>
      <c r="EO302">
        <v>39.32533333333333</v>
      </c>
      <c r="EP302">
        <v>37.78883333333333</v>
      </c>
      <c r="EQ302">
        <v>39.58820833333333</v>
      </c>
      <c r="ER302">
        <v>38.04920833333333</v>
      </c>
      <c r="ES302">
        <v>0</v>
      </c>
      <c r="ET302">
        <v>0</v>
      </c>
      <c r="EU302">
        <v>0</v>
      </c>
      <c r="EV302">
        <v>1758415356</v>
      </c>
      <c r="EW302">
        <v>0</v>
      </c>
      <c r="EX302">
        <v>636.9730769230771</v>
      </c>
      <c r="EY302">
        <v>-2.882051481799305</v>
      </c>
      <c r="EZ302">
        <v>-5.945299042744398</v>
      </c>
      <c r="FA302">
        <v>-14.56538461538461</v>
      </c>
      <c r="FB302">
        <v>15</v>
      </c>
      <c r="FC302">
        <v>0</v>
      </c>
      <c r="FD302" t="s">
        <v>424</v>
      </c>
      <c r="FE302">
        <v>1746989605.5</v>
      </c>
      <c r="FF302">
        <v>1746989593.5</v>
      </c>
      <c r="FG302">
        <v>0</v>
      </c>
      <c r="FH302">
        <v>-0.274</v>
      </c>
      <c r="FI302">
        <v>-0.002</v>
      </c>
      <c r="FJ302">
        <v>2.549</v>
      </c>
      <c r="FK302">
        <v>0.129</v>
      </c>
      <c r="FL302">
        <v>420</v>
      </c>
      <c r="FM302">
        <v>17</v>
      </c>
      <c r="FN302">
        <v>0.02</v>
      </c>
      <c r="FO302">
        <v>0.04</v>
      </c>
      <c r="FP302">
        <v>2.732124390243902</v>
      </c>
      <c r="FQ302">
        <v>0.1279708013937315</v>
      </c>
      <c r="FR302">
        <v>0.04898882421327264</v>
      </c>
      <c r="FS302">
        <v>1</v>
      </c>
      <c r="FT302">
        <v>638.385294117647</v>
      </c>
      <c r="FU302">
        <v>-17.77998481187381</v>
      </c>
      <c r="FV302">
        <v>6.75796403176809</v>
      </c>
      <c r="FW302">
        <v>0</v>
      </c>
      <c r="FX302">
        <v>0.8169501707317073</v>
      </c>
      <c r="FY302">
        <v>0.003281226480836641</v>
      </c>
      <c r="FZ302">
        <v>0.0007232406711542618</v>
      </c>
      <c r="GA302">
        <v>1</v>
      </c>
      <c r="GB302">
        <v>2</v>
      </c>
      <c r="GC302">
        <v>3</v>
      </c>
      <c r="GD302" t="s">
        <v>425</v>
      </c>
      <c r="GE302">
        <v>3.10313</v>
      </c>
      <c r="GF302">
        <v>2.72692</v>
      </c>
      <c r="GG302">
        <v>0.0881905</v>
      </c>
      <c r="GH302">
        <v>0.08770310000000001</v>
      </c>
      <c r="GI302">
        <v>0.107075</v>
      </c>
      <c r="GJ302">
        <v>0.105909</v>
      </c>
      <c r="GK302">
        <v>23835</v>
      </c>
      <c r="GL302">
        <v>21644.3</v>
      </c>
      <c r="GM302">
        <v>26704.8</v>
      </c>
      <c r="GN302">
        <v>23947.2</v>
      </c>
      <c r="GO302">
        <v>38156.4</v>
      </c>
      <c r="GP302">
        <v>31650.8</v>
      </c>
      <c r="GQ302">
        <v>46636.5</v>
      </c>
      <c r="GR302">
        <v>37887.6</v>
      </c>
      <c r="GS302">
        <v>1.86672</v>
      </c>
      <c r="GT302">
        <v>1.85903</v>
      </c>
      <c r="GU302">
        <v>0.073351</v>
      </c>
      <c r="GV302">
        <v>0</v>
      </c>
      <c r="GW302">
        <v>28.7789</v>
      </c>
      <c r="GX302">
        <v>999.9</v>
      </c>
      <c r="GY302">
        <v>53.4</v>
      </c>
      <c r="GZ302">
        <v>31.6</v>
      </c>
      <c r="HA302">
        <v>27.6442</v>
      </c>
      <c r="HB302">
        <v>60.9337</v>
      </c>
      <c r="HC302">
        <v>26.274</v>
      </c>
      <c r="HD302">
        <v>1</v>
      </c>
      <c r="HE302">
        <v>0.137876</v>
      </c>
      <c r="HF302">
        <v>-1.29172</v>
      </c>
      <c r="HG302">
        <v>20.2932</v>
      </c>
      <c r="HH302">
        <v>5.21774</v>
      </c>
      <c r="HI302">
        <v>11.98</v>
      </c>
      <c r="HJ302">
        <v>4.96455</v>
      </c>
      <c r="HK302">
        <v>3.27523</v>
      </c>
      <c r="HL302">
        <v>9999</v>
      </c>
      <c r="HM302">
        <v>9999</v>
      </c>
      <c r="HN302">
        <v>9999</v>
      </c>
      <c r="HO302">
        <v>999.9</v>
      </c>
      <c r="HP302">
        <v>1.86386</v>
      </c>
      <c r="HQ302">
        <v>1.86005</v>
      </c>
      <c r="HR302">
        <v>1.85837</v>
      </c>
      <c r="HS302">
        <v>1.85974</v>
      </c>
      <c r="HT302">
        <v>1.85987</v>
      </c>
      <c r="HU302">
        <v>1.85837</v>
      </c>
      <c r="HV302">
        <v>1.85745</v>
      </c>
      <c r="HW302">
        <v>1.85239</v>
      </c>
      <c r="HX302">
        <v>0</v>
      </c>
      <c r="HY302">
        <v>0</v>
      </c>
      <c r="HZ302">
        <v>0</v>
      </c>
      <c r="IA302">
        <v>0</v>
      </c>
      <c r="IB302" t="s">
        <v>426</v>
      </c>
      <c r="IC302" t="s">
        <v>427</v>
      </c>
      <c r="ID302" t="s">
        <v>428</v>
      </c>
      <c r="IE302" t="s">
        <v>428</v>
      </c>
      <c r="IF302" t="s">
        <v>428</v>
      </c>
      <c r="IG302" t="s">
        <v>428</v>
      </c>
      <c r="IH302">
        <v>0</v>
      </c>
      <c r="II302">
        <v>100</v>
      </c>
      <c r="IJ302">
        <v>100</v>
      </c>
      <c r="IK302">
        <v>-0.661</v>
      </c>
      <c r="IL302">
        <v>0.3158</v>
      </c>
      <c r="IM302">
        <v>-0.6605319167387009</v>
      </c>
      <c r="IN302">
        <v>-0.0004737513092168879</v>
      </c>
      <c r="IO302">
        <v>1.233974951706583E-06</v>
      </c>
      <c r="IP302">
        <v>-2.791035861235605E-10</v>
      </c>
      <c r="IQ302">
        <v>0.04306461537617447</v>
      </c>
      <c r="IR302">
        <v>-0.002560808816659483</v>
      </c>
      <c r="IS302">
        <v>0.0007441110143227328</v>
      </c>
      <c r="IT302">
        <v>-6.151772081818622E-06</v>
      </c>
      <c r="IU302">
        <v>2</v>
      </c>
      <c r="IV302">
        <v>1988</v>
      </c>
      <c r="IW302">
        <v>1</v>
      </c>
      <c r="IX302">
        <v>28</v>
      </c>
      <c r="IY302">
        <v>190429.2</v>
      </c>
      <c r="IZ302">
        <v>190429.4</v>
      </c>
      <c r="JA302">
        <v>1.14868</v>
      </c>
      <c r="JB302">
        <v>2.60986</v>
      </c>
      <c r="JC302">
        <v>1.49658</v>
      </c>
      <c r="JD302">
        <v>2.34741</v>
      </c>
      <c r="JE302">
        <v>1.54907</v>
      </c>
      <c r="JF302">
        <v>2.4707</v>
      </c>
      <c r="JG302">
        <v>36.4578</v>
      </c>
      <c r="JH302">
        <v>24.0963</v>
      </c>
      <c r="JI302">
        <v>18</v>
      </c>
      <c r="JJ302">
        <v>481.831</v>
      </c>
      <c r="JK302">
        <v>491.436</v>
      </c>
      <c r="JL302">
        <v>30.4673</v>
      </c>
      <c r="JM302">
        <v>29.0313</v>
      </c>
      <c r="JN302">
        <v>30</v>
      </c>
      <c r="JO302">
        <v>29.2365</v>
      </c>
      <c r="JP302">
        <v>29.2261</v>
      </c>
      <c r="JQ302">
        <v>23.1026</v>
      </c>
      <c r="JR302">
        <v>20.3967</v>
      </c>
      <c r="JS302">
        <v>100</v>
      </c>
      <c r="JT302">
        <v>30.4682</v>
      </c>
      <c r="JU302">
        <v>420</v>
      </c>
      <c r="JV302">
        <v>23.0909</v>
      </c>
      <c r="JW302">
        <v>101.964</v>
      </c>
      <c r="JX302">
        <v>91.3703</v>
      </c>
    </row>
    <row r="303" spans="1:284">
      <c r="A303">
        <v>285</v>
      </c>
      <c r="B303">
        <v>1758415358.1</v>
      </c>
      <c r="C303">
        <v>2655.099999904633</v>
      </c>
      <c r="D303" t="s">
        <v>1003</v>
      </c>
      <c r="E303" t="s">
        <v>1004</v>
      </c>
      <c r="F303">
        <v>5</v>
      </c>
      <c r="G303" t="s">
        <v>976</v>
      </c>
      <c r="H303" t="s">
        <v>421</v>
      </c>
      <c r="I303">
        <v>1758415350.1</v>
      </c>
      <c r="J303">
        <f>(K303)/1000</f>
        <v>0</v>
      </c>
      <c r="K303">
        <f>1000*DK303*AI303*(DG303-DH303)/(100*CZ303*(1000-AI303*DG303))</f>
        <v>0</v>
      </c>
      <c r="L303">
        <f>DK303*AI303*(DF303-DE303*(1000-AI303*DH303)/(1000-AI303*DG303))/(100*CZ303)</f>
        <v>0</v>
      </c>
      <c r="M303">
        <f>DE303 - IF(AI303&gt;1, L303*CZ303*100.0/(AK303), 0)</f>
        <v>0</v>
      </c>
      <c r="N303">
        <f>((T303-J303/2)*M303-L303)/(T303+J303/2)</f>
        <v>0</v>
      </c>
      <c r="O303">
        <f>N303*(DL303+DM303)/1000.0</f>
        <v>0</v>
      </c>
      <c r="P303">
        <f>(DE303 - IF(AI303&gt;1, L303*CZ303*100.0/(AK303), 0))*(DL303+DM303)/1000.0</f>
        <v>0</v>
      </c>
      <c r="Q303">
        <f>2.0/((1/S303-1/R303)+SIGN(S303)*SQRT((1/S303-1/R303)*(1/S303-1/R303) + 4*DA303/((DA303+1)*(DA303+1))*(2*1/S303*1/R303-1/R303*1/R303)))</f>
        <v>0</v>
      </c>
      <c r="R303">
        <f>IF(LEFT(DB303,1)&lt;&gt;"0",IF(LEFT(DB303,1)="1",3.0,DC303),$D$5+$E$5*(DS303*DL303/($K$5*1000))+$F$5*(DS303*DL303/($K$5*1000))*MAX(MIN(CZ303,$J$5),$I$5)*MAX(MIN(CZ303,$J$5),$I$5)+$G$5*MAX(MIN(CZ303,$J$5),$I$5)*(DS303*DL303/($K$5*1000))+$H$5*(DS303*DL303/($K$5*1000))*(DS303*DL303/($K$5*1000)))</f>
        <v>0</v>
      </c>
      <c r="S303">
        <f>J303*(1000-(1000*0.61365*exp(17.502*W303/(240.97+W303))/(DL303+DM303)+DG303)/2)/(1000*0.61365*exp(17.502*W303/(240.97+W303))/(DL303+DM303)-DG303)</f>
        <v>0</v>
      </c>
      <c r="T303">
        <f>1/((DA303+1)/(Q303/1.6)+1/(R303/1.37)) + DA303/((DA303+1)/(Q303/1.6) + DA303/(R303/1.37))</f>
        <v>0</v>
      </c>
      <c r="U303">
        <f>(CV303*CY303)</f>
        <v>0</v>
      </c>
      <c r="V303">
        <f>(DN303+(U303+2*0.95*5.67E-8*(((DN303+$B$9)+273)^4-(DN303+273)^4)-44100*J303)/(1.84*29.3*R303+8*0.95*5.67E-8*(DN303+273)^3))</f>
        <v>0</v>
      </c>
      <c r="W303">
        <f>($C$9*DO303+$D$9*DP303+$E$9*V303)</f>
        <v>0</v>
      </c>
      <c r="X303">
        <f>0.61365*exp(17.502*W303/(240.97+W303))</f>
        <v>0</v>
      </c>
      <c r="Y303">
        <f>(Z303/AA303*100)</f>
        <v>0</v>
      </c>
      <c r="Z303">
        <f>DG303*(DL303+DM303)/1000</f>
        <v>0</v>
      </c>
      <c r="AA303">
        <f>0.61365*exp(17.502*DN303/(240.97+DN303))</f>
        <v>0</v>
      </c>
      <c r="AB303">
        <f>(X303-DG303*(DL303+DM303)/1000)</f>
        <v>0</v>
      </c>
      <c r="AC303">
        <f>(-J303*44100)</f>
        <v>0</v>
      </c>
      <c r="AD303">
        <f>2*29.3*R303*0.92*(DN303-W303)</f>
        <v>0</v>
      </c>
      <c r="AE303">
        <f>2*0.95*5.67E-8*(((DN303+$B$9)+273)^4-(W303+273)^4)</f>
        <v>0</v>
      </c>
      <c r="AF303">
        <f>U303+AE303+AC303+AD303</f>
        <v>0</v>
      </c>
      <c r="AG303">
        <v>0</v>
      </c>
      <c r="AH303">
        <v>0</v>
      </c>
      <c r="AI303">
        <f>IF(AG303*$H$15&gt;=AK303,1.0,(AK303/(AK303-AG303*$H$15)))</f>
        <v>0</v>
      </c>
      <c r="AJ303">
        <f>(AI303-1)*100</f>
        <v>0</v>
      </c>
      <c r="AK303">
        <f>MAX(0,($B$15+$C$15*DS303)/(1+$D$15*DS303)*DL303/(DN303+273)*$E$15)</f>
        <v>0</v>
      </c>
      <c r="AL303" t="s">
        <v>422</v>
      </c>
      <c r="AM303" t="s">
        <v>422</v>
      </c>
      <c r="AN303">
        <v>0</v>
      </c>
      <c r="AO303">
        <v>0</v>
      </c>
      <c r="AP303">
        <f>1-AN303/AO303</f>
        <v>0</v>
      </c>
      <c r="AQ303">
        <v>0</v>
      </c>
      <c r="AR303" t="s">
        <v>422</v>
      </c>
      <c r="AS303" t="s">
        <v>422</v>
      </c>
      <c r="AT303">
        <v>0</v>
      </c>
      <c r="AU303">
        <v>0</v>
      </c>
      <c r="AV303">
        <f>1-AT303/AU303</f>
        <v>0</v>
      </c>
      <c r="AW303">
        <v>0.5</v>
      </c>
      <c r="AX303">
        <f>CW303</f>
        <v>0</v>
      </c>
      <c r="AY303">
        <f>L303</f>
        <v>0</v>
      </c>
      <c r="AZ303">
        <f>AV303*AW303*AX303</f>
        <v>0</v>
      </c>
      <c r="BA303">
        <f>(AY303-AQ303)/AX303</f>
        <v>0</v>
      </c>
      <c r="BB303">
        <f>(AO303-AU303)/AU303</f>
        <v>0</v>
      </c>
      <c r="BC303">
        <f>AN303/(AP303+AN303/AU303)</f>
        <v>0</v>
      </c>
      <c r="BD303" t="s">
        <v>422</v>
      </c>
      <c r="BE303">
        <v>0</v>
      </c>
      <c r="BF303">
        <f>IF(BE303&lt;&gt;0, BE303, BC303)</f>
        <v>0</v>
      </c>
      <c r="BG303">
        <f>1-BF303/AU303</f>
        <v>0</v>
      </c>
      <c r="BH303">
        <f>(AU303-AT303)/(AU303-BF303)</f>
        <v>0</v>
      </c>
      <c r="BI303">
        <f>(AO303-AU303)/(AO303-BF303)</f>
        <v>0</v>
      </c>
      <c r="BJ303">
        <f>(AU303-AT303)/(AU303-AN303)</f>
        <v>0</v>
      </c>
      <c r="BK303">
        <f>(AO303-AU303)/(AO303-AN303)</f>
        <v>0</v>
      </c>
      <c r="BL303">
        <f>(BH303*BF303/AT303)</f>
        <v>0</v>
      </c>
      <c r="BM303">
        <f>(1-BL303)</f>
        <v>0</v>
      </c>
      <c r="CV303">
        <f>$B$13*DT303+$C$13*DU303+$F$13*EF303*(1-EI303)</f>
        <v>0</v>
      </c>
      <c r="CW303">
        <f>CV303*CX303</f>
        <v>0</v>
      </c>
      <c r="CX303">
        <f>($B$13*$D$11+$C$13*$D$11+$F$13*((ES303+EK303)/MAX(ES303+EK303+ET303, 0.1)*$I$11+ET303/MAX(ES303+EK303+ET303, 0.1)*$J$11))/($B$13+$C$13+$F$13)</f>
        <v>0</v>
      </c>
      <c r="CY303">
        <f>($B$13*$K$11+$C$13*$K$11+$F$13*((ES303+EK303)/MAX(ES303+EK303+ET303, 0.1)*$P$11+ET303/MAX(ES303+EK303+ET303, 0.1)*$Q$11))/($B$13+$C$13+$F$13)</f>
        <v>0</v>
      </c>
      <c r="CZ303">
        <v>5.18</v>
      </c>
      <c r="DA303">
        <v>0.5</v>
      </c>
      <c r="DB303" t="s">
        <v>423</v>
      </c>
      <c r="DC303">
        <v>2</v>
      </c>
      <c r="DD303">
        <v>1758415350.1</v>
      </c>
      <c r="DE303">
        <v>422.7303749999999</v>
      </c>
      <c r="DF303">
        <v>419.9987916666667</v>
      </c>
      <c r="DG303">
        <v>23.895525</v>
      </c>
      <c r="DH303">
        <v>23.07805833333333</v>
      </c>
      <c r="DI303">
        <v>423.391375</v>
      </c>
      <c r="DJ303">
        <v>23.57976666666667</v>
      </c>
      <c r="DK303">
        <v>500.0221666666666</v>
      </c>
      <c r="DL303">
        <v>90.17041666666667</v>
      </c>
      <c r="DM303">
        <v>0.06885857083333334</v>
      </c>
      <c r="DN303">
        <v>30.18329166666666</v>
      </c>
      <c r="DO303">
        <v>29.97347916666667</v>
      </c>
      <c r="DP303">
        <v>999.9</v>
      </c>
      <c r="DQ303">
        <v>0</v>
      </c>
      <c r="DR303">
        <v>0</v>
      </c>
      <c r="DS303">
        <v>10001.1475</v>
      </c>
      <c r="DT303">
        <v>0</v>
      </c>
      <c r="DU303">
        <v>3.52142</v>
      </c>
      <c r="DV303">
        <v>2.731599583333333</v>
      </c>
      <c r="DW303">
        <v>433.0789583333333</v>
      </c>
      <c r="DX303">
        <v>429.9205</v>
      </c>
      <c r="DY303">
        <v>0.8174697083333333</v>
      </c>
      <c r="DZ303">
        <v>419.9987916666667</v>
      </c>
      <c r="EA303">
        <v>23.07805833333333</v>
      </c>
      <c r="EB303">
        <v>2.154668333333333</v>
      </c>
      <c r="EC303">
        <v>2.080958333333333</v>
      </c>
      <c r="ED303">
        <v>18.62919583333333</v>
      </c>
      <c r="EE303">
        <v>18.07416666666667</v>
      </c>
      <c r="EF303">
        <v>0.00500078</v>
      </c>
      <c r="EG303">
        <v>0</v>
      </c>
      <c r="EH303">
        <v>0</v>
      </c>
      <c r="EI303">
        <v>0</v>
      </c>
      <c r="EJ303">
        <v>636.3083333333334</v>
      </c>
      <c r="EK303">
        <v>0.00500078</v>
      </c>
      <c r="EL303">
        <v>-14.59166666666667</v>
      </c>
      <c r="EM303">
        <v>-0.8833333333333334</v>
      </c>
      <c r="EN303">
        <v>35.43466666666666</v>
      </c>
      <c r="EO303">
        <v>39.29408333333333</v>
      </c>
      <c r="EP303">
        <v>37.77320833333333</v>
      </c>
      <c r="EQ303">
        <v>39.54916666666666</v>
      </c>
      <c r="ER303">
        <v>38.031</v>
      </c>
      <c r="ES303">
        <v>0</v>
      </c>
      <c r="ET303">
        <v>0</v>
      </c>
      <c r="EU303">
        <v>0</v>
      </c>
      <c r="EV303">
        <v>1758415357.8</v>
      </c>
      <c r="EW303">
        <v>0</v>
      </c>
      <c r="EX303">
        <v>637.308</v>
      </c>
      <c r="EY303">
        <v>6.638461451769598</v>
      </c>
      <c r="EZ303">
        <v>11.33846158656852</v>
      </c>
      <c r="FA303">
        <v>-14.58</v>
      </c>
      <c r="FB303">
        <v>15</v>
      </c>
      <c r="FC303">
        <v>0</v>
      </c>
      <c r="FD303" t="s">
        <v>424</v>
      </c>
      <c r="FE303">
        <v>1746989605.5</v>
      </c>
      <c r="FF303">
        <v>1746989593.5</v>
      </c>
      <c r="FG303">
        <v>0</v>
      </c>
      <c r="FH303">
        <v>-0.274</v>
      </c>
      <c r="FI303">
        <v>-0.002</v>
      </c>
      <c r="FJ303">
        <v>2.549</v>
      </c>
      <c r="FK303">
        <v>0.129</v>
      </c>
      <c r="FL303">
        <v>420</v>
      </c>
      <c r="FM303">
        <v>17</v>
      </c>
      <c r="FN303">
        <v>0.02</v>
      </c>
      <c r="FO303">
        <v>0.04</v>
      </c>
      <c r="FP303">
        <v>2.72565575</v>
      </c>
      <c r="FQ303">
        <v>0.1407112570356415</v>
      </c>
      <c r="FR303">
        <v>0.04940837666264191</v>
      </c>
      <c r="FS303">
        <v>1</v>
      </c>
      <c r="FT303">
        <v>637.95</v>
      </c>
      <c r="FU303">
        <v>-7.280366796065474</v>
      </c>
      <c r="FV303">
        <v>6.557225471367668</v>
      </c>
      <c r="FW303">
        <v>0</v>
      </c>
      <c r="FX303">
        <v>0.8170861500000001</v>
      </c>
      <c r="FY303">
        <v>0.004665253283300518</v>
      </c>
      <c r="FZ303">
        <v>0.0008140813703187224</v>
      </c>
      <c r="GA303">
        <v>1</v>
      </c>
      <c r="GB303">
        <v>2</v>
      </c>
      <c r="GC303">
        <v>3</v>
      </c>
      <c r="GD303" t="s">
        <v>425</v>
      </c>
      <c r="GE303">
        <v>3.10317</v>
      </c>
      <c r="GF303">
        <v>2.72703</v>
      </c>
      <c r="GG303">
        <v>0.08819159999999999</v>
      </c>
      <c r="GH303">
        <v>0.0877018</v>
      </c>
      <c r="GI303">
        <v>0.107071</v>
      </c>
      <c r="GJ303">
        <v>0.105902</v>
      </c>
      <c r="GK303">
        <v>23835</v>
      </c>
      <c r="GL303">
        <v>21644.4</v>
      </c>
      <c r="GM303">
        <v>26704.9</v>
      </c>
      <c r="GN303">
        <v>23947.3</v>
      </c>
      <c r="GO303">
        <v>38156.4</v>
      </c>
      <c r="GP303">
        <v>31651</v>
      </c>
      <c r="GQ303">
        <v>46636.4</v>
      </c>
      <c r="GR303">
        <v>37887.5</v>
      </c>
      <c r="GS303">
        <v>1.8667</v>
      </c>
      <c r="GT303">
        <v>1.85903</v>
      </c>
      <c r="GU303">
        <v>0.0731647</v>
      </c>
      <c r="GV303">
        <v>0</v>
      </c>
      <c r="GW303">
        <v>28.7789</v>
      </c>
      <c r="GX303">
        <v>999.9</v>
      </c>
      <c r="GY303">
        <v>53.4</v>
      </c>
      <c r="GZ303">
        <v>31.6</v>
      </c>
      <c r="HA303">
        <v>27.6462</v>
      </c>
      <c r="HB303">
        <v>61.0637</v>
      </c>
      <c r="HC303">
        <v>26.0897</v>
      </c>
      <c r="HD303">
        <v>1</v>
      </c>
      <c r="HE303">
        <v>0.137835</v>
      </c>
      <c r="HF303">
        <v>-1.28112</v>
      </c>
      <c r="HG303">
        <v>20.2936</v>
      </c>
      <c r="HH303">
        <v>5.21909</v>
      </c>
      <c r="HI303">
        <v>11.98</v>
      </c>
      <c r="HJ303">
        <v>4.9648</v>
      </c>
      <c r="HK303">
        <v>3.2755</v>
      </c>
      <c r="HL303">
        <v>9999</v>
      </c>
      <c r="HM303">
        <v>9999</v>
      </c>
      <c r="HN303">
        <v>9999</v>
      </c>
      <c r="HO303">
        <v>999.9</v>
      </c>
      <c r="HP303">
        <v>1.86387</v>
      </c>
      <c r="HQ303">
        <v>1.86005</v>
      </c>
      <c r="HR303">
        <v>1.85837</v>
      </c>
      <c r="HS303">
        <v>1.85974</v>
      </c>
      <c r="HT303">
        <v>1.85988</v>
      </c>
      <c r="HU303">
        <v>1.85837</v>
      </c>
      <c r="HV303">
        <v>1.85745</v>
      </c>
      <c r="HW303">
        <v>1.85238</v>
      </c>
      <c r="HX303">
        <v>0</v>
      </c>
      <c r="HY303">
        <v>0</v>
      </c>
      <c r="HZ303">
        <v>0</v>
      </c>
      <c r="IA303">
        <v>0</v>
      </c>
      <c r="IB303" t="s">
        <v>426</v>
      </c>
      <c r="IC303" t="s">
        <v>427</v>
      </c>
      <c r="ID303" t="s">
        <v>428</v>
      </c>
      <c r="IE303" t="s">
        <v>428</v>
      </c>
      <c r="IF303" t="s">
        <v>428</v>
      </c>
      <c r="IG303" t="s">
        <v>428</v>
      </c>
      <c r="IH303">
        <v>0</v>
      </c>
      <c r="II303">
        <v>100</v>
      </c>
      <c r="IJ303">
        <v>100</v>
      </c>
      <c r="IK303">
        <v>-0.661</v>
      </c>
      <c r="IL303">
        <v>0.3157</v>
      </c>
      <c r="IM303">
        <v>-0.6605319167387009</v>
      </c>
      <c r="IN303">
        <v>-0.0004737513092168879</v>
      </c>
      <c r="IO303">
        <v>1.233974951706583E-06</v>
      </c>
      <c r="IP303">
        <v>-2.791035861235605E-10</v>
      </c>
      <c r="IQ303">
        <v>0.04306461537617447</v>
      </c>
      <c r="IR303">
        <v>-0.002560808816659483</v>
      </c>
      <c r="IS303">
        <v>0.0007441110143227328</v>
      </c>
      <c r="IT303">
        <v>-6.151772081818622E-06</v>
      </c>
      <c r="IU303">
        <v>2</v>
      </c>
      <c r="IV303">
        <v>1988</v>
      </c>
      <c r="IW303">
        <v>1</v>
      </c>
      <c r="IX303">
        <v>28</v>
      </c>
      <c r="IY303">
        <v>190429.2</v>
      </c>
      <c r="IZ303">
        <v>190429.4</v>
      </c>
      <c r="JA303">
        <v>1.14868</v>
      </c>
      <c r="JB303">
        <v>2.6123</v>
      </c>
      <c r="JC303">
        <v>1.49658</v>
      </c>
      <c r="JD303">
        <v>2.34741</v>
      </c>
      <c r="JE303">
        <v>1.54907</v>
      </c>
      <c r="JF303">
        <v>2.40112</v>
      </c>
      <c r="JG303">
        <v>36.4578</v>
      </c>
      <c r="JH303">
        <v>24.0875</v>
      </c>
      <c r="JI303">
        <v>18</v>
      </c>
      <c r="JJ303">
        <v>481.814</v>
      </c>
      <c r="JK303">
        <v>491.436</v>
      </c>
      <c r="JL303">
        <v>30.4738</v>
      </c>
      <c r="JM303">
        <v>29.0313</v>
      </c>
      <c r="JN303">
        <v>29.9999</v>
      </c>
      <c r="JO303">
        <v>29.2362</v>
      </c>
      <c r="JP303">
        <v>29.2261</v>
      </c>
      <c r="JQ303">
        <v>23.1048</v>
      </c>
      <c r="JR303">
        <v>20.3967</v>
      </c>
      <c r="JS303">
        <v>100</v>
      </c>
      <c r="JT303">
        <v>30.487</v>
      </c>
      <c r="JU303">
        <v>420</v>
      </c>
      <c r="JV303">
        <v>23.0909</v>
      </c>
      <c r="JW303">
        <v>101.964</v>
      </c>
      <c r="JX303">
        <v>91.3702</v>
      </c>
    </row>
    <row r="304" spans="1:284">
      <c r="A304">
        <v>286</v>
      </c>
      <c r="B304">
        <v>1758415360.1</v>
      </c>
      <c r="C304">
        <v>2657.099999904633</v>
      </c>
      <c r="D304" t="s">
        <v>1005</v>
      </c>
      <c r="E304" t="s">
        <v>1006</v>
      </c>
      <c r="F304">
        <v>5</v>
      </c>
      <c r="G304" t="s">
        <v>976</v>
      </c>
      <c r="H304" t="s">
        <v>421</v>
      </c>
      <c r="I304">
        <v>1758415352.1</v>
      </c>
      <c r="J304">
        <f>(K304)/1000</f>
        <v>0</v>
      </c>
      <c r="K304">
        <f>1000*DK304*AI304*(DG304-DH304)/(100*CZ304*(1000-AI304*DG304))</f>
        <v>0</v>
      </c>
      <c r="L304">
        <f>DK304*AI304*(DF304-DE304*(1000-AI304*DH304)/(1000-AI304*DG304))/(100*CZ304)</f>
        <v>0</v>
      </c>
      <c r="M304">
        <f>DE304 - IF(AI304&gt;1, L304*CZ304*100.0/(AK304), 0)</f>
        <v>0</v>
      </c>
      <c r="N304">
        <f>((T304-J304/2)*M304-L304)/(T304+J304/2)</f>
        <v>0</v>
      </c>
      <c r="O304">
        <f>N304*(DL304+DM304)/1000.0</f>
        <v>0</v>
      </c>
      <c r="P304">
        <f>(DE304 - IF(AI304&gt;1, L304*CZ304*100.0/(AK304), 0))*(DL304+DM304)/1000.0</f>
        <v>0</v>
      </c>
      <c r="Q304">
        <f>2.0/((1/S304-1/R304)+SIGN(S304)*SQRT((1/S304-1/R304)*(1/S304-1/R304) + 4*DA304/((DA304+1)*(DA304+1))*(2*1/S304*1/R304-1/R304*1/R304)))</f>
        <v>0</v>
      </c>
      <c r="R304">
        <f>IF(LEFT(DB304,1)&lt;&gt;"0",IF(LEFT(DB304,1)="1",3.0,DC304),$D$5+$E$5*(DS304*DL304/($K$5*1000))+$F$5*(DS304*DL304/($K$5*1000))*MAX(MIN(CZ304,$J$5),$I$5)*MAX(MIN(CZ304,$J$5),$I$5)+$G$5*MAX(MIN(CZ304,$J$5),$I$5)*(DS304*DL304/($K$5*1000))+$H$5*(DS304*DL304/($K$5*1000))*(DS304*DL304/($K$5*1000)))</f>
        <v>0</v>
      </c>
      <c r="S304">
        <f>J304*(1000-(1000*0.61365*exp(17.502*W304/(240.97+W304))/(DL304+DM304)+DG304)/2)/(1000*0.61365*exp(17.502*W304/(240.97+W304))/(DL304+DM304)-DG304)</f>
        <v>0</v>
      </c>
      <c r="T304">
        <f>1/((DA304+1)/(Q304/1.6)+1/(R304/1.37)) + DA304/((DA304+1)/(Q304/1.6) + DA304/(R304/1.37))</f>
        <v>0</v>
      </c>
      <c r="U304">
        <f>(CV304*CY304)</f>
        <v>0</v>
      </c>
      <c r="V304">
        <f>(DN304+(U304+2*0.95*5.67E-8*(((DN304+$B$9)+273)^4-(DN304+273)^4)-44100*J304)/(1.84*29.3*R304+8*0.95*5.67E-8*(DN304+273)^3))</f>
        <v>0</v>
      </c>
      <c r="W304">
        <f>($C$9*DO304+$D$9*DP304+$E$9*V304)</f>
        <v>0</v>
      </c>
      <c r="X304">
        <f>0.61365*exp(17.502*W304/(240.97+W304))</f>
        <v>0</v>
      </c>
      <c r="Y304">
        <f>(Z304/AA304*100)</f>
        <v>0</v>
      </c>
      <c r="Z304">
        <f>DG304*(DL304+DM304)/1000</f>
        <v>0</v>
      </c>
      <c r="AA304">
        <f>0.61365*exp(17.502*DN304/(240.97+DN304))</f>
        <v>0</v>
      </c>
      <c r="AB304">
        <f>(X304-DG304*(DL304+DM304)/1000)</f>
        <v>0</v>
      </c>
      <c r="AC304">
        <f>(-J304*44100)</f>
        <v>0</v>
      </c>
      <c r="AD304">
        <f>2*29.3*R304*0.92*(DN304-W304)</f>
        <v>0</v>
      </c>
      <c r="AE304">
        <f>2*0.95*5.67E-8*(((DN304+$B$9)+273)^4-(W304+273)^4)</f>
        <v>0</v>
      </c>
      <c r="AF304">
        <f>U304+AE304+AC304+AD304</f>
        <v>0</v>
      </c>
      <c r="AG304">
        <v>0</v>
      </c>
      <c r="AH304">
        <v>0</v>
      </c>
      <c r="AI304">
        <f>IF(AG304*$H$15&gt;=AK304,1.0,(AK304/(AK304-AG304*$H$15)))</f>
        <v>0</v>
      </c>
      <c r="AJ304">
        <f>(AI304-1)*100</f>
        <v>0</v>
      </c>
      <c r="AK304">
        <f>MAX(0,($B$15+$C$15*DS304)/(1+$D$15*DS304)*DL304/(DN304+273)*$E$15)</f>
        <v>0</v>
      </c>
      <c r="AL304" t="s">
        <v>422</v>
      </c>
      <c r="AM304" t="s">
        <v>422</v>
      </c>
      <c r="AN304">
        <v>0</v>
      </c>
      <c r="AO304">
        <v>0</v>
      </c>
      <c r="AP304">
        <f>1-AN304/AO304</f>
        <v>0</v>
      </c>
      <c r="AQ304">
        <v>0</v>
      </c>
      <c r="AR304" t="s">
        <v>422</v>
      </c>
      <c r="AS304" t="s">
        <v>422</v>
      </c>
      <c r="AT304">
        <v>0</v>
      </c>
      <c r="AU304">
        <v>0</v>
      </c>
      <c r="AV304">
        <f>1-AT304/AU304</f>
        <v>0</v>
      </c>
      <c r="AW304">
        <v>0.5</v>
      </c>
      <c r="AX304">
        <f>CW304</f>
        <v>0</v>
      </c>
      <c r="AY304">
        <f>L304</f>
        <v>0</v>
      </c>
      <c r="AZ304">
        <f>AV304*AW304*AX304</f>
        <v>0</v>
      </c>
      <c r="BA304">
        <f>(AY304-AQ304)/AX304</f>
        <v>0</v>
      </c>
      <c r="BB304">
        <f>(AO304-AU304)/AU304</f>
        <v>0</v>
      </c>
      <c r="BC304">
        <f>AN304/(AP304+AN304/AU304)</f>
        <v>0</v>
      </c>
      <c r="BD304" t="s">
        <v>422</v>
      </c>
      <c r="BE304">
        <v>0</v>
      </c>
      <c r="BF304">
        <f>IF(BE304&lt;&gt;0, BE304, BC304)</f>
        <v>0</v>
      </c>
      <c r="BG304">
        <f>1-BF304/AU304</f>
        <v>0</v>
      </c>
      <c r="BH304">
        <f>(AU304-AT304)/(AU304-BF304)</f>
        <v>0</v>
      </c>
      <c r="BI304">
        <f>(AO304-AU304)/(AO304-BF304)</f>
        <v>0</v>
      </c>
      <c r="BJ304">
        <f>(AU304-AT304)/(AU304-AN304)</f>
        <v>0</v>
      </c>
      <c r="BK304">
        <f>(AO304-AU304)/(AO304-AN304)</f>
        <v>0</v>
      </c>
      <c r="BL304">
        <f>(BH304*BF304/AT304)</f>
        <v>0</v>
      </c>
      <c r="BM304">
        <f>(1-BL304)</f>
        <v>0</v>
      </c>
      <c r="CV304">
        <f>$B$13*DT304+$C$13*DU304+$F$13*EF304*(1-EI304)</f>
        <v>0</v>
      </c>
      <c r="CW304">
        <f>CV304*CX304</f>
        <v>0</v>
      </c>
      <c r="CX304">
        <f>($B$13*$D$11+$C$13*$D$11+$F$13*((ES304+EK304)/MAX(ES304+EK304+ET304, 0.1)*$I$11+ET304/MAX(ES304+EK304+ET304, 0.1)*$J$11))/($B$13+$C$13+$F$13)</f>
        <v>0</v>
      </c>
      <c r="CY304">
        <f>($B$13*$K$11+$C$13*$K$11+$F$13*((ES304+EK304)/MAX(ES304+EK304+ET304, 0.1)*$P$11+ET304/MAX(ES304+EK304+ET304, 0.1)*$Q$11))/($B$13+$C$13+$F$13)</f>
        <v>0</v>
      </c>
      <c r="CZ304">
        <v>5.18</v>
      </c>
      <c r="DA304">
        <v>0.5</v>
      </c>
      <c r="DB304" t="s">
        <v>423</v>
      </c>
      <c r="DC304">
        <v>2</v>
      </c>
      <c r="DD304">
        <v>1758415352.1</v>
      </c>
      <c r="DE304">
        <v>422.730625</v>
      </c>
      <c r="DF304">
        <v>419.9942916666667</v>
      </c>
      <c r="DG304">
        <v>23.89544166666667</v>
      </c>
      <c r="DH304">
        <v>23.07770416666667</v>
      </c>
      <c r="DI304">
        <v>423.391625</v>
      </c>
      <c r="DJ304">
        <v>23.57968333333334</v>
      </c>
      <c r="DK304">
        <v>499.9984583333333</v>
      </c>
      <c r="DL304">
        <v>90.17038333333335</v>
      </c>
      <c r="DM304">
        <v>0.06888389583333333</v>
      </c>
      <c r="DN304">
        <v>30.18317083333334</v>
      </c>
      <c r="DO304">
        <v>29.97299583333334</v>
      </c>
      <c r="DP304">
        <v>999.9</v>
      </c>
      <c r="DQ304">
        <v>0</v>
      </c>
      <c r="DR304">
        <v>0</v>
      </c>
      <c r="DS304">
        <v>9999.635</v>
      </c>
      <c r="DT304">
        <v>0</v>
      </c>
      <c r="DU304">
        <v>3.52142</v>
      </c>
      <c r="DV304">
        <v>2.73634625</v>
      </c>
      <c r="DW304">
        <v>433.0792083333333</v>
      </c>
      <c r="DX304">
        <v>429.9157499999999</v>
      </c>
      <c r="DY304">
        <v>0.817739375</v>
      </c>
      <c r="DZ304">
        <v>419.9942916666667</v>
      </c>
      <c r="EA304">
        <v>23.07770416666667</v>
      </c>
      <c r="EB304">
        <v>2.15466</v>
      </c>
      <c r="EC304">
        <v>2.080925416666667</v>
      </c>
      <c r="ED304">
        <v>18.62912916666667</v>
      </c>
      <c r="EE304">
        <v>18.0739125</v>
      </c>
      <c r="EF304">
        <v>0.00500078</v>
      </c>
      <c r="EG304">
        <v>0</v>
      </c>
      <c r="EH304">
        <v>0</v>
      </c>
      <c r="EI304">
        <v>0</v>
      </c>
      <c r="EJ304">
        <v>637.5124999999999</v>
      </c>
      <c r="EK304">
        <v>0.00500078</v>
      </c>
      <c r="EL304">
        <v>-15.5625</v>
      </c>
      <c r="EM304">
        <v>-0.9916666666666667</v>
      </c>
      <c r="EN304">
        <v>35.39558333333333</v>
      </c>
      <c r="EO304">
        <v>39.257625</v>
      </c>
      <c r="EP304">
        <v>37.71075</v>
      </c>
      <c r="EQ304">
        <v>39.4945</v>
      </c>
      <c r="ER304">
        <v>37.99979166666666</v>
      </c>
      <c r="ES304">
        <v>0</v>
      </c>
      <c r="ET304">
        <v>0</v>
      </c>
      <c r="EU304">
        <v>0</v>
      </c>
      <c r="EV304">
        <v>1758415360.2</v>
      </c>
      <c r="EW304">
        <v>0</v>
      </c>
      <c r="EX304">
        <v>638.208</v>
      </c>
      <c r="EY304">
        <v>-6.76923068364504</v>
      </c>
      <c r="EZ304">
        <v>5.730769139069761</v>
      </c>
      <c r="FA304">
        <v>-14.976</v>
      </c>
      <c r="FB304">
        <v>15</v>
      </c>
      <c r="FC304">
        <v>0</v>
      </c>
      <c r="FD304" t="s">
        <v>424</v>
      </c>
      <c r="FE304">
        <v>1746989605.5</v>
      </c>
      <c r="FF304">
        <v>1746989593.5</v>
      </c>
      <c r="FG304">
        <v>0</v>
      </c>
      <c r="FH304">
        <v>-0.274</v>
      </c>
      <c r="FI304">
        <v>-0.002</v>
      </c>
      <c r="FJ304">
        <v>2.549</v>
      </c>
      <c r="FK304">
        <v>0.129</v>
      </c>
      <c r="FL304">
        <v>420</v>
      </c>
      <c r="FM304">
        <v>17</v>
      </c>
      <c r="FN304">
        <v>0.02</v>
      </c>
      <c r="FO304">
        <v>0.04</v>
      </c>
      <c r="FP304">
        <v>2.719500487804878</v>
      </c>
      <c r="FQ304">
        <v>0.1979441811846667</v>
      </c>
      <c r="FR304">
        <v>0.046777461372385</v>
      </c>
      <c r="FS304">
        <v>1</v>
      </c>
      <c r="FT304">
        <v>637.7117647058825</v>
      </c>
      <c r="FU304">
        <v>-2.08097787632312</v>
      </c>
      <c r="FV304">
        <v>6.618857405655552</v>
      </c>
      <c r="FW304">
        <v>0</v>
      </c>
      <c r="FX304">
        <v>0.8173698048780489</v>
      </c>
      <c r="FY304">
        <v>0.006978041811847027</v>
      </c>
      <c r="FZ304">
        <v>0.0009990796061818165</v>
      </c>
      <c r="GA304">
        <v>1</v>
      </c>
      <c r="GB304">
        <v>2</v>
      </c>
      <c r="GC304">
        <v>3</v>
      </c>
      <c r="GD304" t="s">
        <v>425</v>
      </c>
      <c r="GE304">
        <v>3.10319</v>
      </c>
      <c r="GF304">
        <v>2.72677</v>
      </c>
      <c r="GG304">
        <v>0.0881972</v>
      </c>
      <c r="GH304">
        <v>0.0877033</v>
      </c>
      <c r="GI304">
        <v>0.107071</v>
      </c>
      <c r="GJ304">
        <v>0.105899</v>
      </c>
      <c r="GK304">
        <v>23834.8</v>
      </c>
      <c r="GL304">
        <v>21644.3</v>
      </c>
      <c r="GM304">
        <v>26704.9</v>
      </c>
      <c r="GN304">
        <v>23947.3</v>
      </c>
      <c r="GO304">
        <v>38156.5</v>
      </c>
      <c r="GP304">
        <v>31651</v>
      </c>
      <c r="GQ304">
        <v>46636.5</v>
      </c>
      <c r="GR304">
        <v>37887.4</v>
      </c>
      <c r="GS304">
        <v>1.8668</v>
      </c>
      <c r="GT304">
        <v>1.85882</v>
      </c>
      <c r="GU304">
        <v>0.0734441</v>
      </c>
      <c r="GV304">
        <v>0</v>
      </c>
      <c r="GW304">
        <v>28.7787</v>
      </c>
      <c r="GX304">
        <v>999.9</v>
      </c>
      <c r="GY304">
        <v>53.4</v>
      </c>
      <c r="GZ304">
        <v>31.6</v>
      </c>
      <c r="HA304">
        <v>27.6454</v>
      </c>
      <c r="HB304">
        <v>61.1637</v>
      </c>
      <c r="HC304">
        <v>26.0617</v>
      </c>
      <c r="HD304">
        <v>1</v>
      </c>
      <c r="HE304">
        <v>0.137802</v>
      </c>
      <c r="HF304">
        <v>-1.29853</v>
      </c>
      <c r="HG304">
        <v>20.2932</v>
      </c>
      <c r="HH304">
        <v>5.21714</v>
      </c>
      <c r="HI304">
        <v>11.98</v>
      </c>
      <c r="HJ304">
        <v>4.96445</v>
      </c>
      <c r="HK304">
        <v>3.27523</v>
      </c>
      <c r="HL304">
        <v>9999</v>
      </c>
      <c r="HM304">
        <v>9999</v>
      </c>
      <c r="HN304">
        <v>9999</v>
      </c>
      <c r="HO304">
        <v>999.9</v>
      </c>
      <c r="HP304">
        <v>1.86387</v>
      </c>
      <c r="HQ304">
        <v>1.86006</v>
      </c>
      <c r="HR304">
        <v>1.85837</v>
      </c>
      <c r="HS304">
        <v>1.85974</v>
      </c>
      <c r="HT304">
        <v>1.85985</v>
      </c>
      <c r="HU304">
        <v>1.85837</v>
      </c>
      <c r="HV304">
        <v>1.85745</v>
      </c>
      <c r="HW304">
        <v>1.85235</v>
      </c>
      <c r="HX304">
        <v>0</v>
      </c>
      <c r="HY304">
        <v>0</v>
      </c>
      <c r="HZ304">
        <v>0</v>
      </c>
      <c r="IA304">
        <v>0</v>
      </c>
      <c r="IB304" t="s">
        <v>426</v>
      </c>
      <c r="IC304" t="s">
        <v>427</v>
      </c>
      <c r="ID304" t="s">
        <v>428</v>
      </c>
      <c r="IE304" t="s">
        <v>428</v>
      </c>
      <c r="IF304" t="s">
        <v>428</v>
      </c>
      <c r="IG304" t="s">
        <v>428</v>
      </c>
      <c r="IH304">
        <v>0</v>
      </c>
      <c r="II304">
        <v>100</v>
      </c>
      <c r="IJ304">
        <v>100</v>
      </c>
      <c r="IK304">
        <v>-0.661</v>
      </c>
      <c r="IL304">
        <v>0.3158</v>
      </c>
      <c r="IM304">
        <v>-0.6605319167387009</v>
      </c>
      <c r="IN304">
        <v>-0.0004737513092168879</v>
      </c>
      <c r="IO304">
        <v>1.233974951706583E-06</v>
      </c>
      <c r="IP304">
        <v>-2.791035861235605E-10</v>
      </c>
      <c r="IQ304">
        <v>0.04306461537617447</v>
      </c>
      <c r="IR304">
        <v>-0.002560808816659483</v>
      </c>
      <c r="IS304">
        <v>0.0007441110143227328</v>
      </c>
      <c r="IT304">
        <v>-6.151772081818622E-06</v>
      </c>
      <c r="IU304">
        <v>2</v>
      </c>
      <c r="IV304">
        <v>1988</v>
      </c>
      <c r="IW304">
        <v>1</v>
      </c>
      <c r="IX304">
        <v>28</v>
      </c>
      <c r="IY304">
        <v>190429.2</v>
      </c>
      <c r="IZ304">
        <v>190429.4</v>
      </c>
      <c r="JA304">
        <v>1.14868</v>
      </c>
      <c r="JB304">
        <v>2.60986</v>
      </c>
      <c r="JC304">
        <v>1.49658</v>
      </c>
      <c r="JD304">
        <v>2.34985</v>
      </c>
      <c r="JE304">
        <v>1.54907</v>
      </c>
      <c r="JF304">
        <v>2.42188</v>
      </c>
      <c r="JG304">
        <v>36.4578</v>
      </c>
      <c r="JH304">
        <v>24.0875</v>
      </c>
      <c r="JI304">
        <v>18</v>
      </c>
      <c r="JJ304">
        <v>481.863</v>
      </c>
      <c r="JK304">
        <v>491.304</v>
      </c>
      <c r="JL304">
        <v>30.4797</v>
      </c>
      <c r="JM304">
        <v>29.0304</v>
      </c>
      <c r="JN304">
        <v>29.9999</v>
      </c>
      <c r="JO304">
        <v>29.235</v>
      </c>
      <c r="JP304">
        <v>29.2261</v>
      </c>
      <c r="JQ304">
        <v>23.1021</v>
      </c>
      <c r="JR304">
        <v>20.3967</v>
      </c>
      <c r="JS304">
        <v>100</v>
      </c>
      <c r="JT304">
        <v>30.487</v>
      </c>
      <c r="JU304">
        <v>420</v>
      </c>
      <c r="JV304">
        <v>23.0909</v>
      </c>
      <c r="JW304">
        <v>101.964</v>
      </c>
      <c r="JX304">
        <v>91.37</v>
      </c>
    </row>
    <row r="305" spans="1:284">
      <c r="A305">
        <v>287</v>
      </c>
      <c r="B305">
        <v>1758415362.1</v>
      </c>
      <c r="C305">
        <v>2659.099999904633</v>
      </c>
      <c r="D305" t="s">
        <v>1007</v>
      </c>
      <c r="E305" t="s">
        <v>1008</v>
      </c>
      <c r="F305">
        <v>5</v>
      </c>
      <c r="G305" t="s">
        <v>976</v>
      </c>
      <c r="H305" t="s">
        <v>421</v>
      </c>
      <c r="I305">
        <v>1758415354.1</v>
      </c>
      <c r="J305">
        <f>(K305)/1000</f>
        <v>0</v>
      </c>
      <c r="K305">
        <f>1000*DK305*AI305*(DG305-DH305)/(100*CZ305*(1000-AI305*DG305))</f>
        <v>0</v>
      </c>
      <c r="L305">
        <f>DK305*AI305*(DF305-DE305*(1000-AI305*DH305)/(1000-AI305*DG305))/(100*CZ305)</f>
        <v>0</v>
      </c>
      <c r="M305">
        <f>DE305 - IF(AI305&gt;1, L305*CZ305*100.0/(AK305), 0)</f>
        <v>0</v>
      </c>
      <c r="N305">
        <f>((T305-J305/2)*M305-L305)/(T305+J305/2)</f>
        <v>0</v>
      </c>
      <c r="O305">
        <f>N305*(DL305+DM305)/1000.0</f>
        <v>0</v>
      </c>
      <c r="P305">
        <f>(DE305 - IF(AI305&gt;1, L305*CZ305*100.0/(AK305), 0))*(DL305+DM305)/1000.0</f>
        <v>0</v>
      </c>
      <c r="Q305">
        <f>2.0/((1/S305-1/R305)+SIGN(S305)*SQRT((1/S305-1/R305)*(1/S305-1/R305) + 4*DA305/((DA305+1)*(DA305+1))*(2*1/S305*1/R305-1/R305*1/R305)))</f>
        <v>0</v>
      </c>
      <c r="R305">
        <f>IF(LEFT(DB305,1)&lt;&gt;"0",IF(LEFT(DB305,1)="1",3.0,DC305),$D$5+$E$5*(DS305*DL305/($K$5*1000))+$F$5*(DS305*DL305/($K$5*1000))*MAX(MIN(CZ305,$J$5),$I$5)*MAX(MIN(CZ305,$J$5),$I$5)+$G$5*MAX(MIN(CZ305,$J$5),$I$5)*(DS305*DL305/($K$5*1000))+$H$5*(DS305*DL305/($K$5*1000))*(DS305*DL305/($K$5*1000)))</f>
        <v>0</v>
      </c>
      <c r="S305">
        <f>J305*(1000-(1000*0.61365*exp(17.502*W305/(240.97+W305))/(DL305+DM305)+DG305)/2)/(1000*0.61365*exp(17.502*W305/(240.97+W305))/(DL305+DM305)-DG305)</f>
        <v>0</v>
      </c>
      <c r="T305">
        <f>1/((DA305+1)/(Q305/1.6)+1/(R305/1.37)) + DA305/((DA305+1)/(Q305/1.6) + DA305/(R305/1.37))</f>
        <v>0</v>
      </c>
      <c r="U305">
        <f>(CV305*CY305)</f>
        <v>0</v>
      </c>
      <c r="V305">
        <f>(DN305+(U305+2*0.95*5.67E-8*(((DN305+$B$9)+273)^4-(DN305+273)^4)-44100*J305)/(1.84*29.3*R305+8*0.95*5.67E-8*(DN305+273)^3))</f>
        <v>0</v>
      </c>
      <c r="W305">
        <f>($C$9*DO305+$D$9*DP305+$E$9*V305)</f>
        <v>0</v>
      </c>
      <c r="X305">
        <f>0.61365*exp(17.502*W305/(240.97+W305))</f>
        <v>0</v>
      </c>
      <c r="Y305">
        <f>(Z305/AA305*100)</f>
        <v>0</v>
      </c>
      <c r="Z305">
        <f>DG305*(DL305+DM305)/1000</f>
        <v>0</v>
      </c>
      <c r="AA305">
        <f>0.61365*exp(17.502*DN305/(240.97+DN305))</f>
        <v>0</v>
      </c>
      <c r="AB305">
        <f>(X305-DG305*(DL305+DM305)/1000)</f>
        <v>0</v>
      </c>
      <c r="AC305">
        <f>(-J305*44100)</f>
        <v>0</v>
      </c>
      <c r="AD305">
        <f>2*29.3*R305*0.92*(DN305-W305)</f>
        <v>0</v>
      </c>
      <c r="AE305">
        <f>2*0.95*5.67E-8*(((DN305+$B$9)+273)^4-(W305+273)^4)</f>
        <v>0</v>
      </c>
      <c r="AF305">
        <f>U305+AE305+AC305+AD305</f>
        <v>0</v>
      </c>
      <c r="AG305">
        <v>0</v>
      </c>
      <c r="AH305">
        <v>0</v>
      </c>
      <c r="AI305">
        <f>IF(AG305*$H$15&gt;=AK305,1.0,(AK305/(AK305-AG305*$H$15)))</f>
        <v>0</v>
      </c>
      <c r="AJ305">
        <f>(AI305-1)*100</f>
        <v>0</v>
      </c>
      <c r="AK305">
        <f>MAX(0,($B$15+$C$15*DS305)/(1+$D$15*DS305)*DL305/(DN305+273)*$E$15)</f>
        <v>0</v>
      </c>
      <c r="AL305" t="s">
        <v>422</v>
      </c>
      <c r="AM305" t="s">
        <v>422</v>
      </c>
      <c r="AN305">
        <v>0</v>
      </c>
      <c r="AO305">
        <v>0</v>
      </c>
      <c r="AP305">
        <f>1-AN305/AO305</f>
        <v>0</v>
      </c>
      <c r="AQ305">
        <v>0</v>
      </c>
      <c r="AR305" t="s">
        <v>422</v>
      </c>
      <c r="AS305" t="s">
        <v>422</v>
      </c>
      <c r="AT305">
        <v>0</v>
      </c>
      <c r="AU305">
        <v>0</v>
      </c>
      <c r="AV305">
        <f>1-AT305/AU305</f>
        <v>0</v>
      </c>
      <c r="AW305">
        <v>0.5</v>
      </c>
      <c r="AX305">
        <f>CW305</f>
        <v>0</v>
      </c>
      <c r="AY305">
        <f>L305</f>
        <v>0</v>
      </c>
      <c r="AZ305">
        <f>AV305*AW305*AX305</f>
        <v>0</v>
      </c>
      <c r="BA305">
        <f>(AY305-AQ305)/AX305</f>
        <v>0</v>
      </c>
      <c r="BB305">
        <f>(AO305-AU305)/AU305</f>
        <v>0</v>
      </c>
      <c r="BC305">
        <f>AN305/(AP305+AN305/AU305)</f>
        <v>0</v>
      </c>
      <c r="BD305" t="s">
        <v>422</v>
      </c>
      <c r="BE305">
        <v>0</v>
      </c>
      <c r="BF305">
        <f>IF(BE305&lt;&gt;0, BE305, BC305)</f>
        <v>0</v>
      </c>
      <c r="BG305">
        <f>1-BF305/AU305</f>
        <v>0</v>
      </c>
      <c r="BH305">
        <f>(AU305-AT305)/(AU305-BF305)</f>
        <v>0</v>
      </c>
      <c r="BI305">
        <f>(AO305-AU305)/(AO305-BF305)</f>
        <v>0</v>
      </c>
      <c r="BJ305">
        <f>(AU305-AT305)/(AU305-AN305)</f>
        <v>0</v>
      </c>
      <c r="BK305">
        <f>(AO305-AU305)/(AO305-AN305)</f>
        <v>0</v>
      </c>
      <c r="BL305">
        <f>(BH305*BF305/AT305)</f>
        <v>0</v>
      </c>
      <c r="BM305">
        <f>(1-BL305)</f>
        <v>0</v>
      </c>
      <c r="CV305">
        <f>$B$13*DT305+$C$13*DU305+$F$13*EF305*(1-EI305)</f>
        <v>0</v>
      </c>
      <c r="CW305">
        <f>CV305*CX305</f>
        <v>0</v>
      </c>
      <c r="CX305">
        <f>($B$13*$D$11+$C$13*$D$11+$F$13*((ES305+EK305)/MAX(ES305+EK305+ET305, 0.1)*$I$11+ET305/MAX(ES305+EK305+ET305, 0.1)*$J$11))/($B$13+$C$13+$F$13)</f>
        <v>0</v>
      </c>
      <c r="CY305">
        <f>($B$13*$K$11+$C$13*$K$11+$F$13*((ES305+EK305)/MAX(ES305+EK305+ET305, 0.1)*$P$11+ET305/MAX(ES305+EK305+ET305, 0.1)*$Q$11))/($B$13+$C$13+$F$13)</f>
        <v>0</v>
      </c>
      <c r="CZ305">
        <v>5.18</v>
      </c>
      <c r="DA305">
        <v>0.5</v>
      </c>
      <c r="DB305" t="s">
        <v>423</v>
      </c>
      <c r="DC305">
        <v>2</v>
      </c>
      <c r="DD305">
        <v>1758415354.1</v>
      </c>
      <c r="DE305">
        <v>422.7302916666667</v>
      </c>
      <c r="DF305">
        <v>419.987</v>
      </c>
      <c r="DG305">
        <v>23.89512083333333</v>
      </c>
      <c r="DH305">
        <v>23.0775</v>
      </c>
      <c r="DI305">
        <v>423.3913333333333</v>
      </c>
      <c r="DJ305">
        <v>23.57936666666667</v>
      </c>
      <c r="DK305">
        <v>499.985875</v>
      </c>
      <c r="DL305">
        <v>90.17048333333334</v>
      </c>
      <c r="DM305">
        <v>0.06887847916666667</v>
      </c>
      <c r="DN305">
        <v>30.1830875</v>
      </c>
      <c r="DO305">
        <v>29.973025</v>
      </c>
      <c r="DP305">
        <v>999.9</v>
      </c>
      <c r="DQ305">
        <v>0</v>
      </c>
      <c r="DR305">
        <v>0</v>
      </c>
      <c r="DS305">
        <v>9997.684166666666</v>
      </c>
      <c r="DT305">
        <v>0</v>
      </c>
      <c r="DU305">
        <v>3.52142</v>
      </c>
      <c r="DV305">
        <v>2.743240833333333</v>
      </c>
      <c r="DW305">
        <v>433.07875</v>
      </c>
      <c r="DX305">
        <v>429.9082083333333</v>
      </c>
      <c r="DY305">
        <v>0.8176181250000001</v>
      </c>
      <c r="DZ305">
        <v>419.987</v>
      </c>
      <c r="EA305">
        <v>23.0775</v>
      </c>
      <c r="EB305">
        <v>2.154633333333333</v>
      </c>
      <c r="EC305">
        <v>2.080909583333333</v>
      </c>
      <c r="ED305">
        <v>18.62892916666667</v>
      </c>
      <c r="EE305">
        <v>18.07379583333333</v>
      </c>
      <c r="EF305">
        <v>0.00500078</v>
      </c>
      <c r="EG305">
        <v>0</v>
      </c>
      <c r="EH305">
        <v>0</v>
      </c>
      <c r="EI305">
        <v>0</v>
      </c>
      <c r="EJ305">
        <v>638.9875000000001</v>
      </c>
      <c r="EK305">
        <v>0.00500078</v>
      </c>
      <c r="EL305">
        <v>-15.80833333333333</v>
      </c>
      <c r="EM305">
        <v>-1.008333333333333</v>
      </c>
      <c r="EN305">
        <v>35.38258333333334</v>
      </c>
      <c r="EO305">
        <v>39.226375</v>
      </c>
      <c r="EP305">
        <v>37.744625</v>
      </c>
      <c r="EQ305">
        <v>39.447625</v>
      </c>
      <c r="ER305">
        <v>37.98941666666666</v>
      </c>
      <c r="ES305">
        <v>0</v>
      </c>
      <c r="ET305">
        <v>0</v>
      </c>
      <c r="EU305">
        <v>0</v>
      </c>
      <c r="EV305">
        <v>1758415362</v>
      </c>
      <c r="EW305">
        <v>0</v>
      </c>
      <c r="EX305">
        <v>639.5846153846154</v>
      </c>
      <c r="EY305">
        <v>18.26324793209052</v>
      </c>
      <c r="EZ305">
        <v>8.735042692290229</v>
      </c>
      <c r="FA305">
        <v>-15.81923076923077</v>
      </c>
      <c r="FB305">
        <v>15</v>
      </c>
      <c r="FC305">
        <v>0</v>
      </c>
      <c r="FD305" t="s">
        <v>424</v>
      </c>
      <c r="FE305">
        <v>1746989605.5</v>
      </c>
      <c r="FF305">
        <v>1746989593.5</v>
      </c>
      <c r="FG305">
        <v>0</v>
      </c>
      <c r="FH305">
        <v>-0.274</v>
      </c>
      <c r="FI305">
        <v>-0.002</v>
      </c>
      <c r="FJ305">
        <v>2.549</v>
      </c>
      <c r="FK305">
        <v>0.129</v>
      </c>
      <c r="FL305">
        <v>420</v>
      </c>
      <c r="FM305">
        <v>17</v>
      </c>
      <c r="FN305">
        <v>0.02</v>
      </c>
      <c r="FO305">
        <v>0.04</v>
      </c>
      <c r="FP305">
        <v>2.72736775</v>
      </c>
      <c r="FQ305">
        <v>0.09014105065665821</v>
      </c>
      <c r="FR305">
        <v>0.04040430524631625</v>
      </c>
      <c r="FS305">
        <v>1</v>
      </c>
      <c r="FT305">
        <v>638.0529411764705</v>
      </c>
      <c r="FU305">
        <v>14.61268135195427</v>
      </c>
      <c r="FV305">
        <v>7.303956836340698</v>
      </c>
      <c r="FW305">
        <v>0</v>
      </c>
      <c r="FX305">
        <v>0.8175728750000001</v>
      </c>
      <c r="FY305">
        <v>0.00511059287054233</v>
      </c>
      <c r="FZ305">
        <v>0.0009053463753586321</v>
      </c>
      <c r="GA305">
        <v>1</v>
      </c>
      <c r="GB305">
        <v>2</v>
      </c>
      <c r="GC305">
        <v>3</v>
      </c>
      <c r="GD305" t="s">
        <v>425</v>
      </c>
      <c r="GE305">
        <v>3.10294</v>
      </c>
      <c r="GF305">
        <v>2.72704</v>
      </c>
      <c r="GG305">
        <v>0.0882001</v>
      </c>
      <c r="GH305">
        <v>0.08770310000000001</v>
      </c>
      <c r="GI305">
        <v>0.107067</v>
      </c>
      <c r="GJ305">
        <v>0.1059</v>
      </c>
      <c r="GK305">
        <v>23834.7</v>
      </c>
      <c r="GL305">
        <v>21644.3</v>
      </c>
      <c r="GM305">
        <v>26704.8</v>
      </c>
      <c r="GN305">
        <v>23947.3</v>
      </c>
      <c r="GO305">
        <v>38156.5</v>
      </c>
      <c r="GP305">
        <v>31651.1</v>
      </c>
      <c r="GQ305">
        <v>46636.3</v>
      </c>
      <c r="GR305">
        <v>37887.5</v>
      </c>
      <c r="GS305">
        <v>1.86658</v>
      </c>
      <c r="GT305">
        <v>1.85905</v>
      </c>
      <c r="GU305">
        <v>0.0736676</v>
      </c>
      <c r="GV305">
        <v>0</v>
      </c>
      <c r="GW305">
        <v>28.7775</v>
      </c>
      <c r="GX305">
        <v>999.9</v>
      </c>
      <c r="GY305">
        <v>53.4</v>
      </c>
      <c r="GZ305">
        <v>31.6</v>
      </c>
      <c r="HA305">
        <v>27.6462</v>
      </c>
      <c r="HB305">
        <v>61.1437</v>
      </c>
      <c r="HC305">
        <v>26.0897</v>
      </c>
      <c r="HD305">
        <v>1</v>
      </c>
      <c r="HE305">
        <v>0.137787</v>
      </c>
      <c r="HF305">
        <v>-1.28928</v>
      </c>
      <c r="HG305">
        <v>20.2936</v>
      </c>
      <c r="HH305">
        <v>5.21894</v>
      </c>
      <c r="HI305">
        <v>11.98</v>
      </c>
      <c r="HJ305">
        <v>4.96485</v>
      </c>
      <c r="HK305">
        <v>3.27558</v>
      </c>
      <c r="HL305">
        <v>9999</v>
      </c>
      <c r="HM305">
        <v>9999</v>
      </c>
      <c r="HN305">
        <v>9999</v>
      </c>
      <c r="HO305">
        <v>999.9</v>
      </c>
      <c r="HP305">
        <v>1.86386</v>
      </c>
      <c r="HQ305">
        <v>1.86006</v>
      </c>
      <c r="HR305">
        <v>1.85837</v>
      </c>
      <c r="HS305">
        <v>1.85974</v>
      </c>
      <c r="HT305">
        <v>1.85984</v>
      </c>
      <c r="HU305">
        <v>1.85837</v>
      </c>
      <c r="HV305">
        <v>1.85745</v>
      </c>
      <c r="HW305">
        <v>1.85235</v>
      </c>
      <c r="HX305">
        <v>0</v>
      </c>
      <c r="HY305">
        <v>0</v>
      </c>
      <c r="HZ305">
        <v>0</v>
      </c>
      <c r="IA305">
        <v>0</v>
      </c>
      <c r="IB305" t="s">
        <v>426</v>
      </c>
      <c r="IC305" t="s">
        <v>427</v>
      </c>
      <c r="ID305" t="s">
        <v>428</v>
      </c>
      <c r="IE305" t="s">
        <v>428</v>
      </c>
      <c r="IF305" t="s">
        <v>428</v>
      </c>
      <c r="IG305" t="s">
        <v>428</v>
      </c>
      <c r="IH305">
        <v>0</v>
      </c>
      <c r="II305">
        <v>100</v>
      </c>
      <c r="IJ305">
        <v>100</v>
      </c>
      <c r="IK305">
        <v>-0.661</v>
      </c>
      <c r="IL305">
        <v>0.3157</v>
      </c>
      <c r="IM305">
        <v>-0.6605319167387009</v>
      </c>
      <c r="IN305">
        <v>-0.0004737513092168879</v>
      </c>
      <c r="IO305">
        <v>1.233974951706583E-06</v>
      </c>
      <c r="IP305">
        <v>-2.791035861235605E-10</v>
      </c>
      <c r="IQ305">
        <v>0.04306461537617447</v>
      </c>
      <c r="IR305">
        <v>-0.002560808816659483</v>
      </c>
      <c r="IS305">
        <v>0.0007441110143227328</v>
      </c>
      <c r="IT305">
        <v>-6.151772081818622E-06</v>
      </c>
      <c r="IU305">
        <v>2</v>
      </c>
      <c r="IV305">
        <v>1988</v>
      </c>
      <c r="IW305">
        <v>1</v>
      </c>
      <c r="IX305">
        <v>28</v>
      </c>
      <c r="IY305">
        <v>190429.3</v>
      </c>
      <c r="IZ305">
        <v>190429.5</v>
      </c>
      <c r="JA305">
        <v>1.14868</v>
      </c>
      <c r="JB305">
        <v>2.62207</v>
      </c>
      <c r="JC305">
        <v>1.49658</v>
      </c>
      <c r="JD305">
        <v>2.34863</v>
      </c>
      <c r="JE305">
        <v>1.54907</v>
      </c>
      <c r="JF305">
        <v>2.37183</v>
      </c>
      <c r="JG305">
        <v>36.4343</v>
      </c>
      <c r="JH305">
        <v>24.0875</v>
      </c>
      <c r="JI305">
        <v>18</v>
      </c>
      <c r="JJ305">
        <v>481.725</v>
      </c>
      <c r="JK305">
        <v>491.452</v>
      </c>
      <c r="JL305">
        <v>30.4874</v>
      </c>
      <c r="JM305">
        <v>29.0291</v>
      </c>
      <c r="JN305">
        <v>29.9999</v>
      </c>
      <c r="JO305">
        <v>29.2341</v>
      </c>
      <c r="JP305">
        <v>29.2261</v>
      </c>
      <c r="JQ305">
        <v>23.105</v>
      </c>
      <c r="JR305">
        <v>20.3967</v>
      </c>
      <c r="JS305">
        <v>100</v>
      </c>
      <c r="JT305">
        <v>30.505</v>
      </c>
      <c r="JU305">
        <v>420</v>
      </c>
      <c r="JV305">
        <v>23.0909</v>
      </c>
      <c r="JW305">
        <v>101.963</v>
      </c>
      <c r="JX305">
        <v>91.3702</v>
      </c>
    </row>
    <row r="306" spans="1:284">
      <c r="A306">
        <v>288</v>
      </c>
      <c r="B306">
        <v>1758415364.1</v>
      </c>
      <c r="C306">
        <v>2661.099999904633</v>
      </c>
      <c r="D306" t="s">
        <v>1009</v>
      </c>
      <c r="E306" t="s">
        <v>1010</v>
      </c>
      <c r="F306">
        <v>5</v>
      </c>
      <c r="G306" t="s">
        <v>976</v>
      </c>
      <c r="H306" t="s">
        <v>421</v>
      </c>
      <c r="I306">
        <v>1758415356.1</v>
      </c>
      <c r="J306">
        <f>(K306)/1000</f>
        <v>0</v>
      </c>
      <c r="K306">
        <f>1000*DK306*AI306*(DG306-DH306)/(100*CZ306*(1000-AI306*DG306))</f>
        <v>0</v>
      </c>
      <c r="L306">
        <f>DK306*AI306*(DF306-DE306*(1000-AI306*DH306)/(1000-AI306*DG306))/(100*CZ306)</f>
        <v>0</v>
      </c>
      <c r="M306">
        <f>DE306 - IF(AI306&gt;1, L306*CZ306*100.0/(AK306), 0)</f>
        <v>0</v>
      </c>
      <c r="N306">
        <f>((T306-J306/2)*M306-L306)/(T306+J306/2)</f>
        <v>0</v>
      </c>
      <c r="O306">
        <f>N306*(DL306+DM306)/1000.0</f>
        <v>0</v>
      </c>
      <c r="P306">
        <f>(DE306 - IF(AI306&gt;1, L306*CZ306*100.0/(AK306), 0))*(DL306+DM306)/1000.0</f>
        <v>0</v>
      </c>
      <c r="Q306">
        <f>2.0/((1/S306-1/R306)+SIGN(S306)*SQRT((1/S306-1/R306)*(1/S306-1/R306) + 4*DA306/((DA306+1)*(DA306+1))*(2*1/S306*1/R306-1/R306*1/R306)))</f>
        <v>0</v>
      </c>
      <c r="R306">
        <f>IF(LEFT(DB306,1)&lt;&gt;"0",IF(LEFT(DB306,1)="1",3.0,DC306),$D$5+$E$5*(DS306*DL306/($K$5*1000))+$F$5*(DS306*DL306/($K$5*1000))*MAX(MIN(CZ306,$J$5),$I$5)*MAX(MIN(CZ306,$J$5),$I$5)+$G$5*MAX(MIN(CZ306,$J$5),$I$5)*(DS306*DL306/($K$5*1000))+$H$5*(DS306*DL306/($K$5*1000))*(DS306*DL306/($K$5*1000)))</f>
        <v>0</v>
      </c>
      <c r="S306">
        <f>J306*(1000-(1000*0.61365*exp(17.502*W306/(240.97+W306))/(DL306+DM306)+DG306)/2)/(1000*0.61365*exp(17.502*W306/(240.97+W306))/(DL306+DM306)-DG306)</f>
        <v>0</v>
      </c>
      <c r="T306">
        <f>1/((DA306+1)/(Q306/1.6)+1/(R306/1.37)) + DA306/((DA306+1)/(Q306/1.6) + DA306/(R306/1.37))</f>
        <v>0</v>
      </c>
      <c r="U306">
        <f>(CV306*CY306)</f>
        <v>0</v>
      </c>
      <c r="V306">
        <f>(DN306+(U306+2*0.95*5.67E-8*(((DN306+$B$9)+273)^4-(DN306+273)^4)-44100*J306)/(1.84*29.3*R306+8*0.95*5.67E-8*(DN306+273)^3))</f>
        <v>0</v>
      </c>
      <c r="W306">
        <f>($C$9*DO306+$D$9*DP306+$E$9*V306)</f>
        <v>0</v>
      </c>
      <c r="X306">
        <f>0.61365*exp(17.502*W306/(240.97+W306))</f>
        <v>0</v>
      </c>
      <c r="Y306">
        <f>(Z306/AA306*100)</f>
        <v>0</v>
      </c>
      <c r="Z306">
        <f>DG306*(DL306+DM306)/1000</f>
        <v>0</v>
      </c>
      <c r="AA306">
        <f>0.61365*exp(17.502*DN306/(240.97+DN306))</f>
        <v>0</v>
      </c>
      <c r="AB306">
        <f>(X306-DG306*(DL306+DM306)/1000)</f>
        <v>0</v>
      </c>
      <c r="AC306">
        <f>(-J306*44100)</f>
        <v>0</v>
      </c>
      <c r="AD306">
        <f>2*29.3*R306*0.92*(DN306-W306)</f>
        <v>0</v>
      </c>
      <c r="AE306">
        <f>2*0.95*5.67E-8*(((DN306+$B$9)+273)^4-(W306+273)^4)</f>
        <v>0</v>
      </c>
      <c r="AF306">
        <f>U306+AE306+AC306+AD306</f>
        <v>0</v>
      </c>
      <c r="AG306">
        <v>0</v>
      </c>
      <c r="AH306">
        <v>0</v>
      </c>
      <c r="AI306">
        <f>IF(AG306*$H$15&gt;=AK306,1.0,(AK306/(AK306-AG306*$H$15)))</f>
        <v>0</v>
      </c>
      <c r="AJ306">
        <f>(AI306-1)*100</f>
        <v>0</v>
      </c>
      <c r="AK306">
        <f>MAX(0,($B$15+$C$15*DS306)/(1+$D$15*DS306)*DL306/(DN306+273)*$E$15)</f>
        <v>0</v>
      </c>
      <c r="AL306" t="s">
        <v>422</v>
      </c>
      <c r="AM306" t="s">
        <v>422</v>
      </c>
      <c r="AN306">
        <v>0</v>
      </c>
      <c r="AO306">
        <v>0</v>
      </c>
      <c r="AP306">
        <f>1-AN306/AO306</f>
        <v>0</v>
      </c>
      <c r="AQ306">
        <v>0</v>
      </c>
      <c r="AR306" t="s">
        <v>422</v>
      </c>
      <c r="AS306" t="s">
        <v>422</v>
      </c>
      <c r="AT306">
        <v>0</v>
      </c>
      <c r="AU306">
        <v>0</v>
      </c>
      <c r="AV306">
        <f>1-AT306/AU306</f>
        <v>0</v>
      </c>
      <c r="AW306">
        <v>0.5</v>
      </c>
      <c r="AX306">
        <f>CW306</f>
        <v>0</v>
      </c>
      <c r="AY306">
        <f>L306</f>
        <v>0</v>
      </c>
      <c r="AZ306">
        <f>AV306*AW306*AX306</f>
        <v>0</v>
      </c>
      <c r="BA306">
        <f>(AY306-AQ306)/AX306</f>
        <v>0</v>
      </c>
      <c r="BB306">
        <f>(AO306-AU306)/AU306</f>
        <v>0</v>
      </c>
      <c r="BC306">
        <f>AN306/(AP306+AN306/AU306)</f>
        <v>0</v>
      </c>
      <c r="BD306" t="s">
        <v>422</v>
      </c>
      <c r="BE306">
        <v>0</v>
      </c>
      <c r="BF306">
        <f>IF(BE306&lt;&gt;0, BE306, BC306)</f>
        <v>0</v>
      </c>
      <c r="BG306">
        <f>1-BF306/AU306</f>
        <v>0</v>
      </c>
      <c r="BH306">
        <f>(AU306-AT306)/(AU306-BF306)</f>
        <v>0</v>
      </c>
      <c r="BI306">
        <f>(AO306-AU306)/(AO306-BF306)</f>
        <v>0</v>
      </c>
      <c r="BJ306">
        <f>(AU306-AT306)/(AU306-AN306)</f>
        <v>0</v>
      </c>
      <c r="BK306">
        <f>(AO306-AU306)/(AO306-AN306)</f>
        <v>0</v>
      </c>
      <c r="BL306">
        <f>(BH306*BF306/AT306)</f>
        <v>0</v>
      </c>
      <c r="BM306">
        <f>(1-BL306)</f>
        <v>0</v>
      </c>
      <c r="CV306">
        <f>$B$13*DT306+$C$13*DU306+$F$13*EF306*(1-EI306)</f>
        <v>0</v>
      </c>
      <c r="CW306">
        <f>CV306*CX306</f>
        <v>0</v>
      </c>
      <c r="CX306">
        <f>($B$13*$D$11+$C$13*$D$11+$F$13*((ES306+EK306)/MAX(ES306+EK306+ET306, 0.1)*$I$11+ET306/MAX(ES306+EK306+ET306, 0.1)*$J$11))/($B$13+$C$13+$F$13)</f>
        <v>0</v>
      </c>
      <c r="CY306">
        <f>($B$13*$K$11+$C$13*$K$11+$F$13*((ES306+EK306)/MAX(ES306+EK306+ET306, 0.1)*$P$11+ET306/MAX(ES306+EK306+ET306, 0.1)*$Q$11))/($B$13+$C$13+$F$13)</f>
        <v>0</v>
      </c>
      <c r="CZ306">
        <v>5.18</v>
      </c>
      <c r="DA306">
        <v>0.5</v>
      </c>
      <c r="DB306" t="s">
        <v>423</v>
      </c>
      <c r="DC306">
        <v>2</v>
      </c>
      <c r="DD306">
        <v>1758415356.1</v>
      </c>
      <c r="DE306">
        <v>422.7242083333333</v>
      </c>
      <c r="DF306">
        <v>419.9825416666666</v>
      </c>
      <c r="DG306">
        <v>23.89477916666667</v>
      </c>
      <c r="DH306">
        <v>23.0770625</v>
      </c>
      <c r="DI306">
        <v>423.3852916666667</v>
      </c>
      <c r="DJ306">
        <v>23.57903333333333</v>
      </c>
      <c r="DK306">
        <v>499.9810833333334</v>
      </c>
      <c r="DL306">
        <v>90.17054583333334</v>
      </c>
      <c r="DM306">
        <v>0.06890850833333334</v>
      </c>
      <c r="DN306">
        <v>30.1830875</v>
      </c>
      <c r="DO306">
        <v>29.97335416666667</v>
      </c>
      <c r="DP306">
        <v>999.9</v>
      </c>
      <c r="DQ306">
        <v>0</v>
      </c>
      <c r="DR306">
        <v>0</v>
      </c>
      <c r="DS306">
        <v>9997.68375</v>
      </c>
      <c r="DT306">
        <v>0</v>
      </c>
      <c r="DU306">
        <v>3.52142</v>
      </c>
      <c r="DV306">
        <v>2.741630833333333</v>
      </c>
      <c r="DW306">
        <v>433.072375</v>
      </c>
      <c r="DX306">
        <v>429.9034583333334</v>
      </c>
      <c r="DY306">
        <v>0.8177164166666667</v>
      </c>
      <c r="DZ306">
        <v>419.9825416666666</v>
      </c>
      <c r="EA306">
        <v>23.0770625</v>
      </c>
      <c r="EB306">
        <v>2.15460375</v>
      </c>
      <c r="EC306">
        <v>2.080872083333333</v>
      </c>
      <c r="ED306">
        <v>18.6287125</v>
      </c>
      <c r="EE306">
        <v>18.07350833333333</v>
      </c>
      <c r="EF306">
        <v>0.00500078</v>
      </c>
      <c r="EG306">
        <v>0</v>
      </c>
      <c r="EH306">
        <v>0</v>
      </c>
      <c r="EI306">
        <v>0</v>
      </c>
      <c r="EJ306">
        <v>639.875</v>
      </c>
      <c r="EK306">
        <v>0.00500078</v>
      </c>
      <c r="EL306">
        <v>-15.83333333333333</v>
      </c>
      <c r="EM306">
        <v>-0.8291666666666666</v>
      </c>
      <c r="EN306">
        <v>35.36695833333334</v>
      </c>
      <c r="EO306">
        <v>39.200375</v>
      </c>
      <c r="EP306">
        <v>37.718625</v>
      </c>
      <c r="EQ306">
        <v>39.41120833333333</v>
      </c>
      <c r="ER306">
        <v>37.96854166666667</v>
      </c>
      <c r="ES306">
        <v>0</v>
      </c>
      <c r="ET306">
        <v>0</v>
      </c>
      <c r="EU306">
        <v>0</v>
      </c>
      <c r="EV306">
        <v>1758415363.8</v>
      </c>
      <c r="EW306">
        <v>0</v>
      </c>
      <c r="EX306">
        <v>639.764</v>
      </c>
      <c r="EY306">
        <v>14.39230779498908</v>
      </c>
      <c r="EZ306">
        <v>4.09230784542228</v>
      </c>
      <c r="FA306">
        <v>-15.048</v>
      </c>
      <c r="FB306">
        <v>15</v>
      </c>
      <c r="FC306">
        <v>0</v>
      </c>
      <c r="FD306" t="s">
        <v>424</v>
      </c>
      <c r="FE306">
        <v>1746989605.5</v>
      </c>
      <c r="FF306">
        <v>1746989593.5</v>
      </c>
      <c r="FG306">
        <v>0</v>
      </c>
      <c r="FH306">
        <v>-0.274</v>
      </c>
      <c r="FI306">
        <v>-0.002</v>
      </c>
      <c r="FJ306">
        <v>2.549</v>
      </c>
      <c r="FK306">
        <v>0.129</v>
      </c>
      <c r="FL306">
        <v>420</v>
      </c>
      <c r="FM306">
        <v>17</v>
      </c>
      <c r="FN306">
        <v>0.02</v>
      </c>
      <c r="FO306">
        <v>0.04</v>
      </c>
      <c r="FP306">
        <v>2.734952926829268</v>
      </c>
      <c r="FQ306">
        <v>0.01355393728223251</v>
      </c>
      <c r="FR306">
        <v>0.03575396380849311</v>
      </c>
      <c r="FS306">
        <v>1</v>
      </c>
      <c r="FT306">
        <v>638.9588235294118</v>
      </c>
      <c r="FU306">
        <v>25.52482811008729</v>
      </c>
      <c r="FV306">
        <v>6.760356658145238</v>
      </c>
      <c r="FW306">
        <v>0</v>
      </c>
      <c r="FX306">
        <v>0.8177090243902438</v>
      </c>
      <c r="FY306">
        <v>0.002737923344948595</v>
      </c>
      <c r="FZ306">
        <v>0.0008186514934316121</v>
      </c>
      <c r="GA306">
        <v>1</v>
      </c>
      <c r="GB306">
        <v>2</v>
      </c>
      <c r="GC306">
        <v>3</v>
      </c>
      <c r="GD306" t="s">
        <v>425</v>
      </c>
      <c r="GE306">
        <v>3.1029</v>
      </c>
      <c r="GF306">
        <v>2.72745</v>
      </c>
      <c r="GG306">
        <v>0.0881981</v>
      </c>
      <c r="GH306">
        <v>0.08770600000000001</v>
      </c>
      <c r="GI306">
        <v>0.107066</v>
      </c>
      <c r="GJ306">
        <v>0.105898</v>
      </c>
      <c r="GK306">
        <v>23834.7</v>
      </c>
      <c r="GL306">
        <v>21644.4</v>
      </c>
      <c r="GM306">
        <v>26704.8</v>
      </c>
      <c r="GN306">
        <v>23947.5</v>
      </c>
      <c r="GO306">
        <v>38156.5</v>
      </c>
      <c r="GP306">
        <v>31651.3</v>
      </c>
      <c r="GQ306">
        <v>46636.2</v>
      </c>
      <c r="GR306">
        <v>37887.7</v>
      </c>
      <c r="GS306">
        <v>1.8665</v>
      </c>
      <c r="GT306">
        <v>1.85928</v>
      </c>
      <c r="GU306">
        <v>0.07364900000000001</v>
      </c>
      <c r="GV306">
        <v>0</v>
      </c>
      <c r="GW306">
        <v>28.7765</v>
      </c>
      <c r="GX306">
        <v>999.9</v>
      </c>
      <c r="GY306">
        <v>53.4</v>
      </c>
      <c r="GZ306">
        <v>31.6</v>
      </c>
      <c r="HA306">
        <v>27.6423</v>
      </c>
      <c r="HB306">
        <v>61.1837</v>
      </c>
      <c r="HC306">
        <v>26.1458</v>
      </c>
      <c r="HD306">
        <v>1</v>
      </c>
      <c r="HE306">
        <v>0.137678</v>
      </c>
      <c r="HF306">
        <v>-1.30834</v>
      </c>
      <c r="HG306">
        <v>20.2938</v>
      </c>
      <c r="HH306">
        <v>5.22073</v>
      </c>
      <c r="HI306">
        <v>11.98</v>
      </c>
      <c r="HJ306">
        <v>4.96505</v>
      </c>
      <c r="HK306">
        <v>3.27588</v>
      </c>
      <c r="HL306">
        <v>9999</v>
      </c>
      <c r="HM306">
        <v>9999</v>
      </c>
      <c r="HN306">
        <v>9999</v>
      </c>
      <c r="HO306">
        <v>999.9</v>
      </c>
      <c r="HP306">
        <v>1.86386</v>
      </c>
      <c r="HQ306">
        <v>1.86006</v>
      </c>
      <c r="HR306">
        <v>1.85837</v>
      </c>
      <c r="HS306">
        <v>1.85974</v>
      </c>
      <c r="HT306">
        <v>1.85986</v>
      </c>
      <c r="HU306">
        <v>1.85837</v>
      </c>
      <c r="HV306">
        <v>1.85745</v>
      </c>
      <c r="HW306">
        <v>1.85237</v>
      </c>
      <c r="HX306">
        <v>0</v>
      </c>
      <c r="HY306">
        <v>0</v>
      </c>
      <c r="HZ306">
        <v>0</v>
      </c>
      <c r="IA306">
        <v>0</v>
      </c>
      <c r="IB306" t="s">
        <v>426</v>
      </c>
      <c r="IC306" t="s">
        <v>427</v>
      </c>
      <c r="ID306" t="s">
        <v>428</v>
      </c>
      <c r="IE306" t="s">
        <v>428</v>
      </c>
      <c r="IF306" t="s">
        <v>428</v>
      </c>
      <c r="IG306" t="s">
        <v>428</v>
      </c>
      <c r="IH306">
        <v>0</v>
      </c>
      <c r="II306">
        <v>100</v>
      </c>
      <c r="IJ306">
        <v>100</v>
      </c>
      <c r="IK306">
        <v>-0.661</v>
      </c>
      <c r="IL306">
        <v>0.3157</v>
      </c>
      <c r="IM306">
        <v>-0.6605319167387009</v>
      </c>
      <c r="IN306">
        <v>-0.0004737513092168879</v>
      </c>
      <c r="IO306">
        <v>1.233974951706583E-06</v>
      </c>
      <c r="IP306">
        <v>-2.791035861235605E-10</v>
      </c>
      <c r="IQ306">
        <v>0.04306461537617447</v>
      </c>
      <c r="IR306">
        <v>-0.002560808816659483</v>
      </c>
      <c r="IS306">
        <v>0.0007441110143227328</v>
      </c>
      <c r="IT306">
        <v>-6.151772081818622E-06</v>
      </c>
      <c r="IU306">
        <v>2</v>
      </c>
      <c r="IV306">
        <v>1988</v>
      </c>
      <c r="IW306">
        <v>1</v>
      </c>
      <c r="IX306">
        <v>28</v>
      </c>
      <c r="IY306">
        <v>190429.3</v>
      </c>
      <c r="IZ306">
        <v>190429.5</v>
      </c>
      <c r="JA306">
        <v>1.14868</v>
      </c>
      <c r="JB306">
        <v>2.62085</v>
      </c>
      <c r="JC306">
        <v>1.49658</v>
      </c>
      <c r="JD306">
        <v>2.34863</v>
      </c>
      <c r="JE306">
        <v>1.54907</v>
      </c>
      <c r="JF306">
        <v>2.39014</v>
      </c>
      <c r="JG306">
        <v>36.4578</v>
      </c>
      <c r="JH306">
        <v>24.0875</v>
      </c>
      <c r="JI306">
        <v>18</v>
      </c>
      <c r="JJ306">
        <v>481.681</v>
      </c>
      <c r="JK306">
        <v>491.601</v>
      </c>
      <c r="JL306">
        <v>30.4926</v>
      </c>
      <c r="JM306">
        <v>29.0288</v>
      </c>
      <c r="JN306">
        <v>29.9999</v>
      </c>
      <c r="JO306">
        <v>29.2341</v>
      </c>
      <c r="JP306">
        <v>29.2261</v>
      </c>
      <c r="JQ306">
        <v>23.1025</v>
      </c>
      <c r="JR306">
        <v>20.3967</v>
      </c>
      <c r="JS306">
        <v>100</v>
      </c>
      <c r="JT306">
        <v>30.505</v>
      </c>
      <c r="JU306">
        <v>420</v>
      </c>
      <c r="JV306">
        <v>23.0919</v>
      </c>
      <c r="JW306">
        <v>101.963</v>
      </c>
      <c r="JX306">
        <v>91.3707</v>
      </c>
    </row>
    <row r="307" spans="1:284">
      <c r="A307">
        <v>289</v>
      </c>
      <c r="B307">
        <v>1758415366.1</v>
      </c>
      <c r="C307">
        <v>2663.099999904633</v>
      </c>
      <c r="D307" t="s">
        <v>1011</v>
      </c>
      <c r="E307" t="s">
        <v>1012</v>
      </c>
      <c r="F307">
        <v>5</v>
      </c>
      <c r="G307" t="s">
        <v>976</v>
      </c>
      <c r="H307" t="s">
        <v>421</v>
      </c>
      <c r="I307">
        <v>1758415358.1</v>
      </c>
      <c r="J307">
        <f>(K307)/1000</f>
        <v>0</v>
      </c>
      <c r="K307">
        <f>1000*DK307*AI307*(DG307-DH307)/(100*CZ307*(1000-AI307*DG307))</f>
        <v>0</v>
      </c>
      <c r="L307">
        <f>DK307*AI307*(DF307-DE307*(1000-AI307*DH307)/(1000-AI307*DG307))/(100*CZ307)</f>
        <v>0</v>
      </c>
      <c r="M307">
        <f>DE307 - IF(AI307&gt;1, L307*CZ307*100.0/(AK307), 0)</f>
        <v>0</v>
      </c>
      <c r="N307">
        <f>((T307-J307/2)*M307-L307)/(T307+J307/2)</f>
        <v>0</v>
      </c>
      <c r="O307">
        <f>N307*(DL307+DM307)/1000.0</f>
        <v>0</v>
      </c>
      <c r="P307">
        <f>(DE307 - IF(AI307&gt;1, L307*CZ307*100.0/(AK307), 0))*(DL307+DM307)/1000.0</f>
        <v>0</v>
      </c>
      <c r="Q307">
        <f>2.0/((1/S307-1/R307)+SIGN(S307)*SQRT((1/S307-1/R307)*(1/S307-1/R307) + 4*DA307/((DA307+1)*(DA307+1))*(2*1/S307*1/R307-1/R307*1/R307)))</f>
        <v>0</v>
      </c>
      <c r="R307">
        <f>IF(LEFT(DB307,1)&lt;&gt;"0",IF(LEFT(DB307,1)="1",3.0,DC307),$D$5+$E$5*(DS307*DL307/($K$5*1000))+$F$5*(DS307*DL307/($K$5*1000))*MAX(MIN(CZ307,$J$5),$I$5)*MAX(MIN(CZ307,$J$5),$I$5)+$G$5*MAX(MIN(CZ307,$J$5),$I$5)*(DS307*DL307/($K$5*1000))+$H$5*(DS307*DL307/($K$5*1000))*(DS307*DL307/($K$5*1000)))</f>
        <v>0</v>
      </c>
      <c r="S307">
        <f>J307*(1000-(1000*0.61365*exp(17.502*W307/(240.97+W307))/(DL307+DM307)+DG307)/2)/(1000*0.61365*exp(17.502*W307/(240.97+W307))/(DL307+DM307)-DG307)</f>
        <v>0</v>
      </c>
      <c r="T307">
        <f>1/((DA307+1)/(Q307/1.6)+1/(R307/1.37)) + DA307/((DA307+1)/(Q307/1.6) + DA307/(R307/1.37))</f>
        <v>0</v>
      </c>
      <c r="U307">
        <f>(CV307*CY307)</f>
        <v>0</v>
      </c>
      <c r="V307">
        <f>(DN307+(U307+2*0.95*5.67E-8*(((DN307+$B$9)+273)^4-(DN307+273)^4)-44100*J307)/(1.84*29.3*R307+8*0.95*5.67E-8*(DN307+273)^3))</f>
        <v>0</v>
      </c>
      <c r="W307">
        <f>($C$9*DO307+$D$9*DP307+$E$9*V307)</f>
        <v>0</v>
      </c>
      <c r="X307">
        <f>0.61365*exp(17.502*W307/(240.97+W307))</f>
        <v>0</v>
      </c>
      <c r="Y307">
        <f>(Z307/AA307*100)</f>
        <v>0</v>
      </c>
      <c r="Z307">
        <f>DG307*(DL307+DM307)/1000</f>
        <v>0</v>
      </c>
      <c r="AA307">
        <f>0.61365*exp(17.502*DN307/(240.97+DN307))</f>
        <v>0</v>
      </c>
      <c r="AB307">
        <f>(X307-DG307*(DL307+DM307)/1000)</f>
        <v>0</v>
      </c>
      <c r="AC307">
        <f>(-J307*44100)</f>
        <v>0</v>
      </c>
      <c r="AD307">
        <f>2*29.3*R307*0.92*(DN307-W307)</f>
        <v>0</v>
      </c>
      <c r="AE307">
        <f>2*0.95*5.67E-8*(((DN307+$B$9)+273)^4-(W307+273)^4)</f>
        <v>0</v>
      </c>
      <c r="AF307">
        <f>U307+AE307+AC307+AD307</f>
        <v>0</v>
      </c>
      <c r="AG307">
        <v>0</v>
      </c>
      <c r="AH307">
        <v>0</v>
      </c>
      <c r="AI307">
        <f>IF(AG307*$H$15&gt;=AK307,1.0,(AK307/(AK307-AG307*$H$15)))</f>
        <v>0</v>
      </c>
      <c r="AJ307">
        <f>(AI307-1)*100</f>
        <v>0</v>
      </c>
      <c r="AK307">
        <f>MAX(0,($B$15+$C$15*DS307)/(1+$D$15*DS307)*DL307/(DN307+273)*$E$15)</f>
        <v>0</v>
      </c>
      <c r="AL307" t="s">
        <v>422</v>
      </c>
      <c r="AM307" t="s">
        <v>422</v>
      </c>
      <c r="AN307">
        <v>0</v>
      </c>
      <c r="AO307">
        <v>0</v>
      </c>
      <c r="AP307">
        <f>1-AN307/AO307</f>
        <v>0</v>
      </c>
      <c r="AQ307">
        <v>0</v>
      </c>
      <c r="AR307" t="s">
        <v>422</v>
      </c>
      <c r="AS307" t="s">
        <v>422</v>
      </c>
      <c r="AT307">
        <v>0</v>
      </c>
      <c r="AU307">
        <v>0</v>
      </c>
      <c r="AV307">
        <f>1-AT307/AU307</f>
        <v>0</v>
      </c>
      <c r="AW307">
        <v>0.5</v>
      </c>
      <c r="AX307">
        <f>CW307</f>
        <v>0</v>
      </c>
      <c r="AY307">
        <f>L307</f>
        <v>0</v>
      </c>
      <c r="AZ307">
        <f>AV307*AW307*AX307</f>
        <v>0</v>
      </c>
      <c r="BA307">
        <f>(AY307-AQ307)/AX307</f>
        <v>0</v>
      </c>
      <c r="BB307">
        <f>(AO307-AU307)/AU307</f>
        <v>0</v>
      </c>
      <c r="BC307">
        <f>AN307/(AP307+AN307/AU307)</f>
        <v>0</v>
      </c>
      <c r="BD307" t="s">
        <v>422</v>
      </c>
      <c r="BE307">
        <v>0</v>
      </c>
      <c r="BF307">
        <f>IF(BE307&lt;&gt;0, BE307, BC307)</f>
        <v>0</v>
      </c>
      <c r="BG307">
        <f>1-BF307/AU307</f>
        <v>0</v>
      </c>
      <c r="BH307">
        <f>(AU307-AT307)/(AU307-BF307)</f>
        <v>0</v>
      </c>
      <c r="BI307">
        <f>(AO307-AU307)/(AO307-BF307)</f>
        <v>0</v>
      </c>
      <c r="BJ307">
        <f>(AU307-AT307)/(AU307-AN307)</f>
        <v>0</v>
      </c>
      <c r="BK307">
        <f>(AO307-AU307)/(AO307-AN307)</f>
        <v>0</v>
      </c>
      <c r="BL307">
        <f>(BH307*BF307/AT307)</f>
        <v>0</v>
      </c>
      <c r="BM307">
        <f>(1-BL307)</f>
        <v>0</v>
      </c>
      <c r="CV307">
        <f>$B$13*DT307+$C$13*DU307+$F$13*EF307*(1-EI307)</f>
        <v>0</v>
      </c>
      <c r="CW307">
        <f>CV307*CX307</f>
        <v>0</v>
      </c>
      <c r="CX307">
        <f>($B$13*$D$11+$C$13*$D$11+$F$13*((ES307+EK307)/MAX(ES307+EK307+ET307, 0.1)*$I$11+ET307/MAX(ES307+EK307+ET307, 0.1)*$J$11))/($B$13+$C$13+$F$13)</f>
        <v>0</v>
      </c>
      <c r="CY307">
        <f>($B$13*$K$11+$C$13*$K$11+$F$13*((ES307+EK307)/MAX(ES307+EK307+ET307, 0.1)*$P$11+ET307/MAX(ES307+EK307+ET307, 0.1)*$Q$11))/($B$13+$C$13+$F$13)</f>
        <v>0</v>
      </c>
      <c r="CZ307">
        <v>5.18</v>
      </c>
      <c r="DA307">
        <v>0.5</v>
      </c>
      <c r="DB307" t="s">
        <v>423</v>
      </c>
      <c r="DC307">
        <v>2</v>
      </c>
      <c r="DD307">
        <v>1758415358.1</v>
      </c>
      <c r="DE307">
        <v>422.71625</v>
      </c>
      <c r="DF307">
        <v>419.9887916666667</v>
      </c>
      <c r="DG307">
        <v>23.89459166666667</v>
      </c>
      <c r="DH307">
        <v>23.07662083333333</v>
      </c>
      <c r="DI307">
        <v>423.377375</v>
      </c>
      <c r="DJ307">
        <v>23.57885</v>
      </c>
      <c r="DK307">
        <v>499.9894583333333</v>
      </c>
      <c r="DL307">
        <v>90.1706875</v>
      </c>
      <c r="DM307">
        <v>0.0690006625</v>
      </c>
      <c r="DN307">
        <v>30.183125</v>
      </c>
      <c r="DO307">
        <v>29.97355416666666</v>
      </c>
      <c r="DP307">
        <v>999.9</v>
      </c>
      <c r="DQ307">
        <v>0</v>
      </c>
      <c r="DR307">
        <v>0</v>
      </c>
      <c r="DS307">
        <v>9997.810833333335</v>
      </c>
      <c r="DT307">
        <v>0</v>
      </c>
      <c r="DU307">
        <v>3.52142</v>
      </c>
      <c r="DV307">
        <v>2.727409583333333</v>
      </c>
      <c r="DW307">
        <v>433.064125</v>
      </c>
      <c r="DX307">
        <v>429.9097083333333</v>
      </c>
      <c r="DY307">
        <v>0.8179651666666666</v>
      </c>
      <c r="DZ307">
        <v>419.9887916666667</v>
      </c>
      <c r="EA307">
        <v>23.07662083333333</v>
      </c>
      <c r="EB307">
        <v>2.154590416666667</v>
      </c>
      <c r="EC307">
        <v>2.080835833333333</v>
      </c>
      <c r="ED307">
        <v>18.6286125</v>
      </c>
      <c r="EE307">
        <v>18.07323333333333</v>
      </c>
      <c r="EF307">
        <v>0.00500078</v>
      </c>
      <c r="EG307">
        <v>0</v>
      </c>
      <c r="EH307">
        <v>0</v>
      </c>
      <c r="EI307">
        <v>0</v>
      </c>
      <c r="EJ307">
        <v>639.4458333333333</v>
      </c>
      <c r="EK307">
        <v>0.00500078</v>
      </c>
      <c r="EL307">
        <v>-15.22083333333333</v>
      </c>
      <c r="EM307">
        <v>-0.8458333333333332</v>
      </c>
      <c r="EN307">
        <v>35.372125</v>
      </c>
      <c r="EO307">
        <v>39.17691666666666</v>
      </c>
      <c r="EP307">
        <v>37.74462500000001</v>
      </c>
      <c r="EQ307">
        <v>39.37995833333333</v>
      </c>
      <c r="ER307">
        <v>37.97375</v>
      </c>
      <c r="ES307">
        <v>0</v>
      </c>
      <c r="ET307">
        <v>0</v>
      </c>
      <c r="EU307">
        <v>0</v>
      </c>
      <c r="EV307">
        <v>1758415366.2</v>
      </c>
      <c r="EW307">
        <v>0</v>
      </c>
      <c r="EX307">
        <v>639.4119999999999</v>
      </c>
      <c r="EY307">
        <v>16.65384598878651</v>
      </c>
      <c r="EZ307">
        <v>-12.44615357044419</v>
      </c>
      <c r="FA307">
        <v>-14.98</v>
      </c>
      <c r="FB307">
        <v>15</v>
      </c>
      <c r="FC307">
        <v>0</v>
      </c>
      <c r="FD307" t="s">
        <v>424</v>
      </c>
      <c r="FE307">
        <v>1746989605.5</v>
      </c>
      <c r="FF307">
        <v>1746989593.5</v>
      </c>
      <c r="FG307">
        <v>0</v>
      </c>
      <c r="FH307">
        <v>-0.274</v>
      </c>
      <c r="FI307">
        <v>-0.002</v>
      </c>
      <c r="FJ307">
        <v>2.549</v>
      </c>
      <c r="FK307">
        <v>0.129</v>
      </c>
      <c r="FL307">
        <v>420</v>
      </c>
      <c r="FM307">
        <v>17</v>
      </c>
      <c r="FN307">
        <v>0.02</v>
      </c>
      <c r="FO307">
        <v>0.04</v>
      </c>
      <c r="FP307">
        <v>2.73722325</v>
      </c>
      <c r="FQ307">
        <v>-0.132371369606009</v>
      </c>
      <c r="FR307">
        <v>0.0341438670472092</v>
      </c>
      <c r="FS307">
        <v>1</v>
      </c>
      <c r="FT307">
        <v>639.0999999999999</v>
      </c>
      <c r="FU307">
        <v>8.406417085101817</v>
      </c>
      <c r="FV307">
        <v>6.726943191813226</v>
      </c>
      <c r="FW307">
        <v>0</v>
      </c>
      <c r="FX307">
        <v>0.8177282499999998</v>
      </c>
      <c r="FY307">
        <v>0.004164833020636275</v>
      </c>
      <c r="FZ307">
        <v>0.0008389752305640527</v>
      </c>
      <c r="GA307">
        <v>1</v>
      </c>
      <c r="GB307">
        <v>2</v>
      </c>
      <c r="GC307">
        <v>3</v>
      </c>
      <c r="GD307" t="s">
        <v>425</v>
      </c>
      <c r="GE307">
        <v>3.103</v>
      </c>
      <c r="GF307">
        <v>2.72758</v>
      </c>
      <c r="GG307">
        <v>0.0881947</v>
      </c>
      <c r="GH307">
        <v>0.0877097</v>
      </c>
      <c r="GI307">
        <v>0.107067</v>
      </c>
      <c r="GJ307">
        <v>0.105896</v>
      </c>
      <c r="GK307">
        <v>23834.9</v>
      </c>
      <c r="GL307">
        <v>21644.4</v>
      </c>
      <c r="GM307">
        <v>26704.9</v>
      </c>
      <c r="GN307">
        <v>23947.6</v>
      </c>
      <c r="GO307">
        <v>38156.5</v>
      </c>
      <c r="GP307">
        <v>31651.5</v>
      </c>
      <c r="GQ307">
        <v>46636.3</v>
      </c>
      <c r="GR307">
        <v>37887.8</v>
      </c>
      <c r="GS307">
        <v>1.86663</v>
      </c>
      <c r="GT307">
        <v>1.85915</v>
      </c>
      <c r="GU307">
        <v>0.0735186</v>
      </c>
      <c r="GV307">
        <v>0</v>
      </c>
      <c r="GW307">
        <v>28.7765</v>
      </c>
      <c r="GX307">
        <v>999.9</v>
      </c>
      <c r="GY307">
        <v>53.4</v>
      </c>
      <c r="GZ307">
        <v>31.6</v>
      </c>
      <c r="HA307">
        <v>27.644</v>
      </c>
      <c r="HB307">
        <v>60.7737</v>
      </c>
      <c r="HC307">
        <v>26.3021</v>
      </c>
      <c r="HD307">
        <v>1</v>
      </c>
      <c r="HE307">
        <v>0.137452</v>
      </c>
      <c r="HF307">
        <v>-1.32622</v>
      </c>
      <c r="HG307">
        <v>20.2936</v>
      </c>
      <c r="HH307">
        <v>5.22073</v>
      </c>
      <c r="HI307">
        <v>11.98</v>
      </c>
      <c r="HJ307">
        <v>4.96505</v>
      </c>
      <c r="HK307">
        <v>3.27588</v>
      </c>
      <c r="HL307">
        <v>9999</v>
      </c>
      <c r="HM307">
        <v>9999</v>
      </c>
      <c r="HN307">
        <v>9999</v>
      </c>
      <c r="HO307">
        <v>999.9</v>
      </c>
      <c r="HP307">
        <v>1.86386</v>
      </c>
      <c r="HQ307">
        <v>1.86006</v>
      </c>
      <c r="HR307">
        <v>1.85838</v>
      </c>
      <c r="HS307">
        <v>1.85974</v>
      </c>
      <c r="HT307">
        <v>1.85986</v>
      </c>
      <c r="HU307">
        <v>1.85837</v>
      </c>
      <c r="HV307">
        <v>1.85745</v>
      </c>
      <c r="HW307">
        <v>1.85237</v>
      </c>
      <c r="HX307">
        <v>0</v>
      </c>
      <c r="HY307">
        <v>0</v>
      </c>
      <c r="HZ307">
        <v>0</v>
      </c>
      <c r="IA307">
        <v>0</v>
      </c>
      <c r="IB307" t="s">
        <v>426</v>
      </c>
      <c r="IC307" t="s">
        <v>427</v>
      </c>
      <c r="ID307" t="s">
        <v>428</v>
      </c>
      <c r="IE307" t="s">
        <v>428</v>
      </c>
      <c r="IF307" t="s">
        <v>428</v>
      </c>
      <c r="IG307" t="s">
        <v>428</v>
      </c>
      <c r="IH307">
        <v>0</v>
      </c>
      <c r="II307">
        <v>100</v>
      </c>
      <c r="IJ307">
        <v>100</v>
      </c>
      <c r="IK307">
        <v>-0.661</v>
      </c>
      <c r="IL307">
        <v>0.3157</v>
      </c>
      <c r="IM307">
        <v>-0.6605319167387009</v>
      </c>
      <c r="IN307">
        <v>-0.0004737513092168879</v>
      </c>
      <c r="IO307">
        <v>1.233974951706583E-06</v>
      </c>
      <c r="IP307">
        <v>-2.791035861235605E-10</v>
      </c>
      <c r="IQ307">
        <v>0.04306461537617447</v>
      </c>
      <c r="IR307">
        <v>-0.002560808816659483</v>
      </c>
      <c r="IS307">
        <v>0.0007441110143227328</v>
      </c>
      <c r="IT307">
        <v>-6.151772081818622E-06</v>
      </c>
      <c r="IU307">
        <v>2</v>
      </c>
      <c r="IV307">
        <v>1988</v>
      </c>
      <c r="IW307">
        <v>1</v>
      </c>
      <c r="IX307">
        <v>28</v>
      </c>
      <c r="IY307">
        <v>190429.3</v>
      </c>
      <c r="IZ307">
        <v>190429.5</v>
      </c>
      <c r="JA307">
        <v>1.1499</v>
      </c>
      <c r="JB307">
        <v>2.61353</v>
      </c>
      <c r="JC307">
        <v>1.49658</v>
      </c>
      <c r="JD307">
        <v>2.34741</v>
      </c>
      <c r="JE307">
        <v>1.54907</v>
      </c>
      <c r="JF307">
        <v>2.4585</v>
      </c>
      <c r="JG307">
        <v>36.4578</v>
      </c>
      <c r="JH307">
        <v>24.0963</v>
      </c>
      <c r="JI307">
        <v>18</v>
      </c>
      <c r="JJ307">
        <v>481.754</v>
      </c>
      <c r="JK307">
        <v>491.518</v>
      </c>
      <c r="JL307">
        <v>30.4995</v>
      </c>
      <c r="JM307">
        <v>29.0288</v>
      </c>
      <c r="JN307">
        <v>30</v>
      </c>
      <c r="JO307">
        <v>29.2341</v>
      </c>
      <c r="JP307">
        <v>29.2261</v>
      </c>
      <c r="JQ307">
        <v>23.1037</v>
      </c>
      <c r="JR307">
        <v>20.3967</v>
      </c>
      <c r="JS307">
        <v>100</v>
      </c>
      <c r="JT307">
        <v>30.505</v>
      </c>
      <c r="JU307">
        <v>420</v>
      </c>
      <c r="JV307">
        <v>23.0909</v>
      </c>
      <c r="JW307">
        <v>101.964</v>
      </c>
      <c r="JX307">
        <v>91.371</v>
      </c>
    </row>
    <row r="308" spans="1:284">
      <c r="A308">
        <v>290</v>
      </c>
      <c r="B308">
        <v>1758415368.1</v>
      </c>
      <c r="C308">
        <v>2665.099999904633</v>
      </c>
      <c r="D308" t="s">
        <v>1013</v>
      </c>
      <c r="E308" t="s">
        <v>1014</v>
      </c>
      <c r="F308">
        <v>5</v>
      </c>
      <c r="G308" t="s">
        <v>976</v>
      </c>
      <c r="H308" t="s">
        <v>421</v>
      </c>
      <c r="I308">
        <v>1758415360.1</v>
      </c>
      <c r="J308">
        <f>(K308)/1000</f>
        <v>0</v>
      </c>
      <c r="K308">
        <f>1000*DK308*AI308*(DG308-DH308)/(100*CZ308*(1000-AI308*DG308))</f>
        <v>0</v>
      </c>
      <c r="L308">
        <f>DK308*AI308*(DF308-DE308*(1000-AI308*DH308)/(1000-AI308*DG308))/(100*CZ308)</f>
        <v>0</v>
      </c>
      <c r="M308">
        <f>DE308 - IF(AI308&gt;1, L308*CZ308*100.0/(AK308), 0)</f>
        <v>0</v>
      </c>
      <c r="N308">
        <f>((T308-J308/2)*M308-L308)/(T308+J308/2)</f>
        <v>0</v>
      </c>
      <c r="O308">
        <f>N308*(DL308+DM308)/1000.0</f>
        <v>0</v>
      </c>
      <c r="P308">
        <f>(DE308 - IF(AI308&gt;1, L308*CZ308*100.0/(AK308), 0))*(DL308+DM308)/1000.0</f>
        <v>0</v>
      </c>
      <c r="Q308">
        <f>2.0/((1/S308-1/R308)+SIGN(S308)*SQRT((1/S308-1/R308)*(1/S308-1/R308) + 4*DA308/((DA308+1)*(DA308+1))*(2*1/S308*1/R308-1/R308*1/R308)))</f>
        <v>0</v>
      </c>
      <c r="R308">
        <f>IF(LEFT(DB308,1)&lt;&gt;"0",IF(LEFT(DB308,1)="1",3.0,DC308),$D$5+$E$5*(DS308*DL308/($K$5*1000))+$F$5*(DS308*DL308/($K$5*1000))*MAX(MIN(CZ308,$J$5),$I$5)*MAX(MIN(CZ308,$J$5),$I$5)+$G$5*MAX(MIN(CZ308,$J$5),$I$5)*(DS308*DL308/($K$5*1000))+$H$5*(DS308*DL308/($K$5*1000))*(DS308*DL308/($K$5*1000)))</f>
        <v>0</v>
      </c>
      <c r="S308">
        <f>J308*(1000-(1000*0.61365*exp(17.502*W308/(240.97+W308))/(DL308+DM308)+DG308)/2)/(1000*0.61365*exp(17.502*W308/(240.97+W308))/(DL308+DM308)-DG308)</f>
        <v>0</v>
      </c>
      <c r="T308">
        <f>1/((DA308+1)/(Q308/1.6)+1/(R308/1.37)) + DA308/((DA308+1)/(Q308/1.6) + DA308/(R308/1.37))</f>
        <v>0</v>
      </c>
      <c r="U308">
        <f>(CV308*CY308)</f>
        <v>0</v>
      </c>
      <c r="V308">
        <f>(DN308+(U308+2*0.95*5.67E-8*(((DN308+$B$9)+273)^4-(DN308+273)^4)-44100*J308)/(1.84*29.3*R308+8*0.95*5.67E-8*(DN308+273)^3))</f>
        <v>0</v>
      </c>
      <c r="W308">
        <f>($C$9*DO308+$D$9*DP308+$E$9*V308)</f>
        <v>0</v>
      </c>
      <c r="X308">
        <f>0.61365*exp(17.502*W308/(240.97+W308))</f>
        <v>0</v>
      </c>
      <c r="Y308">
        <f>(Z308/AA308*100)</f>
        <v>0</v>
      </c>
      <c r="Z308">
        <f>DG308*(DL308+DM308)/1000</f>
        <v>0</v>
      </c>
      <c r="AA308">
        <f>0.61365*exp(17.502*DN308/(240.97+DN308))</f>
        <v>0</v>
      </c>
      <c r="AB308">
        <f>(X308-DG308*(DL308+DM308)/1000)</f>
        <v>0</v>
      </c>
      <c r="AC308">
        <f>(-J308*44100)</f>
        <v>0</v>
      </c>
      <c r="AD308">
        <f>2*29.3*R308*0.92*(DN308-W308)</f>
        <v>0</v>
      </c>
      <c r="AE308">
        <f>2*0.95*5.67E-8*(((DN308+$B$9)+273)^4-(W308+273)^4)</f>
        <v>0</v>
      </c>
      <c r="AF308">
        <f>U308+AE308+AC308+AD308</f>
        <v>0</v>
      </c>
      <c r="AG308">
        <v>0</v>
      </c>
      <c r="AH308">
        <v>0</v>
      </c>
      <c r="AI308">
        <f>IF(AG308*$H$15&gt;=AK308,1.0,(AK308/(AK308-AG308*$H$15)))</f>
        <v>0</v>
      </c>
      <c r="AJ308">
        <f>(AI308-1)*100</f>
        <v>0</v>
      </c>
      <c r="AK308">
        <f>MAX(0,($B$15+$C$15*DS308)/(1+$D$15*DS308)*DL308/(DN308+273)*$E$15)</f>
        <v>0</v>
      </c>
      <c r="AL308" t="s">
        <v>422</v>
      </c>
      <c r="AM308" t="s">
        <v>422</v>
      </c>
      <c r="AN308">
        <v>0</v>
      </c>
      <c r="AO308">
        <v>0</v>
      </c>
      <c r="AP308">
        <f>1-AN308/AO308</f>
        <v>0</v>
      </c>
      <c r="AQ308">
        <v>0</v>
      </c>
      <c r="AR308" t="s">
        <v>422</v>
      </c>
      <c r="AS308" t="s">
        <v>422</v>
      </c>
      <c r="AT308">
        <v>0</v>
      </c>
      <c r="AU308">
        <v>0</v>
      </c>
      <c r="AV308">
        <f>1-AT308/AU308</f>
        <v>0</v>
      </c>
      <c r="AW308">
        <v>0.5</v>
      </c>
      <c r="AX308">
        <f>CW308</f>
        <v>0</v>
      </c>
      <c r="AY308">
        <f>L308</f>
        <v>0</v>
      </c>
      <c r="AZ308">
        <f>AV308*AW308*AX308</f>
        <v>0</v>
      </c>
      <c r="BA308">
        <f>(AY308-AQ308)/AX308</f>
        <v>0</v>
      </c>
      <c r="BB308">
        <f>(AO308-AU308)/AU308</f>
        <v>0</v>
      </c>
      <c r="BC308">
        <f>AN308/(AP308+AN308/AU308)</f>
        <v>0</v>
      </c>
      <c r="BD308" t="s">
        <v>422</v>
      </c>
      <c r="BE308">
        <v>0</v>
      </c>
      <c r="BF308">
        <f>IF(BE308&lt;&gt;0, BE308, BC308)</f>
        <v>0</v>
      </c>
      <c r="BG308">
        <f>1-BF308/AU308</f>
        <v>0</v>
      </c>
      <c r="BH308">
        <f>(AU308-AT308)/(AU308-BF308)</f>
        <v>0</v>
      </c>
      <c r="BI308">
        <f>(AO308-AU308)/(AO308-BF308)</f>
        <v>0</v>
      </c>
      <c r="BJ308">
        <f>(AU308-AT308)/(AU308-AN308)</f>
        <v>0</v>
      </c>
      <c r="BK308">
        <f>(AO308-AU308)/(AO308-AN308)</f>
        <v>0</v>
      </c>
      <c r="BL308">
        <f>(BH308*BF308/AT308)</f>
        <v>0</v>
      </c>
      <c r="BM308">
        <f>(1-BL308)</f>
        <v>0</v>
      </c>
      <c r="CV308">
        <f>$B$13*DT308+$C$13*DU308+$F$13*EF308*(1-EI308)</f>
        <v>0</v>
      </c>
      <c r="CW308">
        <f>CV308*CX308</f>
        <v>0</v>
      </c>
      <c r="CX308">
        <f>($B$13*$D$11+$C$13*$D$11+$F$13*((ES308+EK308)/MAX(ES308+EK308+ET308, 0.1)*$I$11+ET308/MAX(ES308+EK308+ET308, 0.1)*$J$11))/($B$13+$C$13+$F$13)</f>
        <v>0</v>
      </c>
      <c r="CY308">
        <f>($B$13*$K$11+$C$13*$K$11+$F$13*((ES308+EK308)/MAX(ES308+EK308+ET308, 0.1)*$P$11+ET308/MAX(ES308+EK308+ET308, 0.1)*$Q$11))/($B$13+$C$13+$F$13)</f>
        <v>0</v>
      </c>
      <c r="CZ308">
        <v>5.18</v>
      </c>
      <c r="DA308">
        <v>0.5</v>
      </c>
      <c r="DB308" t="s">
        <v>423</v>
      </c>
      <c r="DC308">
        <v>2</v>
      </c>
      <c r="DD308">
        <v>1758415360.1</v>
      </c>
      <c r="DE308">
        <v>422.7130833333334</v>
      </c>
      <c r="DF308">
        <v>419.9902083333333</v>
      </c>
      <c r="DG308">
        <v>23.89437083333333</v>
      </c>
      <c r="DH308">
        <v>23.07625</v>
      </c>
      <c r="DI308">
        <v>423.3742083333333</v>
      </c>
      <c r="DJ308">
        <v>23.57863333333334</v>
      </c>
      <c r="DK308">
        <v>500.0004999999999</v>
      </c>
      <c r="DL308">
        <v>90.17083333333333</v>
      </c>
      <c r="DM308">
        <v>0.06900815</v>
      </c>
      <c r="DN308">
        <v>30.18337083333334</v>
      </c>
      <c r="DO308">
        <v>29.97434166666666</v>
      </c>
      <c r="DP308">
        <v>999.9</v>
      </c>
      <c r="DQ308">
        <v>0</v>
      </c>
      <c r="DR308">
        <v>0</v>
      </c>
      <c r="DS308">
        <v>10004.89416666667</v>
      </c>
      <c r="DT308">
        <v>0</v>
      </c>
      <c r="DU308">
        <v>3.52142</v>
      </c>
      <c r="DV308">
        <v>2.722769583333334</v>
      </c>
      <c r="DW308">
        <v>433.0607499999999</v>
      </c>
      <c r="DX308">
        <v>429.911</v>
      </c>
      <c r="DY308">
        <v>0.8181167916666666</v>
      </c>
      <c r="DZ308">
        <v>419.9902083333333</v>
      </c>
      <c r="EA308">
        <v>23.07625</v>
      </c>
      <c r="EB308">
        <v>2.15457375</v>
      </c>
      <c r="EC308">
        <v>2.080805</v>
      </c>
      <c r="ED308">
        <v>18.62849583333334</v>
      </c>
      <c r="EE308">
        <v>18.073</v>
      </c>
      <c r="EF308">
        <v>0.00500078</v>
      </c>
      <c r="EG308">
        <v>0</v>
      </c>
      <c r="EH308">
        <v>0</v>
      </c>
      <c r="EI308">
        <v>0</v>
      </c>
      <c r="EJ308">
        <v>639.375</v>
      </c>
      <c r="EK308">
        <v>0.00500078</v>
      </c>
      <c r="EL308">
        <v>-15.50416666666667</v>
      </c>
      <c r="EM308">
        <v>-0.8083333333333332</v>
      </c>
      <c r="EN308">
        <v>35.35908333333333</v>
      </c>
      <c r="EO308">
        <v>39.15345833333333</v>
      </c>
      <c r="EP308">
        <v>37.70295833333333</v>
      </c>
      <c r="EQ308">
        <v>39.33833333333333</v>
      </c>
      <c r="ER308">
        <v>37.97633333333334</v>
      </c>
      <c r="ES308">
        <v>0</v>
      </c>
      <c r="ET308">
        <v>0</v>
      </c>
      <c r="EU308">
        <v>0</v>
      </c>
      <c r="EV308">
        <v>1758415368</v>
      </c>
      <c r="EW308">
        <v>0</v>
      </c>
      <c r="EX308">
        <v>639.0038461538461</v>
      </c>
      <c r="EY308">
        <v>15.44273473614025</v>
      </c>
      <c r="EZ308">
        <v>7.654701176790864</v>
      </c>
      <c r="FA308">
        <v>-14.84230769230769</v>
      </c>
      <c r="FB308">
        <v>15</v>
      </c>
      <c r="FC308">
        <v>0</v>
      </c>
      <c r="FD308" t="s">
        <v>424</v>
      </c>
      <c r="FE308">
        <v>1746989605.5</v>
      </c>
      <c r="FF308">
        <v>1746989593.5</v>
      </c>
      <c r="FG308">
        <v>0</v>
      </c>
      <c r="FH308">
        <v>-0.274</v>
      </c>
      <c r="FI308">
        <v>-0.002</v>
      </c>
      <c r="FJ308">
        <v>2.549</v>
      </c>
      <c r="FK308">
        <v>0.129</v>
      </c>
      <c r="FL308">
        <v>420</v>
      </c>
      <c r="FM308">
        <v>17</v>
      </c>
      <c r="FN308">
        <v>0.02</v>
      </c>
      <c r="FO308">
        <v>0.04</v>
      </c>
      <c r="FP308">
        <v>2.731648048780488</v>
      </c>
      <c r="FQ308">
        <v>-0.2517186062717783</v>
      </c>
      <c r="FR308">
        <v>0.03855470204594089</v>
      </c>
      <c r="FS308">
        <v>1</v>
      </c>
      <c r="FT308">
        <v>638.9617647058823</v>
      </c>
      <c r="FU308">
        <v>-0.6951871609503637</v>
      </c>
      <c r="FV308">
        <v>6.759525510056695</v>
      </c>
      <c r="FW308">
        <v>1</v>
      </c>
      <c r="FX308">
        <v>0.8178261219512195</v>
      </c>
      <c r="FY308">
        <v>0.005470996515681489</v>
      </c>
      <c r="FZ308">
        <v>0.0008684200735544364</v>
      </c>
      <c r="GA308">
        <v>1</v>
      </c>
      <c r="GB308">
        <v>3</v>
      </c>
      <c r="GC308">
        <v>3</v>
      </c>
      <c r="GD308" t="s">
        <v>462</v>
      </c>
      <c r="GE308">
        <v>3.10322</v>
      </c>
      <c r="GF308">
        <v>2.72738</v>
      </c>
      <c r="GG308">
        <v>0.0881933</v>
      </c>
      <c r="GH308">
        <v>0.0876994</v>
      </c>
      <c r="GI308">
        <v>0.107067</v>
      </c>
      <c r="GJ308">
        <v>0.105896</v>
      </c>
      <c r="GK308">
        <v>23834.9</v>
      </c>
      <c r="GL308">
        <v>21644.6</v>
      </c>
      <c r="GM308">
        <v>26704.9</v>
      </c>
      <c r="GN308">
        <v>23947.5</v>
      </c>
      <c r="GO308">
        <v>38156.4</v>
      </c>
      <c r="GP308">
        <v>31651.6</v>
      </c>
      <c r="GQ308">
        <v>46636.2</v>
      </c>
      <c r="GR308">
        <v>37888</v>
      </c>
      <c r="GS308">
        <v>1.86693</v>
      </c>
      <c r="GT308">
        <v>1.85875</v>
      </c>
      <c r="GU308">
        <v>0.0737235</v>
      </c>
      <c r="GV308">
        <v>0</v>
      </c>
      <c r="GW308">
        <v>28.7763</v>
      </c>
      <c r="GX308">
        <v>999.9</v>
      </c>
      <c r="GY308">
        <v>53.4</v>
      </c>
      <c r="GZ308">
        <v>31.6</v>
      </c>
      <c r="HA308">
        <v>27.6442</v>
      </c>
      <c r="HB308">
        <v>60.9337</v>
      </c>
      <c r="HC308">
        <v>26.262</v>
      </c>
      <c r="HD308">
        <v>1</v>
      </c>
      <c r="HE308">
        <v>0.137396</v>
      </c>
      <c r="HF308">
        <v>-1.31584</v>
      </c>
      <c r="HG308">
        <v>20.2938</v>
      </c>
      <c r="HH308">
        <v>5.22088</v>
      </c>
      <c r="HI308">
        <v>11.9798</v>
      </c>
      <c r="HJ308">
        <v>4.96505</v>
      </c>
      <c r="HK308">
        <v>3.2759</v>
      </c>
      <c r="HL308">
        <v>9999</v>
      </c>
      <c r="HM308">
        <v>9999</v>
      </c>
      <c r="HN308">
        <v>9999</v>
      </c>
      <c r="HO308">
        <v>999.9</v>
      </c>
      <c r="HP308">
        <v>1.86386</v>
      </c>
      <c r="HQ308">
        <v>1.86005</v>
      </c>
      <c r="HR308">
        <v>1.85838</v>
      </c>
      <c r="HS308">
        <v>1.85974</v>
      </c>
      <c r="HT308">
        <v>1.85985</v>
      </c>
      <c r="HU308">
        <v>1.85837</v>
      </c>
      <c r="HV308">
        <v>1.85745</v>
      </c>
      <c r="HW308">
        <v>1.85237</v>
      </c>
      <c r="HX308">
        <v>0</v>
      </c>
      <c r="HY308">
        <v>0</v>
      </c>
      <c r="HZ308">
        <v>0</v>
      </c>
      <c r="IA308">
        <v>0</v>
      </c>
      <c r="IB308" t="s">
        <v>426</v>
      </c>
      <c r="IC308" t="s">
        <v>427</v>
      </c>
      <c r="ID308" t="s">
        <v>428</v>
      </c>
      <c r="IE308" t="s">
        <v>428</v>
      </c>
      <c r="IF308" t="s">
        <v>428</v>
      </c>
      <c r="IG308" t="s">
        <v>428</v>
      </c>
      <c r="IH308">
        <v>0</v>
      </c>
      <c r="II308">
        <v>100</v>
      </c>
      <c r="IJ308">
        <v>100</v>
      </c>
      <c r="IK308">
        <v>-0.661</v>
      </c>
      <c r="IL308">
        <v>0.3157</v>
      </c>
      <c r="IM308">
        <v>-0.6605319167387009</v>
      </c>
      <c r="IN308">
        <v>-0.0004737513092168879</v>
      </c>
      <c r="IO308">
        <v>1.233974951706583E-06</v>
      </c>
      <c r="IP308">
        <v>-2.791035861235605E-10</v>
      </c>
      <c r="IQ308">
        <v>0.04306461537617447</v>
      </c>
      <c r="IR308">
        <v>-0.002560808816659483</v>
      </c>
      <c r="IS308">
        <v>0.0007441110143227328</v>
      </c>
      <c r="IT308">
        <v>-6.151772081818622E-06</v>
      </c>
      <c r="IU308">
        <v>2</v>
      </c>
      <c r="IV308">
        <v>1988</v>
      </c>
      <c r="IW308">
        <v>1</v>
      </c>
      <c r="IX308">
        <v>28</v>
      </c>
      <c r="IY308">
        <v>190429.4</v>
      </c>
      <c r="IZ308">
        <v>190429.6</v>
      </c>
      <c r="JA308">
        <v>1.1499</v>
      </c>
      <c r="JB308">
        <v>2.60742</v>
      </c>
      <c r="JC308">
        <v>1.49658</v>
      </c>
      <c r="JD308">
        <v>2.34985</v>
      </c>
      <c r="JE308">
        <v>1.54907</v>
      </c>
      <c r="JF308">
        <v>2.46582</v>
      </c>
      <c r="JG308">
        <v>36.4578</v>
      </c>
      <c r="JH308">
        <v>24.0875</v>
      </c>
      <c r="JI308">
        <v>18</v>
      </c>
      <c r="JJ308">
        <v>481.928</v>
      </c>
      <c r="JK308">
        <v>491.255</v>
      </c>
      <c r="JL308">
        <v>30.5071</v>
      </c>
      <c r="JM308">
        <v>29.0288</v>
      </c>
      <c r="JN308">
        <v>30.0001</v>
      </c>
      <c r="JO308">
        <v>29.2341</v>
      </c>
      <c r="JP308">
        <v>29.2261</v>
      </c>
      <c r="JQ308">
        <v>23.1027</v>
      </c>
      <c r="JR308">
        <v>20.3967</v>
      </c>
      <c r="JS308">
        <v>100</v>
      </c>
      <c r="JT308">
        <v>30.5221</v>
      </c>
      <c r="JU308">
        <v>420</v>
      </c>
      <c r="JV308">
        <v>23.0909</v>
      </c>
      <c r="JW308">
        <v>101.963</v>
      </c>
      <c r="JX308">
        <v>91.3712</v>
      </c>
    </row>
    <row r="309" spans="1:284">
      <c r="A309">
        <v>291</v>
      </c>
      <c r="B309">
        <v>1758415370.1</v>
      </c>
      <c r="C309">
        <v>2667.099999904633</v>
      </c>
      <c r="D309" t="s">
        <v>1015</v>
      </c>
      <c r="E309" t="s">
        <v>1016</v>
      </c>
      <c r="F309">
        <v>5</v>
      </c>
      <c r="G309" t="s">
        <v>976</v>
      </c>
      <c r="H309" t="s">
        <v>421</v>
      </c>
      <c r="I309">
        <v>1758415362.1</v>
      </c>
      <c r="J309">
        <f>(K309)/1000</f>
        <v>0</v>
      </c>
      <c r="K309">
        <f>1000*DK309*AI309*(DG309-DH309)/(100*CZ309*(1000-AI309*DG309))</f>
        <v>0</v>
      </c>
      <c r="L309">
        <f>DK309*AI309*(DF309-DE309*(1000-AI309*DH309)/(1000-AI309*DG309))/(100*CZ309)</f>
        <v>0</v>
      </c>
      <c r="M309">
        <f>DE309 - IF(AI309&gt;1, L309*CZ309*100.0/(AK309), 0)</f>
        <v>0</v>
      </c>
      <c r="N309">
        <f>((T309-J309/2)*M309-L309)/(T309+J309/2)</f>
        <v>0</v>
      </c>
      <c r="O309">
        <f>N309*(DL309+DM309)/1000.0</f>
        <v>0</v>
      </c>
      <c r="P309">
        <f>(DE309 - IF(AI309&gt;1, L309*CZ309*100.0/(AK309), 0))*(DL309+DM309)/1000.0</f>
        <v>0</v>
      </c>
      <c r="Q309">
        <f>2.0/((1/S309-1/R309)+SIGN(S309)*SQRT((1/S309-1/R309)*(1/S309-1/R309) + 4*DA309/((DA309+1)*(DA309+1))*(2*1/S309*1/R309-1/R309*1/R309)))</f>
        <v>0</v>
      </c>
      <c r="R309">
        <f>IF(LEFT(DB309,1)&lt;&gt;"0",IF(LEFT(DB309,1)="1",3.0,DC309),$D$5+$E$5*(DS309*DL309/($K$5*1000))+$F$5*(DS309*DL309/($K$5*1000))*MAX(MIN(CZ309,$J$5),$I$5)*MAX(MIN(CZ309,$J$5),$I$5)+$G$5*MAX(MIN(CZ309,$J$5),$I$5)*(DS309*DL309/($K$5*1000))+$H$5*(DS309*DL309/($K$5*1000))*(DS309*DL309/($K$5*1000)))</f>
        <v>0</v>
      </c>
      <c r="S309">
        <f>J309*(1000-(1000*0.61365*exp(17.502*W309/(240.97+W309))/(DL309+DM309)+DG309)/2)/(1000*0.61365*exp(17.502*W309/(240.97+W309))/(DL309+DM309)-DG309)</f>
        <v>0</v>
      </c>
      <c r="T309">
        <f>1/((DA309+1)/(Q309/1.6)+1/(R309/1.37)) + DA309/((DA309+1)/(Q309/1.6) + DA309/(R309/1.37))</f>
        <v>0</v>
      </c>
      <c r="U309">
        <f>(CV309*CY309)</f>
        <v>0</v>
      </c>
      <c r="V309">
        <f>(DN309+(U309+2*0.95*5.67E-8*(((DN309+$B$9)+273)^4-(DN309+273)^4)-44100*J309)/(1.84*29.3*R309+8*0.95*5.67E-8*(DN309+273)^3))</f>
        <v>0</v>
      </c>
      <c r="W309">
        <f>($C$9*DO309+$D$9*DP309+$E$9*V309)</f>
        <v>0</v>
      </c>
      <c r="X309">
        <f>0.61365*exp(17.502*W309/(240.97+W309))</f>
        <v>0</v>
      </c>
      <c r="Y309">
        <f>(Z309/AA309*100)</f>
        <v>0</v>
      </c>
      <c r="Z309">
        <f>DG309*(DL309+DM309)/1000</f>
        <v>0</v>
      </c>
      <c r="AA309">
        <f>0.61365*exp(17.502*DN309/(240.97+DN309))</f>
        <v>0</v>
      </c>
      <c r="AB309">
        <f>(X309-DG309*(DL309+DM309)/1000)</f>
        <v>0</v>
      </c>
      <c r="AC309">
        <f>(-J309*44100)</f>
        <v>0</v>
      </c>
      <c r="AD309">
        <f>2*29.3*R309*0.92*(DN309-W309)</f>
        <v>0</v>
      </c>
      <c r="AE309">
        <f>2*0.95*5.67E-8*(((DN309+$B$9)+273)^4-(W309+273)^4)</f>
        <v>0</v>
      </c>
      <c r="AF309">
        <f>U309+AE309+AC309+AD309</f>
        <v>0</v>
      </c>
      <c r="AG309">
        <v>0</v>
      </c>
      <c r="AH309">
        <v>0</v>
      </c>
      <c r="AI309">
        <f>IF(AG309*$H$15&gt;=AK309,1.0,(AK309/(AK309-AG309*$H$15)))</f>
        <v>0</v>
      </c>
      <c r="AJ309">
        <f>(AI309-1)*100</f>
        <v>0</v>
      </c>
      <c r="AK309">
        <f>MAX(0,($B$15+$C$15*DS309)/(1+$D$15*DS309)*DL309/(DN309+273)*$E$15)</f>
        <v>0</v>
      </c>
      <c r="AL309" t="s">
        <v>422</v>
      </c>
      <c r="AM309" t="s">
        <v>422</v>
      </c>
      <c r="AN309">
        <v>0</v>
      </c>
      <c r="AO309">
        <v>0</v>
      </c>
      <c r="AP309">
        <f>1-AN309/AO309</f>
        <v>0</v>
      </c>
      <c r="AQ309">
        <v>0</v>
      </c>
      <c r="AR309" t="s">
        <v>422</v>
      </c>
      <c r="AS309" t="s">
        <v>422</v>
      </c>
      <c r="AT309">
        <v>0</v>
      </c>
      <c r="AU309">
        <v>0</v>
      </c>
      <c r="AV309">
        <f>1-AT309/AU309</f>
        <v>0</v>
      </c>
      <c r="AW309">
        <v>0.5</v>
      </c>
      <c r="AX309">
        <f>CW309</f>
        <v>0</v>
      </c>
      <c r="AY309">
        <f>L309</f>
        <v>0</v>
      </c>
      <c r="AZ309">
        <f>AV309*AW309*AX309</f>
        <v>0</v>
      </c>
      <c r="BA309">
        <f>(AY309-AQ309)/AX309</f>
        <v>0</v>
      </c>
      <c r="BB309">
        <f>(AO309-AU309)/AU309</f>
        <v>0</v>
      </c>
      <c r="BC309">
        <f>AN309/(AP309+AN309/AU309)</f>
        <v>0</v>
      </c>
      <c r="BD309" t="s">
        <v>422</v>
      </c>
      <c r="BE309">
        <v>0</v>
      </c>
      <c r="BF309">
        <f>IF(BE309&lt;&gt;0, BE309, BC309)</f>
        <v>0</v>
      </c>
      <c r="BG309">
        <f>1-BF309/AU309</f>
        <v>0</v>
      </c>
      <c r="BH309">
        <f>(AU309-AT309)/(AU309-BF309)</f>
        <v>0</v>
      </c>
      <c r="BI309">
        <f>(AO309-AU309)/(AO309-BF309)</f>
        <v>0</v>
      </c>
      <c r="BJ309">
        <f>(AU309-AT309)/(AU309-AN309)</f>
        <v>0</v>
      </c>
      <c r="BK309">
        <f>(AO309-AU309)/(AO309-AN309)</f>
        <v>0</v>
      </c>
      <c r="BL309">
        <f>(BH309*BF309/AT309)</f>
        <v>0</v>
      </c>
      <c r="BM309">
        <f>(1-BL309)</f>
        <v>0</v>
      </c>
      <c r="CV309">
        <f>$B$13*DT309+$C$13*DU309+$F$13*EF309*(1-EI309)</f>
        <v>0</v>
      </c>
      <c r="CW309">
        <f>CV309*CX309</f>
        <v>0</v>
      </c>
      <c r="CX309">
        <f>($B$13*$D$11+$C$13*$D$11+$F$13*((ES309+EK309)/MAX(ES309+EK309+ET309, 0.1)*$I$11+ET309/MAX(ES309+EK309+ET309, 0.1)*$J$11))/($B$13+$C$13+$F$13)</f>
        <v>0</v>
      </c>
      <c r="CY309">
        <f>($B$13*$K$11+$C$13*$K$11+$F$13*((ES309+EK309)/MAX(ES309+EK309+ET309, 0.1)*$P$11+ET309/MAX(ES309+EK309+ET309, 0.1)*$Q$11))/($B$13+$C$13+$F$13)</f>
        <v>0</v>
      </c>
      <c r="CZ309">
        <v>5.18</v>
      </c>
      <c r="DA309">
        <v>0.5</v>
      </c>
      <c r="DB309" t="s">
        <v>423</v>
      </c>
      <c r="DC309">
        <v>2</v>
      </c>
      <c r="DD309">
        <v>1758415362.1</v>
      </c>
      <c r="DE309">
        <v>422.709875</v>
      </c>
      <c r="DF309">
        <v>419.9927916666667</v>
      </c>
      <c r="DG309">
        <v>23.894</v>
      </c>
      <c r="DH309">
        <v>23.075625</v>
      </c>
      <c r="DI309">
        <v>423.371</v>
      </c>
      <c r="DJ309">
        <v>23.57827083333333</v>
      </c>
      <c r="DK309">
        <v>500.0248333333334</v>
      </c>
      <c r="DL309">
        <v>90.17109583333333</v>
      </c>
      <c r="DM309">
        <v>0.06897352916666667</v>
      </c>
      <c r="DN309">
        <v>30.18410833333333</v>
      </c>
      <c r="DO309">
        <v>29.97535833333333</v>
      </c>
      <c r="DP309">
        <v>999.9</v>
      </c>
      <c r="DQ309">
        <v>0</v>
      </c>
      <c r="DR309">
        <v>0</v>
      </c>
      <c r="DS309">
        <v>10007.08166666667</v>
      </c>
      <c r="DT309">
        <v>0</v>
      </c>
      <c r="DU309">
        <v>3.52142</v>
      </c>
      <c r="DV309">
        <v>2.716990416666667</v>
      </c>
      <c r="DW309">
        <v>433.0573333333334</v>
      </c>
      <c r="DX309">
        <v>429.9134166666666</v>
      </c>
      <c r="DY309">
        <v>0.8183722083333334</v>
      </c>
      <c r="DZ309">
        <v>419.9927916666667</v>
      </c>
      <c r="EA309">
        <v>23.075625</v>
      </c>
      <c r="EB309">
        <v>2.154547083333334</v>
      </c>
      <c r="EC309">
        <v>2.080754583333333</v>
      </c>
      <c r="ED309">
        <v>18.6283</v>
      </c>
      <c r="EE309">
        <v>18.07262083333333</v>
      </c>
      <c r="EF309">
        <v>0.00500078</v>
      </c>
      <c r="EG309">
        <v>0</v>
      </c>
      <c r="EH309">
        <v>0</v>
      </c>
      <c r="EI309">
        <v>0</v>
      </c>
      <c r="EJ309">
        <v>638.1875</v>
      </c>
      <c r="EK309">
        <v>0.00500078</v>
      </c>
      <c r="EL309">
        <v>-14.17083333333333</v>
      </c>
      <c r="EM309">
        <v>-0.5499999999999999</v>
      </c>
      <c r="EN309">
        <v>35.3565</v>
      </c>
      <c r="EO309">
        <v>39.12479166666666</v>
      </c>
      <c r="EP309">
        <v>37.68987499999999</v>
      </c>
      <c r="EQ309">
        <v>39.30183333333333</v>
      </c>
      <c r="ER309">
        <v>37.971125</v>
      </c>
      <c r="ES309">
        <v>0</v>
      </c>
      <c r="ET309">
        <v>0</v>
      </c>
      <c r="EU309">
        <v>0</v>
      </c>
      <c r="EV309">
        <v>1758415369.8</v>
      </c>
      <c r="EW309">
        <v>0</v>
      </c>
      <c r="EX309">
        <v>638.9079999999999</v>
      </c>
      <c r="EY309">
        <v>-2.469231282348713</v>
      </c>
      <c r="EZ309">
        <v>2.77692351395325</v>
      </c>
      <c r="FA309">
        <v>-13.796</v>
      </c>
      <c r="FB309">
        <v>15</v>
      </c>
      <c r="FC309">
        <v>0</v>
      </c>
      <c r="FD309" t="s">
        <v>424</v>
      </c>
      <c r="FE309">
        <v>1746989605.5</v>
      </c>
      <c r="FF309">
        <v>1746989593.5</v>
      </c>
      <c r="FG309">
        <v>0</v>
      </c>
      <c r="FH309">
        <v>-0.274</v>
      </c>
      <c r="FI309">
        <v>-0.002</v>
      </c>
      <c r="FJ309">
        <v>2.549</v>
      </c>
      <c r="FK309">
        <v>0.129</v>
      </c>
      <c r="FL309">
        <v>420</v>
      </c>
      <c r="FM309">
        <v>17</v>
      </c>
      <c r="FN309">
        <v>0.02</v>
      </c>
      <c r="FO309">
        <v>0.04</v>
      </c>
      <c r="FP309">
        <v>2.72441875</v>
      </c>
      <c r="FQ309">
        <v>-0.1453583864915669</v>
      </c>
      <c r="FR309">
        <v>0.03141712878252084</v>
      </c>
      <c r="FS309">
        <v>1</v>
      </c>
      <c r="FT309">
        <v>639.1176470588235</v>
      </c>
      <c r="FU309">
        <v>-3.16577554684199</v>
      </c>
      <c r="FV309">
        <v>7.969850193744334</v>
      </c>
      <c r="FW309">
        <v>0</v>
      </c>
      <c r="FX309">
        <v>0.818038925</v>
      </c>
      <c r="FY309">
        <v>0.00543074296435324</v>
      </c>
      <c r="FZ309">
        <v>0.0008562145288273296</v>
      </c>
      <c r="GA309">
        <v>1</v>
      </c>
      <c r="GB309">
        <v>2</v>
      </c>
      <c r="GC309">
        <v>3</v>
      </c>
      <c r="GD309" t="s">
        <v>425</v>
      </c>
      <c r="GE309">
        <v>3.10331</v>
      </c>
      <c r="GF309">
        <v>2.72717</v>
      </c>
      <c r="GG309">
        <v>0.0881932</v>
      </c>
      <c r="GH309">
        <v>0.0877033</v>
      </c>
      <c r="GI309">
        <v>0.107068</v>
      </c>
      <c r="GJ309">
        <v>0.105896</v>
      </c>
      <c r="GK309">
        <v>23834.8</v>
      </c>
      <c r="GL309">
        <v>21644.6</v>
      </c>
      <c r="GM309">
        <v>26704.8</v>
      </c>
      <c r="GN309">
        <v>23947.5</v>
      </c>
      <c r="GO309">
        <v>38156.5</v>
      </c>
      <c r="GP309">
        <v>31651.6</v>
      </c>
      <c r="GQ309">
        <v>46636.3</v>
      </c>
      <c r="GR309">
        <v>37888</v>
      </c>
      <c r="GS309">
        <v>1.86677</v>
      </c>
      <c r="GT309">
        <v>1.85872</v>
      </c>
      <c r="GU309">
        <v>0.07411470000000001</v>
      </c>
      <c r="GV309">
        <v>0</v>
      </c>
      <c r="GW309">
        <v>28.7751</v>
      </c>
      <c r="GX309">
        <v>999.9</v>
      </c>
      <c r="GY309">
        <v>53.4</v>
      </c>
      <c r="GZ309">
        <v>31.6</v>
      </c>
      <c r="HA309">
        <v>27.6425</v>
      </c>
      <c r="HB309">
        <v>60.8237</v>
      </c>
      <c r="HC309">
        <v>26.1338</v>
      </c>
      <c r="HD309">
        <v>1</v>
      </c>
      <c r="HE309">
        <v>0.137487</v>
      </c>
      <c r="HF309">
        <v>-1.32949</v>
      </c>
      <c r="HG309">
        <v>20.2937</v>
      </c>
      <c r="HH309">
        <v>5.22058</v>
      </c>
      <c r="HI309">
        <v>11.9798</v>
      </c>
      <c r="HJ309">
        <v>4.96505</v>
      </c>
      <c r="HK309">
        <v>3.27595</v>
      </c>
      <c r="HL309">
        <v>9999</v>
      </c>
      <c r="HM309">
        <v>9999</v>
      </c>
      <c r="HN309">
        <v>9999</v>
      </c>
      <c r="HO309">
        <v>999.9</v>
      </c>
      <c r="HP309">
        <v>1.86386</v>
      </c>
      <c r="HQ309">
        <v>1.86005</v>
      </c>
      <c r="HR309">
        <v>1.85837</v>
      </c>
      <c r="HS309">
        <v>1.85974</v>
      </c>
      <c r="HT309">
        <v>1.85985</v>
      </c>
      <c r="HU309">
        <v>1.85837</v>
      </c>
      <c r="HV309">
        <v>1.85745</v>
      </c>
      <c r="HW309">
        <v>1.85236</v>
      </c>
      <c r="HX309">
        <v>0</v>
      </c>
      <c r="HY309">
        <v>0</v>
      </c>
      <c r="HZ309">
        <v>0</v>
      </c>
      <c r="IA309">
        <v>0</v>
      </c>
      <c r="IB309" t="s">
        <v>426</v>
      </c>
      <c r="IC309" t="s">
        <v>427</v>
      </c>
      <c r="ID309" t="s">
        <v>428</v>
      </c>
      <c r="IE309" t="s">
        <v>428</v>
      </c>
      <c r="IF309" t="s">
        <v>428</v>
      </c>
      <c r="IG309" t="s">
        <v>428</v>
      </c>
      <c r="IH309">
        <v>0</v>
      </c>
      <c r="II309">
        <v>100</v>
      </c>
      <c r="IJ309">
        <v>100</v>
      </c>
      <c r="IK309">
        <v>-0.661</v>
      </c>
      <c r="IL309">
        <v>0.3157</v>
      </c>
      <c r="IM309">
        <v>-0.6605319167387009</v>
      </c>
      <c r="IN309">
        <v>-0.0004737513092168879</v>
      </c>
      <c r="IO309">
        <v>1.233974951706583E-06</v>
      </c>
      <c r="IP309">
        <v>-2.791035861235605E-10</v>
      </c>
      <c r="IQ309">
        <v>0.04306461537617447</v>
      </c>
      <c r="IR309">
        <v>-0.002560808816659483</v>
      </c>
      <c r="IS309">
        <v>0.0007441110143227328</v>
      </c>
      <c r="IT309">
        <v>-6.151772081818622E-06</v>
      </c>
      <c r="IU309">
        <v>2</v>
      </c>
      <c r="IV309">
        <v>1988</v>
      </c>
      <c r="IW309">
        <v>1</v>
      </c>
      <c r="IX309">
        <v>28</v>
      </c>
      <c r="IY309">
        <v>190429.4</v>
      </c>
      <c r="IZ309">
        <v>190429.6</v>
      </c>
      <c r="JA309">
        <v>1.14868</v>
      </c>
      <c r="JB309">
        <v>2.60742</v>
      </c>
      <c r="JC309">
        <v>1.49658</v>
      </c>
      <c r="JD309">
        <v>2.34741</v>
      </c>
      <c r="JE309">
        <v>1.54907</v>
      </c>
      <c r="JF309">
        <v>2.43286</v>
      </c>
      <c r="JG309">
        <v>36.4578</v>
      </c>
      <c r="JH309">
        <v>24.0875</v>
      </c>
      <c r="JI309">
        <v>18</v>
      </c>
      <c r="JJ309">
        <v>481.841</v>
      </c>
      <c r="JK309">
        <v>491.232</v>
      </c>
      <c r="JL309">
        <v>30.5139</v>
      </c>
      <c r="JM309">
        <v>29.0288</v>
      </c>
      <c r="JN309">
        <v>30.0001</v>
      </c>
      <c r="JO309">
        <v>29.2341</v>
      </c>
      <c r="JP309">
        <v>29.2253</v>
      </c>
      <c r="JQ309">
        <v>23.1042</v>
      </c>
      <c r="JR309">
        <v>20.3967</v>
      </c>
      <c r="JS309">
        <v>100</v>
      </c>
      <c r="JT309">
        <v>30.5221</v>
      </c>
      <c r="JU309">
        <v>420</v>
      </c>
      <c r="JV309">
        <v>23.091</v>
      </c>
      <c r="JW309">
        <v>101.963</v>
      </c>
      <c r="JX309">
        <v>91.37130000000001</v>
      </c>
    </row>
    <row r="310" spans="1:284">
      <c r="A310">
        <v>292</v>
      </c>
      <c r="B310">
        <v>1758415372.1</v>
      </c>
      <c r="C310">
        <v>2669.099999904633</v>
      </c>
      <c r="D310" t="s">
        <v>1017</v>
      </c>
      <c r="E310" t="s">
        <v>1018</v>
      </c>
      <c r="F310">
        <v>5</v>
      </c>
      <c r="G310" t="s">
        <v>976</v>
      </c>
      <c r="H310" t="s">
        <v>421</v>
      </c>
      <c r="I310">
        <v>1758415364.1</v>
      </c>
      <c r="J310">
        <f>(K310)/1000</f>
        <v>0</v>
      </c>
      <c r="K310">
        <f>1000*DK310*AI310*(DG310-DH310)/(100*CZ310*(1000-AI310*DG310))</f>
        <v>0</v>
      </c>
      <c r="L310">
        <f>DK310*AI310*(DF310-DE310*(1000-AI310*DH310)/(1000-AI310*DG310))/(100*CZ310)</f>
        <v>0</v>
      </c>
      <c r="M310">
        <f>DE310 - IF(AI310&gt;1, L310*CZ310*100.0/(AK310), 0)</f>
        <v>0</v>
      </c>
      <c r="N310">
        <f>((T310-J310/2)*M310-L310)/(T310+J310/2)</f>
        <v>0</v>
      </c>
      <c r="O310">
        <f>N310*(DL310+DM310)/1000.0</f>
        <v>0</v>
      </c>
      <c r="P310">
        <f>(DE310 - IF(AI310&gt;1, L310*CZ310*100.0/(AK310), 0))*(DL310+DM310)/1000.0</f>
        <v>0</v>
      </c>
      <c r="Q310">
        <f>2.0/((1/S310-1/R310)+SIGN(S310)*SQRT((1/S310-1/R310)*(1/S310-1/R310) + 4*DA310/((DA310+1)*(DA310+1))*(2*1/S310*1/R310-1/R310*1/R310)))</f>
        <v>0</v>
      </c>
      <c r="R310">
        <f>IF(LEFT(DB310,1)&lt;&gt;"0",IF(LEFT(DB310,1)="1",3.0,DC310),$D$5+$E$5*(DS310*DL310/($K$5*1000))+$F$5*(DS310*DL310/($K$5*1000))*MAX(MIN(CZ310,$J$5),$I$5)*MAX(MIN(CZ310,$J$5),$I$5)+$G$5*MAX(MIN(CZ310,$J$5),$I$5)*(DS310*DL310/($K$5*1000))+$H$5*(DS310*DL310/($K$5*1000))*(DS310*DL310/($K$5*1000)))</f>
        <v>0</v>
      </c>
      <c r="S310">
        <f>J310*(1000-(1000*0.61365*exp(17.502*W310/(240.97+W310))/(DL310+DM310)+DG310)/2)/(1000*0.61365*exp(17.502*W310/(240.97+W310))/(DL310+DM310)-DG310)</f>
        <v>0</v>
      </c>
      <c r="T310">
        <f>1/((DA310+1)/(Q310/1.6)+1/(R310/1.37)) + DA310/((DA310+1)/(Q310/1.6) + DA310/(R310/1.37))</f>
        <v>0</v>
      </c>
      <c r="U310">
        <f>(CV310*CY310)</f>
        <v>0</v>
      </c>
      <c r="V310">
        <f>(DN310+(U310+2*0.95*5.67E-8*(((DN310+$B$9)+273)^4-(DN310+273)^4)-44100*J310)/(1.84*29.3*R310+8*0.95*5.67E-8*(DN310+273)^3))</f>
        <v>0</v>
      </c>
      <c r="W310">
        <f>($C$9*DO310+$D$9*DP310+$E$9*V310)</f>
        <v>0</v>
      </c>
      <c r="X310">
        <f>0.61365*exp(17.502*W310/(240.97+W310))</f>
        <v>0</v>
      </c>
      <c r="Y310">
        <f>(Z310/AA310*100)</f>
        <v>0</v>
      </c>
      <c r="Z310">
        <f>DG310*(DL310+DM310)/1000</f>
        <v>0</v>
      </c>
      <c r="AA310">
        <f>0.61365*exp(17.502*DN310/(240.97+DN310))</f>
        <v>0</v>
      </c>
      <c r="AB310">
        <f>(X310-DG310*(DL310+DM310)/1000)</f>
        <v>0</v>
      </c>
      <c r="AC310">
        <f>(-J310*44100)</f>
        <v>0</v>
      </c>
      <c r="AD310">
        <f>2*29.3*R310*0.92*(DN310-W310)</f>
        <v>0</v>
      </c>
      <c r="AE310">
        <f>2*0.95*5.67E-8*(((DN310+$B$9)+273)^4-(W310+273)^4)</f>
        <v>0</v>
      </c>
      <c r="AF310">
        <f>U310+AE310+AC310+AD310</f>
        <v>0</v>
      </c>
      <c r="AG310">
        <v>0</v>
      </c>
      <c r="AH310">
        <v>0</v>
      </c>
      <c r="AI310">
        <f>IF(AG310*$H$15&gt;=AK310,1.0,(AK310/(AK310-AG310*$H$15)))</f>
        <v>0</v>
      </c>
      <c r="AJ310">
        <f>(AI310-1)*100</f>
        <v>0</v>
      </c>
      <c r="AK310">
        <f>MAX(0,($B$15+$C$15*DS310)/(1+$D$15*DS310)*DL310/(DN310+273)*$E$15)</f>
        <v>0</v>
      </c>
      <c r="AL310" t="s">
        <v>422</v>
      </c>
      <c r="AM310" t="s">
        <v>422</v>
      </c>
      <c r="AN310">
        <v>0</v>
      </c>
      <c r="AO310">
        <v>0</v>
      </c>
      <c r="AP310">
        <f>1-AN310/AO310</f>
        <v>0</v>
      </c>
      <c r="AQ310">
        <v>0</v>
      </c>
      <c r="AR310" t="s">
        <v>422</v>
      </c>
      <c r="AS310" t="s">
        <v>422</v>
      </c>
      <c r="AT310">
        <v>0</v>
      </c>
      <c r="AU310">
        <v>0</v>
      </c>
      <c r="AV310">
        <f>1-AT310/AU310</f>
        <v>0</v>
      </c>
      <c r="AW310">
        <v>0.5</v>
      </c>
      <c r="AX310">
        <f>CW310</f>
        <v>0</v>
      </c>
      <c r="AY310">
        <f>L310</f>
        <v>0</v>
      </c>
      <c r="AZ310">
        <f>AV310*AW310*AX310</f>
        <v>0</v>
      </c>
      <c r="BA310">
        <f>(AY310-AQ310)/AX310</f>
        <v>0</v>
      </c>
      <c r="BB310">
        <f>(AO310-AU310)/AU310</f>
        <v>0</v>
      </c>
      <c r="BC310">
        <f>AN310/(AP310+AN310/AU310)</f>
        <v>0</v>
      </c>
      <c r="BD310" t="s">
        <v>422</v>
      </c>
      <c r="BE310">
        <v>0</v>
      </c>
      <c r="BF310">
        <f>IF(BE310&lt;&gt;0, BE310, BC310)</f>
        <v>0</v>
      </c>
      <c r="BG310">
        <f>1-BF310/AU310</f>
        <v>0</v>
      </c>
      <c r="BH310">
        <f>(AU310-AT310)/(AU310-BF310)</f>
        <v>0</v>
      </c>
      <c r="BI310">
        <f>(AO310-AU310)/(AO310-BF310)</f>
        <v>0</v>
      </c>
      <c r="BJ310">
        <f>(AU310-AT310)/(AU310-AN310)</f>
        <v>0</v>
      </c>
      <c r="BK310">
        <f>(AO310-AU310)/(AO310-AN310)</f>
        <v>0</v>
      </c>
      <c r="BL310">
        <f>(BH310*BF310/AT310)</f>
        <v>0</v>
      </c>
      <c r="BM310">
        <f>(1-BL310)</f>
        <v>0</v>
      </c>
      <c r="CV310">
        <f>$B$13*DT310+$C$13*DU310+$F$13*EF310*(1-EI310)</f>
        <v>0</v>
      </c>
      <c r="CW310">
        <f>CV310*CX310</f>
        <v>0</v>
      </c>
      <c r="CX310">
        <f>($B$13*$D$11+$C$13*$D$11+$F$13*((ES310+EK310)/MAX(ES310+EK310+ET310, 0.1)*$I$11+ET310/MAX(ES310+EK310+ET310, 0.1)*$J$11))/($B$13+$C$13+$F$13)</f>
        <v>0</v>
      </c>
      <c r="CY310">
        <f>($B$13*$K$11+$C$13*$K$11+$F$13*((ES310+EK310)/MAX(ES310+EK310+ET310, 0.1)*$P$11+ET310/MAX(ES310+EK310+ET310, 0.1)*$Q$11))/($B$13+$C$13+$F$13)</f>
        <v>0</v>
      </c>
      <c r="CZ310">
        <v>5.18</v>
      </c>
      <c r="DA310">
        <v>0.5</v>
      </c>
      <c r="DB310" t="s">
        <v>423</v>
      </c>
      <c r="DC310">
        <v>2</v>
      </c>
      <c r="DD310">
        <v>1758415364.1</v>
      </c>
      <c r="DE310">
        <v>422.7070000000001</v>
      </c>
      <c r="DF310">
        <v>419.9983333333333</v>
      </c>
      <c r="DG310">
        <v>23.89353333333333</v>
      </c>
      <c r="DH310">
        <v>23.07483333333333</v>
      </c>
      <c r="DI310">
        <v>423.368125</v>
      </c>
      <c r="DJ310">
        <v>23.5778125</v>
      </c>
      <c r="DK310">
        <v>500.0191666666666</v>
      </c>
      <c r="DL310">
        <v>90.1715375</v>
      </c>
      <c r="DM310">
        <v>0.0690482</v>
      </c>
      <c r="DN310">
        <v>30.18516666666666</v>
      </c>
      <c r="DO310">
        <v>29.9767125</v>
      </c>
      <c r="DP310">
        <v>999.9</v>
      </c>
      <c r="DQ310">
        <v>0</v>
      </c>
      <c r="DR310">
        <v>0</v>
      </c>
      <c r="DS310">
        <v>10002.33916666667</v>
      </c>
      <c r="DT310">
        <v>0</v>
      </c>
      <c r="DU310">
        <v>3.52142</v>
      </c>
      <c r="DV310">
        <v>2.708529166666667</v>
      </c>
      <c r="DW310">
        <v>433.0542083333333</v>
      </c>
      <c r="DX310">
        <v>429.91875</v>
      </c>
      <c r="DY310">
        <v>0.81869725</v>
      </c>
      <c r="DZ310">
        <v>419.9983333333333</v>
      </c>
      <c r="EA310">
        <v>23.07483333333333</v>
      </c>
      <c r="EB310">
        <v>2.154515416666666</v>
      </c>
      <c r="EC310">
        <v>2.080692916666667</v>
      </c>
      <c r="ED310">
        <v>18.62806666666667</v>
      </c>
      <c r="EE310">
        <v>18.07215</v>
      </c>
      <c r="EF310">
        <v>0.00500078</v>
      </c>
      <c r="EG310">
        <v>0</v>
      </c>
      <c r="EH310">
        <v>0</v>
      </c>
      <c r="EI310">
        <v>0</v>
      </c>
      <c r="EJ310">
        <v>638.8791666666667</v>
      </c>
      <c r="EK310">
        <v>0.00500078</v>
      </c>
      <c r="EL310">
        <v>-13.72916666666667</v>
      </c>
      <c r="EM310">
        <v>-0.525</v>
      </c>
      <c r="EN310">
        <v>35.3435</v>
      </c>
      <c r="EO310">
        <v>39.101375</v>
      </c>
      <c r="EP310">
        <v>37.67158333333333</v>
      </c>
      <c r="EQ310">
        <v>39.25758333333334</v>
      </c>
      <c r="ER310">
        <v>37.96070833333334</v>
      </c>
      <c r="ES310">
        <v>0</v>
      </c>
      <c r="ET310">
        <v>0</v>
      </c>
      <c r="EU310">
        <v>0</v>
      </c>
      <c r="EV310">
        <v>1758415372.2</v>
      </c>
      <c r="EW310">
        <v>0</v>
      </c>
      <c r="EX310">
        <v>639.72</v>
      </c>
      <c r="EY310">
        <v>-17.18461561814345</v>
      </c>
      <c r="EZ310">
        <v>11.23846202935925</v>
      </c>
      <c r="FA310">
        <v>-14.228</v>
      </c>
      <c r="FB310">
        <v>15</v>
      </c>
      <c r="FC310">
        <v>0</v>
      </c>
      <c r="FD310" t="s">
        <v>424</v>
      </c>
      <c r="FE310">
        <v>1746989605.5</v>
      </c>
      <c r="FF310">
        <v>1746989593.5</v>
      </c>
      <c r="FG310">
        <v>0</v>
      </c>
      <c r="FH310">
        <v>-0.274</v>
      </c>
      <c r="FI310">
        <v>-0.002</v>
      </c>
      <c r="FJ310">
        <v>2.549</v>
      </c>
      <c r="FK310">
        <v>0.129</v>
      </c>
      <c r="FL310">
        <v>420</v>
      </c>
      <c r="FM310">
        <v>17</v>
      </c>
      <c r="FN310">
        <v>0.02</v>
      </c>
      <c r="FO310">
        <v>0.04</v>
      </c>
      <c r="FP310">
        <v>2.720371951219512</v>
      </c>
      <c r="FQ310">
        <v>-0.1654942160278695</v>
      </c>
      <c r="FR310">
        <v>0.03215573447469947</v>
      </c>
      <c r="FS310">
        <v>1</v>
      </c>
      <c r="FT310">
        <v>638.8764705882353</v>
      </c>
      <c r="FU310">
        <v>0.08250555423870312</v>
      </c>
      <c r="FV310">
        <v>7.744487938243914</v>
      </c>
      <c r="FW310">
        <v>1</v>
      </c>
      <c r="FX310">
        <v>0.8183242439024392</v>
      </c>
      <c r="FY310">
        <v>0.006590634146341394</v>
      </c>
      <c r="FZ310">
        <v>0.0009563502210956273</v>
      </c>
      <c r="GA310">
        <v>1</v>
      </c>
      <c r="GB310">
        <v>3</v>
      </c>
      <c r="GC310">
        <v>3</v>
      </c>
      <c r="GD310" t="s">
        <v>462</v>
      </c>
      <c r="GE310">
        <v>3.10301</v>
      </c>
      <c r="GF310">
        <v>2.72727</v>
      </c>
      <c r="GG310">
        <v>0.08819440000000001</v>
      </c>
      <c r="GH310">
        <v>0.087703</v>
      </c>
      <c r="GI310">
        <v>0.107067</v>
      </c>
      <c r="GJ310">
        <v>0.105894</v>
      </c>
      <c r="GK310">
        <v>23834.8</v>
      </c>
      <c r="GL310">
        <v>21644.5</v>
      </c>
      <c r="GM310">
        <v>26704.8</v>
      </c>
      <c r="GN310">
        <v>23947.5</v>
      </c>
      <c r="GO310">
        <v>38156.6</v>
      </c>
      <c r="GP310">
        <v>31651.7</v>
      </c>
      <c r="GQ310">
        <v>46636.4</v>
      </c>
      <c r="GR310">
        <v>37887.9</v>
      </c>
      <c r="GS310">
        <v>1.86648</v>
      </c>
      <c r="GT310">
        <v>1.8591</v>
      </c>
      <c r="GU310">
        <v>0.0746734</v>
      </c>
      <c r="GV310">
        <v>0</v>
      </c>
      <c r="GW310">
        <v>28.774</v>
      </c>
      <c r="GX310">
        <v>999.9</v>
      </c>
      <c r="GY310">
        <v>53.4</v>
      </c>
      <c r="GZ310">
        <v>31.6</v>
      </c>
      <c r="HA310">
        <v>27.644</v>
      </c>
      <c r="HB310">
        <v>60.4737</v>
      </c>
      <c r="HC310">
        <v>26.0377</v>
      </c>
      <c r="HD310">
        <v>1</v>
      </c>
      <c r="HE310">
        <v>0.137574</v>
      </c>
      <c r="HF310">
        <v>-1.31895</v>
      </c>
      <c r="HG310">
        <v>20.2937</v>
      </c>
      <c r="HH310">
        <v>5.22058</v>
      </c>
      <c r="HI310">
        <v>11.98</v>
      </c>
      <c r="HJ310">
        <v>4.9651</v>
      </c>
      <c r="HK310">
        <v>3.27598</v>
      </c>
      <c r="HL310">
        <v>9999</v>
      </c>
      <c r="HM310">
        <v>9999</v>
      </c>
      <c r="HN310">
        <v>9999</v>
      </c>
      <c r="HO310">
        <v>999.9</v>
      </c>
      <c r="HP310">
        <v>1.86386</v>
      </c>
      <c r="HQ310">
        <v>1.86005</v>
      </c>
      <c r="HR310">
        <v>1.85837</v>
      </c>
      <c r="HS310">
        <v>1.85974</v>
      </c>
      <c r="HT310">
        <v>1.85984</v>
      </c>
      <c r="HU310">
        <v>1.85837</v>
      </c>
      <c r="HV310">
        <v>1.85745</v>
      </c>
      <c r="HW310">
        <v>1.85236</v>
      </c>
      <c r="HX310">
        <v>0</v>
      </c>
      <c r="HY310">
        <v>0</v>
      </c>
      <c r="HZ310">
        <v>0</v>
      </c>
      <c r="IA310">
        <v>0</v>
      </c>
      <c r="IB310" t="s">
        <v>426</v>
      </c>
      <c r="IC310" t="s">
        <v>427</v>
      </c>
      <c r="ID310" t="s">
        <v>428</v>
      </c>
      <c r="IE310" t="s">
        <v>428</v>
      </c>
      <c r="IF310" t="s">
        <v>428</v>
      </c>
      <c r="IG310" t="s">
        <v>428</v>
      </c>
      <c r="IH310">
        <v>0</v>
      </c>
      <c r="II310">
        <v>100</v>
      </c>
      <c r="IJ310">
        <v>100</v>
      </c>
      <c r="IK310">
        <v>-0.661</v>
      </c>
      <c r="IL310">
        <v>0.3157</v>
      </c>
      <c r="IM310">
        <v>-0.6605319167387009</v>
      </c>
      <c r="IN310">
        <v>-0.0004737513092168879</v>
      </c>
      <c r="IO310">
        <v>1.233974951706583E-06</v>
      </c>
      <c r="IP310">
        <v>-2.791035861235605E-10</v>
      </c>
      <c r="IQ310">
        <v>0.04306461537617447</v>
      </c>
      <c r="IR310">
        <v>-0.002560808816659483</v>
      </c>
      <c r="IS310">
        <v>0.0007441110143227328</v>
      </c>
      <c r="IT310">
        <v>-6.151772081818622E-06</v>
      </c>
      <c r="IU310">
        <v>2</v>
      </c>
      <c r="IV310">
        <v>1988</v>
      </c>
      <c r="IW310">
        <v>1</v>
      </c>
      <c r="IX310">
        <v>28</v>
      </c>
      <c r="IY310">
        <v>190429.4</v>
      </c>
      <c r="IZ310">
        <v>190429.6</v>
      </c>
      <c r="JA310">
        <v>1.14868</v>
      </c>
      <c r="JB310">
        <v>2.61719</v>
      </c>
      <c r="JC310">
        <v>1.49658</v>
      </c>
      <c r="JD310">
        <v>2.34741</v>
      </c>
      <c r="JE310">
        <v>1.54907</v>
      </c>
      <c r="JF310">
        <v>2.34863</v>
      </c>
      <c r="JG310">
        <v>36.4578</v>
      </c>
      <c r="JH310">
        <v>24.0875</v>
      </c>
      <c r="JI310">
        <v>18</v>
      </c>
      <c r="JJ310">
        <v>481.666</v>
      </c>
      <c r="JK310">
        <v>491.469</v>
      </c>
      <c r="JL310">
        <v>30.5218</v>
      </c>
      <c r="JM310">
        <v>29.0288</v>
      </c>
      <c r="JN310">
        <v>30.0002</v>
      </c>
      <c r="JO310">
        <v>29.2341</v>
      </c>
      <c r="JP310">
        <v>29.2241</v>
      </c>
      <c r="JQ310">
        <v>23.1063</v>
      </c>
      <c r="JR310">
        <v>20.3967</v>
      </c>
      <c r="JS310">
        <v>100</v>
      </c>
      <c r="JT310">
        <v>30.5345</v>
      </c>
      <c r="JU310">
        <v>420</v>
      </c>
      <c r="JV310">
        <v>23.0916</v>
      </c>
      <c r="JW310">
        <v>101.964</v>
      </c>
      <c r="JX310">
        <v>91.3711</v>
      </c>
    </row>
    <row r="311" spans="1:284">
      <c r="A311">
        <v>293</v>
      </c>
      <c r="B311">
        <v>1758415374.1</v>
      </c>
      <c r="C311">
        <v>2671.099999904633</v>
      </c>
      <c r="D311" t="s">
        <v>1019</v>
      </c>
      <c r="E311" t="s">
        <v>1020</v>
      </c>
      <c r="F311">
        <v>5</v>
      </c>
      <c r="G311" t="s">
        <v>976</v>
      </c>
      <c r="H311" t="s">
        <v>421</v>
      </c>
      <c r="I311">
        <v>1758415366.1</v>
      </c>
      <c r="J311">
        <f>(K311)/1000</f>
        <v>0</v>
      </c>
      <c r="K311">
        <f>1000*DK311*AI311*(DG311-DH311)/(100*CZ311*(1000-AI311*DG311))</f>
        <v>0</v>
      </c>
      <c r="L311">
        <f>DK311*AI311*(DF311-DE311*(1000-AI311*DH311)/(1000-AI311*DG311))/(100*CZ311)</f>
        <v>0</v>
      </c>
      <c r="M311">
        <f>DE311 - IF(AI311&gt;1, L311*CZ311*100.0/(AK311), 0)</f>
        <v>0</v>
      </c>
      <c r="N311">
        <f>((T311-J311/2)*M311-L311)/(T311+J311/2)</f>
        <v>0</v>
      </c>
      <c r="O311">
        <f>N311*(DL311+DM311)/1000.0</f>
        <v>0</v>
      </c>
      <c r="P311">
        <f>(DE311 - IF(AI311&gt;1, L311*CZ311*100.0/(AK311), 0))*(DL311+DM311)/1000.0</f>
        <v>0</v>
      </c>
      <c r="Q311">
        <f>2.0/((1/S311-1/R311)+SIGN(S311)*SQRT((1/S311-1/R311)*(1/S311-1/R311) + 4*DA311/((DA311+1)*(DA311+1))*(2*1/S311*1/R311-1/R311*1/R311)))</f>
        <v>0</v>
      </c>
      <c r="R311">
        <f>IF(LEFT(DB311,1)&lt;&gt;"0",IF(LEFT(DB311,1)="1",3.0,DC311),$D$5+$E$5*(DS311*DL311/($K$5*1000))+$F$5*(DS311*DL311/($K$5*1000))*MAX(MIN(CZ311,$J$5),$I$5)*MAX(MIN(CZ311,$J$5),$I$5)+$G$5*MAX(MIN(CZ311,$J$5),$I$5)*(DS311*DL311/($K$5*1000))+$H$5*(DS311*DL311/($K$5*1000))*(DS311*DL311/($K$5*1000)))</f>
        <v>0</v>
      </c>
      <c r="S311">
        <f>J311*(1000-(1000*0.61365*exp(17.502*W311/(240.97+W311))/(DL311+DM311)+DG311)/2)/(1000*0.61365*exp(17.502*W311/(240.97+W311))/(DL311+DM311)-DG311)</f>
        <v>0</v>
      </c>
      <c r="T311">
        <f>1/((DA311+1)/(Q311/1.6)+1/(R311/1.37)) + DA311/((DA311+1)/(Q311/1.6) + DA311/(R311/1.37))</f>
        <v>0</v>
      </c>
      <c r="U311">
        <f>(CV311*CY311)</f>
        <v>0</v>
      </c>
      <c r="V311">
        <f>(DN311+(U311+2*0.95*5.67E-8*(((DN311+$B$9)+273)^4-(DN311+273)^4)-44100*J311)/(1.84*29.3*R311+8*0.95*5.67E-8*(DN311+273)^3))</f>
        <v>0</v>
      </c>
      <c r="W311">
        <f>($C$9*DO311+$D$9*DP311+$E$9*V311)</f>
        <v>0</v>
      </c>
      <c r="X311">
        <f>0.61365*exp(17.502*W311/(240.97+W311))</f>
        <v>0</v>
      </c>
      <c r="Y311">
        <f>(Z311/AA311*100)</f>
        <v>0</v>
      </c>
      <c r="Z311">
        <f>DG311*(DL311+DM311)/1000</f>
        <v>0</v>
      </c>
      <c r="AA311">
        <f>0.61365*exp(17.502*DN311/(240.97+DN311))</f>
        <v>0</v>
      </c>
      <c r="AB311">
        <f>(X311-DG311*(DL311+DM311)/1000)</f>
        <v>0</v>
      </c>
      <c r="AC311">
        <f>(-J311*44100)</f>
        <v>0</v>
      </c>
      <c r="AD311">
        <f>2*29.3*R311*0.92*(DN311-W311)</f>
        <v>0</v>
      </c>
      <c r="AE311">
        <f>2*0.95*5.67E-8*(((DN311+$B$9)+273)^4-(W311+273)^4)</f>
        <v>0</v>
      </c>
      <c r="AF311">
        <f>U311+AE311+AC311+AD311</f>
        <v>0</v>
      </c>
      <c r="AG311">
        <v>0</v>
      </c>
      <c r="AH311">
        <v>0</v>
      </c>
      <c r="AI311">
        <f>IF(AG311*$H$15&gt;=AK311,1.0,(AK311/(AK311-AG311*$H$15)))</f>
        <v>0</v>
      </c>
      <c r="AJ311">
        <f>(AI311-1)*100</f>
        <v>0</v>
      </c>
      <c r="AK311">
        <f>MAX(0,($B$15+$C$15*DS311)/(1+$D$15*DS311)*DL311/(DN311+273)*$E$15)</f>
        <v>0</v>
      </c>
      <c r="AL311" t="s">
        <v>422</v>
      </c>
      <c r="AM311" t="s">
        <v>422</v>
      </c>
      <c r="AN311">
        <v>0</v>
      </c>
      <c r="AO311">
        <v>0</v>
      </c>
      <c r="AP311">
        <f>1-AN311/AO311</f>
        <v>0</v>
      </c>
      <c r="AQ311">
        <v>0</v>
      </c>
      <c r="AR311" t="s">
        <v>422</v>
      </c>
      <c r="AS311" t="s">
        <v>422</v>
      </c>
      <c r="AT311">
        <v>0</v>
      </c>
      <c r="AU311">
        <v>0</v>
      </c>
      <c r="AV311">
        <f>1-AT311/AU311</f>
        <v>0</v>
      </c>
      <c r="AW311">
        <v>0.5</v>
      </c>
      <c r="AX311">
        <f>CW311</f>
        <v>0</v>
      </c>
      <c r="AY311">
        <f>L311</f>
        <v>0</v>
      </c>
      <c r="AZ311">
        <f>AV311*AW311*AX311</f>
        <v>0</v>
      </c>
      <c r="BA311">
        <f>(AY311-AQ311)/AX311</f>
        <v>0</v>
      </c>
      <c r="BB311">
        <f>(AO311-AU311)/AU311</f>
        <v>0</v>
      </c>
      <c r="BC311">
        <f>AN311/(AP311+AN311/AU311)</f>
        <v>0</v>
      </c>
      <c r="BD311" t="s">
        <v>422</v>
      </c>
      <c r="BE311">
        <v>0</v>
      </c>
      <c r="BF311">
        <f>IF(BE311&lt;&gt;0, BE311, BC311)</f>
        <v>0</v>
      </c>
      <c r="BG311">
        <f>1-BF311/AU311</f>
        <v>0</v>
      </c>
      <c r="BH311">
        <f>(AU311-AT311)/(AU311-BF311)</f>
        <v>0</v>
      </c>
      <c r="BI311">
        <f>(AO311-AU311)/(AO311-BF311)</f>
        <v>0</v>
      </c>
      <c r="BJ311">
        <f>(AU311-AT311)/(AU311-AN311)</f>
        <v>0</v>
      </c>
      <c r="BK311">
        <f>(AO311-AU311)/(AO311-AN311)</f>
        <v>0</v>
      </c>
      <c r="BL311">
        <f>(BH311*BF311/AT311)</f>
        <v>0</v>
      </c>
      <c r="BM311">
        <f>(1-BL311)</f>
        <v>0</v>
      </c>
      <c r="CV311">
        <f>$B$13*DT311+$C$13*DU311+$F$13*EF311*(1-EI311)</f>
        <v>0</v>
      </c>
      <c r="CW311">
        <f>CV311*CX311</f>
        <v>0</v>
      </c>
      <c r="CX311">
        <f>($B$13*$D$11+$C$13*$D$11+$F$13*((ES311+EK311)/MAX(ES311+EK311+ET311, 0.1)*$I$11+ET311/MAX(ES311+EK311+ET311, 0.1)*$J$11))/($B$13+$C$13+$F$13)</f>
        <v>0</v>
      </c>
      <c r="CY311">
        <f>($B$13*$K$11+$C$13*$K$11+$F$13*((ES311+EK311)/MAX(ES311+EK311+ET311, 0.1)*$P$11+ET311/MAX(ES311+EK311+ET311, 0.1)*$Q$11))/($B$13+$C$13+$F$13)</f>
        <v>0</v>
      </c>
      <c r="CZ311">
        <v>5.18</v>
      </c>
      <c r="DA311">
        <v>0.5</v>
      </c>
      <c r="DB311" t="s">
        <v>423</v>
      </c>
      <c r="DC311">
        <v>2</v>
      </c>
      <c r="DD311">
        <v>1758415366.1</v>
      </c>
      <c r="DE311">
        <v>422.7106666666667</v>
      </c>
      <c r="DF311">
        <v>419.9928333333333</v>
      </c>
      <c r="DG311">
        <v>23.89301666666667</v>
      </c>
      <c r="DH311">
        <v>23.07430833333333</v>
      </c>
      <c r="DI311">
        <v>423.3718333333333</v>
      </c>
      <c r="DJ311">
        <v>23.5773125</v>
      </c>
      <c r="DK311">
        <v>500.0055833333333</v>
      </c>
      <c r="DL311">
        <v>90.17183333333334</v>
      </c>
      <c r="DM311">
        <v>0.0690657125</v>
      </c>
      <c r="DN311">
        <v>30.18630833333333</v>
      </c>
      <c r="DO311">
        <v>29.97963333333333</v>
      </c>
      <c r="DP311">
        <v>999.9</v>
      </c>
      <c r="DQ311">
        <v>0</v>
      </c>
      <c r="DR311">
        <v>0</v>
      </c>
      <c r="DS311">
        <v>10004.65375</v>
      </c>
      <c r="DT311">
        <v>0</v>
      </c>
      <c r="DU311">
        <v>3.52142</v>
      </c>
      <c r="DV311">
        <v>2.717758333333334</v>
      </c>
      <c r="DW311">
        <v>433.0577499999999</v>
      </c>
      <c r="DX311">
        <v>429.9127916666667</v>
      </c>
      <c r="DY311">
        <v>0.8187054583333334</v>
      </c>
      <c r="DZ311">
        <v>419.9928333333333</v>
      </c>
      <c r="EA311">
        <v>23.07430833333333</v>
      </c>
      <c r="EB311">
        <v>2.154475833333333</v>
      </c>
      <c r="EC311">
        <v>2.080652083333333</v>
      </c>
      <c r="ED311">
        <v>18.62777083333333</v>
      </c>
      <c r="EE311">
        <v>18.07184166666667</v>
      </c>
      <c r="EF311">
        <v>0.00500078</v>
      </c>
      <c r="EG311">
        <v>0</v>
      </c>
      <c r="EH311">
        <v>0</v>
      </c>
      <c r="EI311">
        <v>0</v>
      </c>
      <c r="EJ311">
        <v>639.0541666666667</v>
      </c>
      <c r="EK311">
        <v>0.00500078</v>
      </c>
      <c r="EL311">
        <v>-14.10833333333333</v>
      </c>
      <c r="EM311">
        <v>-0.5041666666666667</v>
      </c>
      <c r="EN311">
        <v>35.333125</v>
      </c>
      <c r="EO311">
        <v>39.07270833333333</v>
      </c>
      <c r="EP311">
        <v>37.64033333333333</v>
      </c>
      <c r="EQ311">
        <v>39.21333333333333</v>
      </c>
      <c r="ER311">
        <v>37.95029166666666</v>
      </c>
      <c r="ES311">
        <v>0</v>
      </c>
      <c r="ET311">
        <v>0</v>
      </c>
      <c r="EU311">
        <v>0</v>
      </c>
      <c r="EV311">
        <v>1758415374</v>
      </c>
      <c r="EW311">
        <v>0</v>
      </c>
      <c r="EX311">
        <v>640.1692307692308</v>
      </c>
      <c r="EY311">
        <v>-7.897436079754313</v>
      </c>
      <c r="EZ311">
        <v>-3.798290185308165</v>
      </c>
      <c r="FA311">
        <v>-15.50384615384615</v>
      </c>
      <c r="FB311">
        <v>15</v>
      </c>
      <c r="FC311">
        <v>0</v>
      </c>
      <c r="FD311" t="s">
        <v>424</v>
      </c>
      <c r="FE311">
        <v>1746989605.5</v>
      </c>
      <c r="FF311">
        <v>1746989593.5</v>
      </c>
      <c r="FG311">
        <v>0</v>
      </c>
      <c r="FH311">
        <v>-0.274</v>
      </c>
      <c r="FI311">
        <v>-0.002</v>
      </c>
      <c r="FJ311">
        <v>2.549</v>
      </c>
      <c r="FK311">
        <v>0.129</v>
      </c>
      <c r="FL311">
        <v>420</v>
      </c>
      <c r="FM311">
        <v>17</v>
      </c>
      <c r="FN311">
        <v>0.02</v>
      </c>
      <c r="FO311">
        <v>0.04</v>
      </c>
      <c r="FP311">
        <v>2.71852875</v>
      </c>
      <c r="FQ311">
        <v>-0.09203673545967438</v>
      </c>
      <c r="FR311">
        <v>0.03110359892259253</v>
      </c>
      <c r="FS311">
        <v>1</v>
      </c>
      <c r="FT311">
        <v>638.8911764705882</v>
      </c>
      <c r="FU311">
        <v>6.137509344508798</v>
      </c>
      <c r="FV311">
        <v>7.697186944021237</v>
      </c>
      <c r="FW311">
        <v>0</v>
      </c>
      <c r="FX311">
        <v>0.8185217000000001</v>
      </c>
      <c r="FY311">
        <v>0.005359857410878856</v>
      </c>
      <c r="FZ311">
        <v>0.0008719327152940208</v>
      </c>
      <c r="GA311">
        <v>1</v>
      </c>
      <c r="GB311">
        <v>2</v>
      </c>
      <c r="GC311">
        <v>3</v>
      </c>
      <c r="GD311" t="s">
        <v>425</v>
      </c>
      <c r="GE311">
        <v>3.10313</v>
      </c>
      <c r="GF311">
        <v>2.72707</v>
      </c>
      <c r="GG311">
        <v>0.08819920000000001</v>
      </c>
      <c r="GH311">
        <v>0.0876963</v>
      </c>
      <c r="GI311">
        <v>0.107061</v>
      </c>
      <c r="GJ311">
        <v>0.105891</v>
      </c>
      <c r="GK311">
        <v>23834.8</v>
      </c>
      <c r="GL311">
        <v>21644.5</v>
      </c>
      <c r="GM311">
        <v>26704.9</v>
      </c>
      <c r="GN311">
        <v>23947.3</v>
      </c>
      <c r="GO311">
        <v>38156.9</v>
      </c>
      <c r="GP311">
        <v>31651.6</v>
      </c>
      <c r="GQ311">
        <v>46636.5</v>
      </c>
      <c r="GR311">
        <v>37887.7</v>
      </c>
      <c r="GS311">
        <v>1.86695</v>
      </c>
      <c r="GT311">
        <v>1.85898</v>
      </c>
      <c r="GU311">
        <v>0.0754185</v>
      </c>
      <c r="GV311">
        <v>0</v>
      </c>
      <c r="GW311">
        <v>28.7732</v>
      </c>
      <c r="GX311">
        <v>999.9</v>
      </c>
      <c r="GY311">
        <v>53.4</v>
      </c>
      <c r="GZ311">
        <v>31.6</v>
      </c>
      <c r="HA311">
        <v>27.6435</v>
      </c>
      <c r="HB311">
        <v>60.7837</v>
      </c>
      <c r="HC311">
        <v>26.0617</v>
      </c>
      <c r="HD311">
        <v>1</v>
      </c>
      <c r="HE311">
        <v>0.13768</v>
      </c>
      <c r="HF311">
        <v>-1.3218</v>
      </c>
      <c r="HG311">
        <v>20.2938</v>
      </c>
      <c r="HH311">
        <v>5.22103</v>
      </c>
      <c r="HI311">
        <v>11.98</v>
      </c>
      <c r="HJ311">
        <v>4.9652</v>
      </c>
      <c r="HK311">
        <v>3.276</v>
      </c>
      <c r="HL311">
        <v>9999</v>
      </c>
      <c r="HM311">
        <v>9999</v>
      </c>
      <c r="HN311">
        <v>9999</v>
      </c>
      <c r="HO311">
        <v>999.9</v>
      </c>
      <c r="HP311">
        <v>1.86386</v>
      </c>
      <c r="HQ311">
        <v>1.86005</v>
      </c>
      <c r="HR311">
        <v>1.85838</v>
      </c>
      <c r="HS311">
        <v>1.85974</v>
      </c>
      <c r="HT311">
        <v>1.85981</v>
      </c>
      <c r="HU311">
        <v>1.85837</v>
      </c>
      <c r="HV311">
        <v>1.85745</v>
      </c>
      <c r="HW311">
        <v>1.85236</v>
      </c>
      <c r="HX311">
        <v>0</v>
      </c>
      <c r="HY311">
        <v>0</v>
      </c>
      <c r="HZ311">
        <v>0</v>
      </c>
      <c r="IA311">
        <v>0</v>
      </c>
      <c r="IB311" t="s">
        <v>426</v>
      </c>
      <c r="IC311" t="s">
        <v>427</v>
      </c>
      <c r="ID311" t="s">
        <v>428</v>
      </c>
      <c r="IE311" t="s">
        <v>428</v>
      </c>
      <c r="IF311" t="s">
        <v>428</v>
      </c>
      <c r="IG311" t="s">
        <v>428</v>
      </c>
      <c r="IH311">
        <v>0</v>
      </c>
      <c r="II311">
        <v>100</v>
      </c>
      <c r="IJ311">
        <v>100</v>
      </c>
      <c r="IK311">
        <v>-0.661</v>
      </c>
      <c r="IL311">
        <v>0.3156</v>
      </c>
      <c r="IM311">
        <v>-0.6605319167387009</v>
      </c>
      <c r="IN311">
        <v>-0.0004737513092168879</v>
      </c>
      <c r="IO311">
        <v>1.233974951706583E-06</v>
      </c>
      <c r="IP311">
        <v>-2.791035861235605E-10</v>
      </c>
      <c r="IQ311">
        <v>0.04306461537617447</v>
      </c>
      <c r="IR311">
        <v>-0.002560808816659483</v>
      </c>
      <c r="IS311">
        <v>0.0007441110143227328</v>
      </c>
      <c r="IT311">
        <v>-6.151772081818622E-06</v>
      </c>
      <c r="IU311">
        <v>2</v>
      </c>
      <c r="IV311">
        <v>1988</v>
      </c>
      <c r="IW311">
        <v>1</v>
      </c>
      <c r="IX311">
        <v>28</v>
      </c>
      <c r="IY311">
        <v>190429.5</v>
      </c>
      <c r="IZ311">
        <v>190429.7</v>
      </c>
      <c r="JA311">
        <v>1.1499</v>
      </c>
      <c r="JB311">
        <v>2.61719</v>
      </c>
      <c r="JC311">
        <v>1.49658</v>
      </c>
      <c r="JD311">
        <v>2.34741</v>
      </c>
      <c r="JE311">
        <v>1.54907</v>
      </c>
      <c r="JF311">
        <v>2.41699</v>
      </c>
      <c r="JG311">
        <v>36.4578</v>
      </c>
      <c r="JH311">
        <v>24.0875</v>
      </c>
      <c r="JI311">
        <v>18</v>
      </c>
      <c r="JJ311">
        <v>481.943</v>
      </c>
      <c r="JK311">
        <v>491.382</v>
      </c>
      <c r="JL311">
        <v>30.5274</v>
      </c>
      <c r="JM311">
        <v>29.0279</v>
      </c>
      <c r="JN311">
        <v>30.0001</v>
      </c>
      <c r="JO311">
        <v>29.2341</v>
      </c>
      <c r="JP311">
        <v>29.2236</v>
      </c>
      <c r="JQ311">
        <v>23.1059</v>
      </c>
      <c r="JR311">
        <v>20.3967</v>
      </c>
      <c r="JS311">
        <v>100</v>
      </c>
      <c r="JT311">
        <v>30.5345</v>
      </c>
      <c r="JU311">
        <v>420</v>
      </c>
      <c r="JV311">
        <v>23.0915</v>
      </c>
      <c r="JW311">
        <v>101.964</v>
      </c>
      <c r="JX311">
        <v>91.3706</v>
      </c>
    </row>
    <row r="312" spans="1:284">
      <c r="A312">
        <v>294</v>
      </c>
      <c r="B312">
        <v>1758415376.1</v>
      </c>
      <c r="C312">
        <v>2673.099999904633</v>
      </c>
      <c r="D312" t="s">
        <v>1021</v>
      </c>
      <c r="E312" t="s">
        <v>1022</v>
      </c>
      <c r="F312">
        <v>5</v>
      </c>
      <c r="G312" t="s">
        <v>976</v>
      </c>
      <c r="H312" t="s">
        <v>421</v>
      </c>
      <c r="I312">
        <v>1758415368.1</v>
      </c>
      <c r="J312">
        <f>(K312)/1000</f>
        <v>0</v>
      </c>
      <c r="K312">
        <f>1000*DK312*AI312*(DG312-DH312)/(100*CZ312*(1000-AI312*DG312))</f>
        <v>0</v>
      </c>
      <c r="L312">
        <f>DK312*AI312*(DF312-DE312*(1000-AI312*DH312)/(1000-AI312*DG312))/(100*CZ312)</f>
        <v>0</v>
      </c>
      <c r="M312">
        <f>DE312 - IF(AI312&gt;1, L312*CZ312*100.0/(AK312), 0)</f>
        <v>0</v>
      </c>
      <c r="N312">
        <f>((T312-J312/2)*M312-L312)/(T312+J312/2)</f>
        <v>0</v>
      </c>
      <c r="O312">
        <f>N312*(DL312+DM312)/1000.0</f>
        <v>0</v>
      </c>
      <c r="P312">
        <f>(DE312 - IF(AI312&gt;1, L312*CZ312*100.0/(AK312), 0))*(DL312+DM312)/1000.0</f>
        <v>0</v>
      </c>
      <c r="Q312">
        <f>2.0/((1/S312-1/R312)+SIGN(S312)*SQRT((1/S312-1/R312)*(1/S312-1/R312) + 4*DA312/((DA312+1)*(DA312+1))*(2*1/S312*1/R312-1/R312*1/R312)))</f>
        <v>0</v>
      </c>
      <c r="R312">
        <f>IF(LEFT(DB312,1)&lt;&gt;"0",IF(LEFT(DB312,1)="1",3.0,DC312),$D$5+$E$5*(DS312*DL312/($K$5*1000))+$F$5*(DS312*DL312/($K$5*1000))*MAX(MIN(CZ312,$J$5),$I$5)*MAX(MIN(CZ312,$J$5),$I$5)+$G$5*MAX(MIN(CZ312,$J$5),$I$5)*(DS312*DL312/($K$5*1000))+$H$5*(DS312*DL312/($K$5*1000))*(DS312*DL312/($K$5*1000)))</f>
        <v>0</v>
      </c>
      <c r="S312">
        <f>J312*(1000-(1000*0.61365*exp(17.502*W312/(240.97+W312))/(DL312+DM312)+DG312)/2)/(1000*0.61365*exp(17.502*W312/(240.97+W312))/(DL312+DM312)-DG312)</f>
        <v>0</v>
      </c>
      <c r="T312">
        <f>1/((DA312+1)/(Q312/1.6)+1/(R312/1.37)) + DA312/((DA312+1)/(Q312/1.6) + DA312/(R312/1.37))</f>
        <v>0</v>
      </c>
      <c r="U312">
        <f>(CV312*CY312)</f>
        <v>0</v>
      </c>
      <c r="V312">
        <f>(DN312+(U312+2*0.95*5.67E-8*(((DN312+$B$9)+273)^4-(DN312+273)^4)-44100*J312)/(1.84*29.3*R312+8*0.95*5.67E-8*(DN312+273)^3))</f>
        <v>0</v>
      </c>
      <c r="W312">
        <f>($C$9*DO312+$D$9*DP312+$E$9*V312)</f>
        <v>0</v>
      </c>
      <c r="X312">
        <f>0.61365*exp(17.502*W312/(240.97+W312))</f>
        <v>0</v>
      </c>
      <c r="Y312">
        <f>(Z312/AA312*100)</f>
        <v>0</v>
      </c>
      <c r="Z312">
        <f>DG312*(DL312+DM312)/1000</f>
        <v>0</v>
      </c>
      <c r="AA312">
        <f>0.61365*exp(17.502*DN312/(240.97+DN312))</f>
        <v>0</v>
      </c>
      <c r="AB312">
        <f>(X312-DG312*(DL312+DM312)/1000)</f>
        <v>0</v>
      </c>
      <c r="AC312">
        <f>(-J312*44100)</f>
        <v>0</v>
      </c>
      <c r="AD312">
        <f>2*29.3*R312*0.92*(DN312-W312)</f>
        <v>0</v>
      </c>
      <c r="AE312">
        <f>2*0.95*5.67E-8*(((DN312+$B$9)+273)^4-(W312+273)^4)</f>
        <v>0</v>
      </c>
      <c r="AF312">
        <f>U312+AE312+AC312+AD312</f>
        <v>0</v>
      </c>
      <c r="AG312">
        <v>0</v>
      </c>
      <c r="AH312">
        <v>0</v>
      </c>
      <c r="AI312">
        <f>IF(AG312*$H$15&gt;=AK312,1.0,(AK312/(AK312-AG312*$H$15)))</f>
        <v>0</v>
      </c>
      <c r="AJ312">
        <f>(AI312-1)*100</f>
        <v>0</v>
      </c>
      <c r="AK312">
        <f>MAX(0,($B$15+$C$15*DS312)/(1+$D$15*DS312)*DL312/(DN312+273)*$E$15)</f>
        <v>0</v>
      </c>
      <c r="AL312" t="s">
        <v>422</v>
      </c>
      <c r="AM312" t="s">
        <v>422</v>
      </c>
      <c r="AN312">
        <v>0</v>
      </c>
      <c r="AO312">
        <v>0</v>
      </c>
      <c r="AP312">
        <f>1-AN312/AO312</f>
        <v>0</v>
      </c>
      <c r="AQ312">
        <v>0</v>
      </c>
      <c r="AR312" t="s">
        <v>422</v>
      </c>
      <c r="AS312" t="s">
        <v>422</v>
      </c>
      <c r="AT312">
        <v>0</v>
      </c>
      <c r="AU312">
        <v>0</v>
      </c>
      <c r="AV312">
        <f>1-AT312/AU312</f>
        <v>0</v>
      </c>
      <c r="AW312">
        <v>0.5</v>
      </c>
      <c r="AX312">
        <f>CW312</f>
        <v>0</v>
      </c>
      <c r="AY312">
        <f>L312</f>
        <v>0</v>
      </c>
      <c r="AZ312">
        <f>AV312*AW312*AX312</f>
        <v>0</v>
      </c>
      <c r="BA312">
        <f>(AY312-AQ312)/AX312</f>
        <v>0</v>
      </c>
      <c r="BB312">
        <f>(AO312-AU312)/AU312</f>
        <v>0</v>
      </c>
      <c r="BC312">
        <f>AN312/(AP312+AN312/AU312)</f>
        <v>0</v>
      </c>
      <c r="BD312" t="s">
        <v>422</v>
      </c>
      <c r="BE312">
        <v>0</v>
      </c>
      <c r="BF312">
        <f>IF(BE312&lt;&gt;0, BE312, BC312)</f>
        <v>0</v>
      </c>
      <c r="BG312">
        <f>1-BF312/AU312</f>
        <v>0</v>
      </c>
      <c r="BH312">
        <f>(AU312-AT312)/(AU312-BF312)</f>
        <v>0</v>
      </c>
      <c r="BI312">
        <f>(AO312-AU312)/(AO312-BF312)</f>
        <v>0</v>
      </c>
      <c r="BJ312">
        <f>(AU312-AT312)/(AU312-AN312)</f>
        <v>0</v>
      </c>
      <c r="BK312">
        <f>(AO312-AU312)/(AO312-AN312)</f>
        <v>0</v>
      </c>
      <c r="BL312">
        <f>(BH312*BF312/AT312)</f>
        <v>0</v>
      </c>
      <c r="BM312">
        <f>(1-BL312)</f>
        <v>0</v>
      </c>
      <c r="CV312">
        <f>$B$13*DT312+$C$13*DU312+$F$13*EF312*(1-EI312)</f>
        <v>0</v>
      </c>
      <c r="CW312">
        <f>CV312*CX312</f>
        <v>0</v>
      </c>
      <c r="CX312">
        <f>($B$13*$D$11+$C$13*$D$11+$F$13*((ES312+EK312)/MAX(ES312+EK312+ET312, 0.1)*$I$11+ET312/MAX(ES312+EK312+ET312, 0.1)*$J$11))/($B$13+$C$13+$F$13)</f>
        <v>0</v>
      </c>
      <c r="CY312">
        <f>($B$13*$K$11+$C$13*$K$11+$F$13*((ES312+EK312)/MAX(ES312+EK312+ET312, 0.1)*$P$11+ET312/MAX(ES312+EK312+ET312, 0.1)*$Q$11))/($B$13+$C$13+$F$13)</f>
        <v>0</v>
      </c>
      <c r="CZ312">
        <v>5.18</v>
      </c>
      <c r="DA312">
        <v>0.5</v>
      </c>
      <c r="DB312" t="s">
        <v>423</v>
      </c>
      <c r="DC312">
        <v>2</v>
      </c>
      <c r="DD312">
        <v>1758415368.1</v>
      </c>
      <c r="DE312">
        <v>422.7160833333334</v>
      </c>
      <c r="DF312">
        <v>419.9884583333333</v>
      </c>
      <c r="DG312">
        <v>23.892425</v>
      </c>
      <c r="DH312">
        <v>23.07405</v>
      </c>
      <c r="DI312">
        <v>423.37725</v>
      </c>
      <c r="DJ312">
        <v>23.57674166666666</v>
      </c>
      <c r="DK312">
        <v>500.0299583333334</v>
      </c>
      <c r="DL312">
        <v>90.17194166666667</v>
      </c>
      <c r="DM312">
        <v>0.0690400875</v>
      </c>
      <c r="DN312">
        <v>30.18745</v>
      </c>
      <c r="DO312">
        <v>29.98380416666667</v>
      </c>
      <c r="DP312">
        <v>999.9</v>
      </c>
      <c r="DQ312">
        <v>0</v>
      </c>
      <c r="DR312">
        <v>0</v>
      </c>
      <c r="DS312">
        <v>10006.84125</v>
      </c>
      <c r="DT312">
        <v>0</v>
      </c>
      <c r="DU312">
        <v>3.52142</v>
      </c>
      <c r="DV312">
        <v>2.727514166666667</v>
      </c>
      <c r="DW312">
        <v>433.0630833333333</v>
      </c>
      <c r="DX312">
        <v>429.90825</v>
      </c>
      <c r="DY312">
        <v>0.8183697916666667</v>
      </c>
      <c r="DZ312">
        <v>419.9884583333333</v>
      </c>
      <c r="EA312">
        <v>23.07405</v>
      </c>
      <c r="EB312">
        <v>2.154425416666667</v>
      </c>
      <c r="EC312">
        <v>2.080632083333333</v>
      </c>
      <c r="ED312">
        <v>18.6274</v>
      </c>
      <c r="EE312">
        <v>18.0716875</v>
      </c>
      <c r="EF312">
        <v>0.00500078</v>
      </c>
      <c r="EG312">
        <v>0</v>
      </c>
      <c r="EH312">
        <v>0</v>
      </c>
      <c r="EI312">
        <v>0</v>
      </c>
      <c r="EJ312">
        <v>640.2833333333333</v>
      </c>
      <c r="EK312">
        <v>0.00500078</v>
      </c>
      <c r="EL312">
        <v>-15.1625</v>
      </c>
      <c r="EM312">
        <v>-0.5499999999999999</v>
      </c>
      <c r="EN312">
        <v>35.333125</v>
      </c>
      <c r="EO312">
        <v>39.05183333333333</v>
      </c>
      <c r="EP312">
        <v>37.66370833333333</v>
      </c>
      <c r="EQ312">
        <v>39.19766666666667</v>
      </c>
      <c r="ER312">
        <v>37.94766666666667</v>
      </c>
      <c r="ES312">
        <v>0</v>
      </c>
      <c r="ET312">
        <v>0</v>
      </c>
      <c r="EU312">
        <v>0</v>
      </c>
      <c r="EV312">
        <v>1758415375.8</v>
      </c>
      <c r="EW312">
        <v>0</v>
      </c>
      <c r="EX312">
        <v>640.496</v>
      </c>
      <c r="EY312">
        <v>16.90769198096073</v>
      </c>
      <c r="EZ312">
        <v>-44.67692271769633</v>
      </c>
      <c r="FA312">
        <v>-15.8</v>
      </c>
      <c r="FB312">
        <v>15</v>
      </c>
      <c r="FC312">
        <v>0</v>
      </c>
      <c r="FD312" t="s">
        <v>424</v>
      </c>
      <c r="FE312">
        <v>1746989605.5</v>
      </c>
      <c r="FF312">
        <v>1746989593.5</v>
      </c>
      <c r="FG312">
        <v>0</v>
      </c>
      <c r="FH312">
        <v>-0.274</v>
      </c>
      <c r="FI312">
        <v>-0.002</v>
      </c>
      <c r="FJ312">
        <v>2.549</v>
      </c>
      <c r="FK312">
        <v>0.129</v>
      </c>
      <c r="FL312">
        <v>420</v>
      </c>
      <c r="FM312">
        <v>17</v>
      </c>
      <c r="FN312">
        <v>0.02</v>
      </c>
      <c r="FO312">
        <v>0.04</v>
      </c>
      <c r="FP312">
        <v>2.722734634146342</v>
      </c>
      <c r="FQ312">
        <v>0.1564885714285766</v>
      </c>
      <c r="FR312">
        <v>0.03713782787149095</v>
      </c>
      <c r="FS312">
        <v>1</v>
      </c>
      <c r="FT312">
        <v>640.0617647058823</v>
      </c>
      <c r="FU312">
        <v>16.40488903263252</v>
      </c>
      <c r="FV312">
        <v>7.807877421360406</v>
      </c>
      <c r="FW312">
        <v>0</v>
      </c>
      <c r="FX312">
        <v>0.818481</v>
      </c>
      <c r="FY312">
        <v>0.0006650174216033065</v>
      </c>
      <c r="FZ312">
        <v>0.001002300086508343</v>
      </c>
      <c r="GA312">
        <v>1</v>
      </c>
      <c r="GB312">
        <v>2</v>
      </c>
      <c r="GC312">
        <v>3</v>
      </c>
      <c r="GD312" t="s">
        <v>425</v>
      </c>
      <c r="GE312">
        <v>3.10321</v>
      </c>
      <c r="GF312">
        <v>2.72672</v>
      </c>
      <c r="GG312">
        <v>0.0882016</v>
      </c>
      <c r="GH312">
        <v>0.0877013</v>
      </c>
      <c r="GI312">
        <v>0.107056</v>
      </c>
      <c r="GJ312">
        <v>0.105894</v>
      </c>
      <c r="GK312">
        <v>23834.9</v>
      </c>
      <c r="GL312">
        <v>21644.5</v>
      </c>
      <c r="GM312">
        <v>26705.1</v>
      </c>
      <c r="GN312">
        <v>23947.4</v>
      </c>
      <c r="GO312">
        <v>38157.2</v>
      </c>
      <c r="GP312">
        <v>31651.5</v>
      </c>
      <c r="GQ312">
        <v>46636.6</v>
      </c>
      <c r="GR312">
        <v>37887.8</v>
      </c>
      <c r="GS312">
        <v>1.867</v>
      </c>
      <c r="GT312">
        <v>1.85882</v>
      </c>
      <c r="GU312">
        <v>0.07584689999999999</v>
      </c>
      <c r="GV312">
        <v>0</v>
      </c>
      <c r="GW312">
        <v>28.772</v>
      </c>
      <c r="GX312">
        <v>999.9</v>
      </c>
      <c r="GY312">
        <v>53.4</v>
      </c>
      <c r="GZ312">
        <v>31.6</v>
      </c>
      <c r="HA312">
        <v>27.6445</v>
      </c>
      <c r="HB312">
        <v>60.7637</v>
      </c>
      <c r="HC312">
        <v>26.254</v>
      </c>
      <c r="HD312">
        <v>1</v>
      </c>
      <c r="HE312">
        <v>0.13753</v>
      </c>
      <c r="HF312">
        <v>-1.32656</v>
      </c>
      <c r="HG312">
        <v>20.2937</v>
      </c>
      <c r="HH312">
        <v>5.22103</v>
      </c>
      <c r="HI312">
        <v>11.98</v>
      </c>
      <c r="HJ312">
        <v>4.9653</v>
      </c>
      <c r="HK312">
        <v>3.276</v>
      </c>
      <c r="HL312">
        <v>9999</v>
      </c>
      <c r="HM312">
        <v>9999</v>
      </c>
      <c r="HN312">
        <v>9999</v>
      </c>
      <c r="HO312">
        <v>999.9</v>
      </c>
      <c r="HP312">
        <v>1.86386</v>
      </c>
      <c r="HQ312">
        <v>1.86005</v>
      </c>
      <c r="HR312">
        <v>1.85837</v>
      </c>
      <c r="HS312">
        <v>1.85975</v>
      </c>
      <c r="HT312">
        <v>1.85982</v>
      </c>
      <c r="HU312">
        <v>1.85837</v>
      </c>
      <c r="HV312">
        <v>1.85745</v>
      </c>
      <c r="HW312">
        <v>1.85235</v>
      </c>
      <c r="HX312">
        <v>0</v>
      </c>
      <c r="HY312">
        <v>0</v>
      </c>
      <c r="HZ312">
        <v>0</v>
      </c>
      <c r="IA312">
        <v>0</v>
      </c>
      <c r="IB312" t="s">
        <v>426</v>
      </c>
      <c r="IC312" t="s">
        <v>427</v>
      </c>
      <c r="ID312" t="s">
        <v>428</v>
      </c>
      <c r="IE312" t="s">
        <v>428</v>
      </c>
      <c r="IF312" t="s">
        <v>428</v>
      </c>
      <c r="IG312" t="s">
        <v>428</v>
      </c>
      <c r="IH312">
        <v>0</v>
      </c>
      <c r="II312">
        <v>100</v>
      </c>
      <c r="IJ312">
        <v>100</v>
      </c>
      <c r="IK312">
        <v>-0.662</v>
      </c>
      <c r="IL312">
        <v>0.3156</v>
      </c>
      <c r="IM312">
        <v>-0.6605319167387009</v>
      </c>
      <c r="IN312">
        <v>-0.0004737513092168879</v>
      </c>
      <c r="IO312">
        <v>1.233974951706583E-06</v>
      </c>
      <c r="IP312">
        <v>-2.791035861235605E-10</v>
      </c>
      <c r="IQ312">
        <v>0.04306461537617447</v>
      </c>
      <c r="IR312">
        <v>-0.002560808816659483</v>
      </c>
      <c r="IS312">
        <v>0.0007441110143227328</v>
      </c>
      <c r="IT312">
        <v>-6.151772081818622E-06</v>
      </c>
      <c r="IU312">
        <v>2</v>
      </c>
      <c r="IV312">
        <v>1988</v>
      </c>
      <c r="IW312">
        <v>1</v>
      </c>
      <c r="IX312">
        <v>28</v>
      </c>
      <c r="IY312">
        <v>190429.5</v>
      </c>
      <c r="IZ312">
        <v>190429.7</v>
      </c>
      <c r="JA312">
        <v>1.1499</v>
      </c>
      <c r="JB312">
        <v>2.60864</v>
      </c>
      <c r="JC312">
        <v>1.49658</v>
      </c>
      <c r="JD312">
        <v>2.34741</v>
      </c>
      <c r="JE312">
        <v>1.54907</v>
      </c>
      <c r="JF312">
        <v>2.46948</v>
      </c>
      <c r="JG312">
        <v>36.4578</v>
      </c>
      <c r="JH312">
        <v>24.0963</v>
      </c>
      <c r="JI312">
        <v>18</v>
      </c>
      <c r="JJ312">
        <v>481.966</v>
      </c>
      <c r="JK312">
        <v>491.284</v>
      </c>
      <c r="JL312">
        <v>30.533</v>
      </c>
      <c r="JM312">
        <v>29.0266</v>
      </c>
      <c r="JN312">
        <v>30</v>
      </c>
      <c r="JO312">
        <v>29.2331</v>
      </c>
      <c r="JP312">
        <v>29.2236</v>
      </c>
      <c r="JQ312">
        <v>23.1057</v>
      </c>
      <c r="JR312">
        <v>20.3967</v>
      </c>
      <c r="JS312">
        <v>100</v>
      </c>
      <c r="JT312">
        <v>30.5345</v>
      </c>
      <c r="JU312">
        <v>420</v>
      </c>
      <c r="JV312">
        <v>23.0946</v>
      </c>
      <c r="JW312">
        <v>101.964</v>
      </c>
      <c r="JX312">
        <v>91.3707</v>
      </c>
    </row>
    <row r="313" spans="1:284">
      <c r="A313">
        <v>295</v>
      </c>
      <c r="B313">
        <v>1758415378.1</v>
      </c>
      <c r="C313">
        <v>2675.099999904633</v>
      </c>
      <c r="D313" t="s">
        <v>1023</v>
      </c>
      <c r="E313" t="s">
        <v>1024</v>
      </c>
      <c r="F313">
        <v>5</v>
      </c>
      <c r="G313" t="s">
        <v>976</v>
      </c>
      <c r="H313" t="s">
        <v>421</v>
      </c>
      <c r="I313">
        <v>1758415370.1</v>
      </c>
      <c r="J313">
        <f>(K313)/1000</f>
        <v>0</v>
      </c>
      <c r="K313">
        <f>1000*DK313*AI313*(DG313-DH313)/(100*CZ313*(1000-AI313*DG313))</f>
        <v>0</v>
      </c>
      <c r="L313">
        <f>DK313*AI313*(DF313-DE313*(1000-AI313*DH313)/(1000-AI313*DG313))/(100*CZ313)</f>
        <v>0</v>
      </c>
      <c r="M313">
        <f>DE313 - IF(AI313&gt;1, L313*CZ313*100.0/(AK313), 0)</f>
        <v>0</v>
      </c>
      <c r="N313">
        <f>((T313-J313/2)*M313-L313)/(T313+J313/2)</f>
        <v>0</v>
      </c>
      <c r="O313">
        <f>N313*(DL313+DM313)/1000.0</f>
        <v>0</v>
      </c>
      <c r="P313">
        <f>(DE313 - IF(AI313&gt;1, L313*CZ313*100.0/(AK313), 0))*(DL313+DM313)/1000.0</f>
        <v>0</v>
      </c>
      <c r="Q313">
        <f>2.0/((1/S313-1/R313)+SIGN(S313)*SQRT((1/S313-1/R313)*(1/S313-1/R313) + 4*DA313/((DA313+1)*(DA313+1))*(2*1/S313*1/R313-1/R313*1/R313)))</f>
        <v>0</v>
      </c>
      <c r="R313">
        <f>IF(LEFT(DB313,1)&lt;&gt;"0",IF(LEFT(DB313,1)="1",3.0,DC313),$D$5+$E$5*(DS313*DL313/($K$5*1000))+$F$5*(DS313*DL313/($K$5*1000))*MAX(MIN(CZ313,$J$5),$I$5)*MAX(MIN(CZ313,$J$5),$I$5)+$G$5*MAX(MIN(CZ313,$J$5),$I$5)*(DS313*DL313/($K$5*1000))+$H$5*(DS313*DL313/($K$5*1000))*(DS313*DL313/($K$5*1000)))</f>
        <v>0</v>
      </c>
      <c r="S313">
        <f>J313*(1000-(1000*0.61365*exp(17.502*W313/(240.97+W313))/(DL313+DM313)+DG313)/2)/(1000*0.61365*exp(17.502*W313/(240.97+W313))/(DL313+DM313)-DG313)</f>
        <v>0</v>
      </c>
      <c r="T313">
        <f>1/((DA313+1)/(Q313/1.6)+1/(R313/1.37)) + DA313/((DA313+1)/(Q313/1.6) + DA313/(R313/1.37))</f>
        <v>0</v>
      </c>
      <c r="U313">
        <f>(CV313*CY313)</f>
        <v>0</v>
      </c>
      <c r="V313">
        <f>(DN313+(U313+2*0.95*5.67E-8*(((DN313+$B$9)+273)^4-(DN313+273)^4)-44100*J313)/(1.84*29.3*R313+8*0.95*5.67E-8*(DN313+273)^3))</f>
        <v>0</v>
      </c>
      <c r="W313">
        <f>($C$9*DO313+$D$9*DP313+$E$9*V313)</f>
        <v>0</v>
      </c>
      <c r="X313">
        <f>0.61365*exp(17.502*W313/(240.97+W313))</f>
        <v>0</v>
      </c>
      <c r="Y313">
        <f>(Z313/AA313*100)</f>
        <v>0</v>
      </c>
      <c r="Z313">
        <f>DG313*(DL313+DM313)/1000</f>
        <v>0</v>
      </c>
      <c r="AA313">
        <f>0.61365*exp(17.502*DN313/(240.97+DN313))</f>
        <v>0</v>
      </c>
      <c r="AB313">
        <f>(X313-DG313*(DL313+DM313)/1000)</f>
        <v>0</v>
      </c>
      <c r="AC313">
        <f>(-J313*44100)</f>
        <v>0</v>
      </c>
      <c r="AD313">
        <f>2*29.3*R313*0.92*(DN313-W313)</f>
        <v>0</v>
      </c>
      <c r="AE313">
        <f>2*0.95*5.67E-8*(((DN313+$B$9)+273)^4-(W313+273)^4)</f>
        <v>0</v>
      </c>
      <c r="AF313">
        <f>U313+AE313+AC313+AD313</f>
        <v>0</v>
      </c>
      <c r="AG313">
        <v>0</v>
      </c>
      <c r="AH313">
        <v>0</v>
      </c>
      <c r="AI313">
        <f>IF(AG313*$H$15&gt;=AK313,1.0,(AK313/(AK313-AG313*$H$15)))</f>
        <v>0</v>
      </c>
      <c r="AJ313">
        <f>(AI313-1)*100</f>
        <v>0</v>
      </c>
      <c r="AK313">
        <f>MAX(0,($B$15+$C$15*DS313)/(1+$D$15*DS313)*DL313/(DN313+273)*$E$15)</f>
        <v>0</v>
      </c>
      <c r="AL313" t="s">
        <v>422</v>
      </c>
      <c r="AM313" t="s">
        <v>422</v>
      </c>
      <c r="AN313">
        <v>0</v>
      </c>
      <c r="AO313">
        <v>0</v>
      </c>
      <c r="AP313">
        <f>1-AN313/AO313</f>
        <v>0</v>
      </c>
      <c r="AQ313">
        <v>0</v>
      </c>
      <c r="AR313" t="s">
        <v>422</v>
      </c>
      <c r="AS313" t="s">
        <v>422</v>
      </c>
      <c r="AT313">
        <v>0</v>
      </c>
      <c r="AU313">
        <v>0</v>
      </c>
      <c r="AV313">
        <f>1-AT313/AU313</f>
        <v>0</v>
      </c>
      <c r="AW313">
        <v>0.5</v>
      </c>
      <c r="AX313">
        <f>CW313</f>
        <v>0</v>
      </c>
      <c r="AY313">
        <f>L313</f>
        <v>0</v>
      </c>
      <c r="AZ313">
        <f>AV313*AW313*AX313</f>
        <v>0</v>
      </c>
      <c r="BA313">
        <f>(AY313-AQ313)/AX313</f>
        <v>0</v>
      </c>
      <c r="BB313">
        <f>(AO313-AU313)/AU313</f>
        <v>0</v>
      </c>
      <c r="BC313">
        <f>AN313/(AP313+AN313/AU313)</f>
        <v>0</v>
      </c>
      <c r="BD313" t="s">
        <v>422</v>
      </c>
      <c r="BE313">
        <v>0</v>
      </c>
      <c r="BF313">
        <f>IF(BE313&lt;&gt;0, BE313, BC313)</f>
        <v>0</v>
      </c>
      <c r="BG313">
        <f>1-BF313/AU313</f>
        <v>0</v>
      </c>
      <c r="BH313">
        <f>(AU313-AT313)/(AU313-BF313)</f>
        <v>0</v>
      </c>
      <c r="BI313">
        <f>(AO313-AU313)/(AO313-BF313)</f>
        <v>0</v>
      </c>
      <c r="BJ313">
        <f>(AU313-AT313)/(AU313-AN313)</f>
        <v>0</v>
      </c>
      <c r="BK313">
        <f>(AO313-AU313)/(AO313-AN313)</f>
        <v>0</v>
      </c>
      <c r="BL313">
        <f>(BH313*BF313/AT313)</f>
        <v>0</v>
      </c>
      <c r="BM313">
        <f>(1-BL313)</f>
        <v>0</v>
      </c>
      <c r="CV313">
        <f>$B$13*DT313+$C$13*DU313+$F$13*EF313*(1-EI313)</f>
        <v>0</v>
      </c>
      <c r="CW313">
        <f>CV313*CX313</f>
        <v>0</v>
      </c>
      <c r="CX313">
        <f>($B$13*$D$11+$C$13*$D$11+$F$13*((ES313+EK313)/MAX(ES313+EK313+ET313, 0.1)*$I$11+ET313/MAX(ES313+EK313+ET313, 0.1)*$J$11))/($B$13+$C$13+$F$13)</f>
        <v>0</v>
      </c>
      <c r="CY313">
        <f>($B$13*$K$11+$C$13*$K$11+$F$13*((ES313+EK313)/MAX(ES313+EK313+ET313, 0.1)*$P$11+ET313/MAX(ES313+EK313+ET313, 0.1)*$Q$11))/($B$13+$C$13+$F$13)</f>
        <v>0</v>
      </c>
      <c r="CZ313">
        <v>5.18</v>
      </c>
      <c r="DA313">
        <v>0.5</v>
      </c>
      <c r="DB313" t="s">
        <v>423</v>
      </c>
      <c r="DC313">
        <v>2</v>
      </c>
      <c r="DD313">
        <v>1758415370.1</v>
      </c>
      <c r="DE313">
        <v>422.7176666666667</v>
      </c>
      <c r="DF313">
        <v>419.9885</v>
      </c>
      <c r="DG313">
        <v>23.89184166666666</v>
      </c>
      <c r="DH313">
        <v>23.0736</v>
      </c>
      <c r="DI313">
        <v>423.3787916666667</v>
      </c>
      <c r="DJ313">
        <v>23.57616666666667</v>
      </c>
      <c r="DK313">
        <v>500.04925</v>
      </c>
      <c r="DL313">
        <v>90.17212916666666</v>
      </c>
      <c r="DM313">
        <v>0.06902687083333332</v>
      </c>
      <c r="DN313">
        <v>30.18867083333333</v>
      </c>
      <c r="DO313">
        <v>29.98787083333333</v>
      </c>
      <c r="DP313">
        <v>999.9</v>
      </c>
      <c r="DQ313">
        <v>0</v>
      </c>
      <c r="DR313">
        <v>0</v>
      </c>
      <c r="DS313">
        <v>10006.71083333333</v>
      </c>
      <c r="DT313">
        <v>0</v>
      </c>
      <c r="DU313">
        <v>3.52142</v>
      </c>
      <c r="DV313">
        <v>2.729094583333333</v>
      </c>
      <c r="DW313">
        <v>433.0644166666667</v>
      </c>
      <c r="DX313">
        <v>429.9080833333334</v>
      </c>
      <c r="DY313">
        <v>0.8182354166666667</v>
      </c>
      <c r="DZ313">
        <v>419.9885</v>
      </c>
      <c r="EA313">
        <v>23.0736</v>
      </c>
      <c r="EB313">
        <v>2.154377083333333</v>
      </c>
      <c r="EC313">
        <v>2.080595833333333</v>
      </c>
      <c r="ED313">
        <v>18.62704166666667</v>
      </c>
      <c r="EE313">
        <v>18.07140416666667</v>
      </c>
      <c r="EF313">
        <v>0.00500078</v>
      </c>
      <c r="EG313">
        <v>0</v>
      </c>
      <c r="EH313">
        <v>0</v>
      </c>
      <c r="EI313">
        <v>0</v>
      </c>
      <c r="EJ313">
        <v>639.5625</v>
      </c>
      <c r="EK313">
        <v>0.00500078</v>
      </c>
      <c r="EL313">
        <v>-14.95416666666667</v>
      </c>
      <c r="EM313">
        <v>-0.5041666666666667</v>
      </c>
      <c r="EN313">
        <v>35.320125</v>
      </c>
      <c r="EO313">
        <v>39.02320833333334</v>
      </c>
      <c r="EP313">
        <v>37.58558333333333</v>
      </c>
      <c r="EQ313">
        <v>39.16641666666666</v>
      </c>
      <c r="ER313">
        <v>37.932</v>
      </c>
      <c r="ES313">
        <v>0</v>
      </c>
      <c r="ET313">
        <v>0</v>
      </c>
      <c r="EU313">
        <v>0</v>
      </c>
      <c r="EV313">
        <v>1758415378.2</v>
      </c>
      <c r="EW313">
        <v>0</v>
      </c>
      <c r="EX313">
        <v>639.408</v>
      </c>
      <c r="EY313">
        <v>25.71538425103471</v>
      </c>
      <c r="EZ313">
        <v>-28.66923047640386</v>
      </c>
      <c r="FA313">
        <v>-15.936</v>
      </c>
      <c r="FB313">
        <v>15</v>
      </c>
      <c r="FC313">
        <v>0</v>
      </c>
      <c r="FD313" t="s">
        <v>424</v>
      </c>
      <c r="FE313">
        <v>1746989605.5</v>
      </c>
      <c r="FF313">
        <v>1746989593.5</v>
      </c>
      <c r="FG313">
        <v>0</v>
      </c>
      <c r="FH313">
        <v>-0.274</v>
      </c>
      <c r="FI313">
        <v>-0.002</v>
      </c>
      <c r="FJ313">
        <v>2.549</v>
      </c>
      <c r="FK313">
        <v>0.129</v>
      </c>
      <c r="FL313">
        <v>420</v>
      </c>
      <c r="FM313">
        <v>17</v>
      </c>
      <c r="FN313">
        <v>0.02</v>
      </c>
      <c r="FO313">
        <v>0.04</v>
      </c>
      <c r="FP313">
        <v>2.72853375</v>
      </c>
      <c r="FQ313">
        <v>0.1711727954971847</v>
      </c>
      <c r="FR313">
        <v>0.03768454143859917</v>
      </c>
      <c r="FS313">
        <v>1</v>
      </c>
      <c r="FT313">
        <v>640.8264705882351</v>
      </c>
      <c r="FU313">
        <v>6.895339844508905</v>
      </c>
      <c r="FV313">
        <v>7.204708787988811</v>
      </c>
      <c r="FW313">
        <v>0</v>
      </c>
      <c r="FX313">
        <v>0.8183324000000001</v>
      </c>
      <c r="FY313">
        <v>-0.003175902439026599</v>
      </c>
      <c r="FZ313">
        <v>0.001183465394508858</v>
      </c>
      <c r="GA313">
        <v>1</v>
      </c>
      <c r="GB313">
        <v>2</v>
      </c>
      <c r="GC313">
        <v>3</v>
      </c>
      <c r="GD313" t="s">
        <v>425</v>
      </c>
      <c r="GE313">
        <v>3.10307</v>
      </c>
      <c r="GF313">
        <v>2.72677</v>
      </c>
      <c r="GG313">
        <v>0.08819929999999999</v>
      </c>
      <c r="GH313">
        <v>0.0877101</v>
      </c>
      <c r="GI313">
        <v>0.107054</v>
      </c>
      <c r="GJ313">
        <v>0.105893</v>
      </c>
      <c r="GK313">
        <v>23834.9</v>
      </c>
      <c r="GL313">
        <v>21644.4</v>
      </c>
      <c r="GM313">
        <v>26705</v>
      </c>
      <c r="GN313">
        <v>23947.5</v>
      </c>
      <c r="GO313">
        <v>38157.4</v>
      </c>
      <c r="GP313">
        <v>31651.6</v>
      </c>
      <c r="GQ313">
        <v>46636.7</v>
      </c>
      <c r="GR313">
        <v>37887.9</v>
      </c>
      <c r="GS313">
        <v>1.8668</v>
      </c>
      <c r="GT313">
        <v>1.85912</v>
      </c>
      <c r="GU313">
        <v>0.0758655</v>
      </c>
      <c r="GV313">
        <v>0</v>
      </c>
      <c r="GW313">
        <v>28.7713</v>
      </c>
      <c r="GX313">
        <v>999.9</v>
      </c>
      <c r="GY313">
        <v>53.4</v>
      </c>
      <c r="GZ313">
        <v>31.6</v>
      </c>
      <c r="HA313">
        <v>27.6454</v>
      </c>
      <c r="HB313">
        <v>60.6537</v>
      </c>
      <c r="HC313">
        <v>26.0897</v>
      </c>
      <c r="HD313">
        <v>1</v>
      </c>
      <c r="HE313">
        <v>0.137378</v>
      </c>
      <c r="HF313">
        <v>-1.2284</v>
      </c>
      <c r="HG313">
        <v>20.2943</v>
      </c>
      <c r="HH313">
        <v>5.22103</v>
      </c>
      <c r="HI313">
        <v>11.98</v>
      </c>
      <c r="HJ313">
        <v>4.96525</v>
      </c>
      <c r="HK313">
        <v>3.276</v>
      </c>
      <c r="HL313">
        <v>9999</v>
      </c>
      <c r="HM313">
        <v>9999</v>
      </c>
      <c r="HN313">
        <v>9999</v>
      </c>
      <c r="HO313">
        <v>999.9</v>
      </c>
      <c r="HP313">
        <v>1.86386</v>
      </c>
      <c r="HQ313">
        <v>1.86006</v>
      </c>
      <c r="HR313">
        <v>1.85837</v>
      </c>
      <c r="HS313">
        <v>1.85974</v>
      </c>
      <c r="HT313">
        <v>1.85986</v>
      </c>
      <c r="HU313">
        <v>1.85837</v>
      </c>
      <c r="HV313">
        <v>1.85745</v>
      </c>
      <c r="HW313">
        <v>1.85235</v>
      </c>
      <c r="HX313">
        <v>0</v>
      </c>
      <c r="HY313">
        <v>0</v>
      </c>
      <c r="HZ313">
        <v>0</v>
      </c>
      <c r="IA313">
        <v>0</v>
      </c>
      <c r="IB313" t="s">
        <v>426</v>
      </c>
      <c r="IC313" t="s">
        <v>427</v>
      </c>
      <c r="ID313" t="s">
        <v>428</v>
      </c>
      <c r="IE313" t="s">
        <v>428</v>
      </c>
      <c r="IF313" t="s">
        <v>428</v>
      </c>
      <c r="IG313" t="s">
        <v>428</v>
      </c>
      <c r="IH313">
        <v>0</v>
      </c>
      <c r="II313">
        <v>100</v>
      </c>
      <c r="IJ313">
        <v>100</v>
      </c>
      <c r="IK313">
        <v>-0.661</v>
      </c>
      <c r="IL313">
        <v>0.3156</v>
      </c>
      <c r="IM313">
        <v>-0.6605319167387009</v>
      </c>
      <c r="IN313">
        <v>-0.0004737513092168879</v>
      </c>
      <c r="IO313">
        <v>1.233974951706583E-06</v>
      </c>
      <c r="IP313">
        <v>-2.791035861235605E-10</v>
      </c>
      <c r="IQ313">
        <v>0.04306461537617447</v>
      </c>
      <c r="IR313">
        <v>-0.002560808816659483</v>
      </c>
      <c r="IS313">
        <v>0.0007441110143227328</v>
      </c>
      <c r="IT313">
        <v>-6.151772081818622E-06</v>
      </c>
      <c r="IU313">
        <v>2</v>
      </c>
      <c r="IV313">
        <v>1988</v>
      </c>
      <c r="IW313">
        <v>1</v>
      </c>
      <c r="IX313">
        <v>28</v>
      </c>
      <c r="IY313">
        <v>190429.5</v>
      </c>
      <c r="IZ313">
        <v>190429.7</v>
      </c>
      <c r="JA313">
        <v>1.14868</v>
      </c>
      <c r="JB313">
        <v>2.60864</v>
      </c>
      <c r="JC313">
        <v>1.49658</v>
      </c>
      <c r="JD313">
        <v>2.34741</v>
      </c>
      <c r="JE313">
        <v>1.54907</v>
      </c>
      <c r="JF313">
        <v>2.43896</v>
      </c>
      <c r="JG313">
        <v>36.4578</v>
      </c>
      <c r="JH313">
        <v>24.0963</v>
      </c>
      <c r="JI313">
        <v>18</v>
      </c>
      <c r="JJ313">
        <v>481.84</v>
      </c>
      <c r="JK313">
        <v>491.481</v>
      </c>
      <c r="JL313">
        <v>30.5374</v>
      </c>
      <c r="JM313">
        <v>29.0263</v>
      </c>
      <c r="JN313">
        <v>30.0001</v>
      </c>
      <c r="JO313">
        <v>29.2318</v>
      </c>
      <c r="JP313">
        <v>29.2236</v>
      </c>
      <c r="JQ313">
        <v>23.1048</v>
      </c>
      <c r="JR313">
        <v>20.3967</v>
      </c>
      <c r="JS313">
        <v>100</v>
      </c>
      <c r="JT313">
        <v>30.4716</v>
      </c>
      <c r="JU313">
        <v>420</v>
      </c>
      <c r="JV313">
        <v>23.094</v>
      </c>
      <c r="JW313">
        <v>101.964</v>
      </c>
      <c r="JX313">
        <v>91.3711</v>
      </c>
    </row>
    <row r="314" spans="1:284">
      <c r="A314">
        <v>296</v>
      </c>
      <c r="B314">
        <v>1758415380.1</v>
      </c>
      <c r="C314">
        <v>2677.099999904633</v>
      </c>
      <c r="D314" t="s">
        <v>1025</v>
      </c>
      <c r="E314" t="s">
        <v>1026</v>
      </c>
      <c r="F314">
        <v>5</v>
      </c>
      <c r="G314" t="s">
        <v>976</v>
      </c>
      <c r="H314" t="s">
        <v>421</v>
      </c>
      <c r="I314">
        <v>1758415372.1</v>
      </c>
      <c r="J314">
        <f>(K314)/1000</f>
        <v>0</v>
      </c>
      <c r="K314">
        <f>1000*DK314*AI314*(DG314-DH314)/(100*CZ314*(1000-AI314*DG314))</f>
        <v>0</v>
      </c>
      <c r="L314">
        <f>DK314*AI314*(DF314-DE314*(1000-AI314*DH314)/(1000-AI314*DG314))/(100*CZ314)</f>
        <v>0</v>
      </c>
      <c r="M314">
        <f>DE314 - IF(AI314&gt;1, L314*CZ314*100.0/(AK314), 0)</f>
        <v>0</v>
      </c>
      <c r="N314">
        <f>((T314-J314/2)*M314-L314)/(T314+J314/2)</f>
        <v>0</v>
      </c>
      <c r="O314">
        <f>N314*(DL314+DM314)/1000.0</f>
        <v>0</v>
      </c>
      <c r="P314">
        <f>(DE314 - IF(AI314&gt;1, L314*CZ314*100.0/(AK314), 0))*(DL314+DM314)/1000.0</f>
        <v>0</v>
      </c>
      <c r="Q314">
        <f>2.0/((1/S314-1/R314)+SIGN(S314)*SQRT((1/S314-1/R314)*(1/S314-1/R314) + 4*DA314/((DA314+1)*(DA314+1))*(2*1/S314*1/R314-1/R314*1/R314)))</f>
        <v>0</v>
      </c>
      <c r="R314">
        <f>IF(LEFT(DB314,1)&lt;&gt;"0",IF(LEFT(DB314,1)="1",3.0,DC314),$D$5+$E$5*(DS314*DL314/($K$5*1000))+$F$5*(DS314*DL314/($K$5*1000))*MAX(MIN(CZ314,$J$5),$I$5)*MAX(MIN(CZ314,$J$5),$I$5)+$G$5*MAX(MIN(CZ314,$J$5),$I$5)*(DS314*DL314/($K$5*1000))+$H$5*(DS314*DL314/($K$5*1000))*(DS314*DL314/($K$5*1000)))</f>
        <v>0</v>
      </c>
      <c r="S314">
        <f>J314*(1000-(1000*0.61365*exp(17.502*W314/(240.97+W314))/(DL314+DM314)+DG314)/2)/(1000*0.61365*exp(17.502*W314/(240.97+W314))/(DL314+DM314)-DG314)</f>
        <v>0</v>
      </c>
      <c r="T314">
        <f>1/((DA314+1)/(Q314/1.6)+1/(R314/1.37)) + DA314/((DA314+1)/(Q314/1.6) + DA314/(R314/1.37))</f>
        <v>0</v>
      </c>
      <c r="U314">
        <f>(CV314*CY314)</f>
        <v>0</v>
      </c>
      <c r="V314">
        <f>(DN314+(U314+2*0.95*5.67E-8*(((DN314+$B$9)+273)^4-(DN314+273)^4)-44100*J314)/(1.84*29.3*R314+8*0.95*5.67E-8*(DN314+273)^3))</f>
        <v>0</v>
      </c>
      <c r="W314">
        <f>($C$9*DO314+$D$9*DP314+$E$9*V314)</f>
        <v>0</v>
      </c>
      <c r="X314">
        <f>0.61365*exp(17.502*W314/(240.97+W314))</f>
        <v>0</v>
      </c>
      <c r="Y314">
        <f>(Z314/AA314*100)</f>
        <v>0</v>
      </c>
      <c r="Z314">
        <f>DG314*(DL314+DM314)/1000</f>
        <v>0</v>
      </c>
      <c r="AA314">
        <f>0.61365*exp(17.502*DN314/(240.97+DN314))</f>
        <v>0</v>
      </c>
      <c r="AB314">
        <f>(X314-DG314*(DL314+DM314)/1000)</f>
        <v>0</v>
      </c>
      <c r="AC314">
        <f>(-J314*44100)</f>
        <v>0</v>
      </c>
      <c r="AD314">
        <f>2*29.3*R314*0.92*(DN314-W314)</f>
        <v>0</v>
      </c>
      <c r="AE314">
        <f>2*0.95*5.67E-8*(((DN314+$B$9)+273)^4-(W314+273)^4)</f>
        <v>0</v>
      </c>
      <c r="AF314">
        <f>U314+AE314+AC314+AD314</f>
        <v>0</v>
      </c>
      <c r="AG314">
        <v>0</v>
      </c>
      <c r="AH314">
        <v>0</v>
      </c>
      <c r="AI314">
        <f>IF(AG314*$H$15&gt;=AK314,1.0,(AK314/(AK314-AG314*$H$15)))</f>
        <v>0</v>
      </c>
      <c r="AJ314">
        <f>(AI314-1)*100</f>
        <v>0</v>
      </c>
      <c r="AK314">
        <f>MAX(0,($B$15+$C$15*DS314)/(1+$D$15*DS314)*DL314/(DN314+273)*$E$15)</f>
        <v>0</v>
      </c>
      <c r="AL314" t="s">
        <v>422</v>
      </c>
      <c r="AM314" t="s">
        <v>422</v>
      </c>
      <c r="AN314">
        <v>0</v>
      </c>
      <c r="AO314">
        <v>0</v>
      </c>
      <c r="AP314">
        <f>1-AN314/AO314</f>
        <v>0</v>
      </c>
      <c r="AQ314">
        <v>0</v>
      </c>
      <c r="AR314" t="s">
        <v>422</v>
      </c>
      <c r="AS314" t="s">
        <v>422</v>
      </c>
      <c r="AT314">
        <v>0</v>
      </c>
      <c r="AU314">
        <v>0</v>
      </c>
      <c r="AV314">
        <f>1-AT314/AU314</f>
        <v>0</v>
      </c>
      <c r="AW314">
        <v>0.5</v>
      </c>
      <c r="AX314">
        <f>CW314</f>
        <v>0</v>
      </c>
      <c r="AY314">
        <f>L314</f>
        <v>0</v>
      </c>
      <c r="AZ314">
        <f>AV314*AW314*AX314</f>
        <v>0</v>
      </c>
      <c r="BA314">
        <f>(AY314-AQ314)/AX314</f>
        <v>0</v>
      </c>
      <c r="BB314">
        <f>(AO314-AU314)/AU314</f>
        <v>0</v>
      </c>
      <c r="BC314">
        <f>AN314/(AP314+AN314/AU314)</f>
        <v>0</v>
      </c>
      <c r="BD314" t="s">
        <v>422</v>
      </c>
      <c r="BE314">
        <v>0</v>
      </c>
      <c r="BF314">
        <f>IF(BE314&lt;&gt;0, BE314, BC314)</f>
        <v>0</v>
      </c>
      <c r="BG314">
        <f>1-BF314/AU314</f>
        <v>0</v>
      </c>
      <c r="BH314">
        <f>(AU314-AT314)/(AU314-BF314)</f>
        <v>0</v>
      </c>
      <c r="BI314">
        <f>(AO314-AU314)/(AO314-BF314)</f>
        <v>0</v>
      </c>
      <c r="BJ314">
        <f>(AU314-AT314)/(AU314-AN314)</f>
        <v>0</v>
      </c>
      <c r="BK314">
        <f>(AO314-AU314)/(AO314-AN314)</f>
        <v>0</v>
      </c>
      <c r="BL314">
        <f>(BH314*BF314/AT314)</f>
        <v>0</v>
      </c>
      <c r="BM314">
        <f>(1-BL314)</f>
        <v>0</v>
      </c>
      <c r="CV314">
        <f>$B$13*DT314+$C$13*DU314+$F$13*EF314*(1-EI314)</f>
        <v>0</v>
      </c>
      <c r="CW314">
        <f>CV314*CX314</f>
        <v>0</v>
      </c>
      <c r="CX314">
        <f>($B$13*$D$11+$C$13*$D$11+$F$13*((ES314+EK314)/MAX(ES314+EK314+ET314, 0.1)*$I$11+ET314/MAX(ES314+EK314+ET314, 0.1)*$J$11))/($B$13+$C$13+$F$13)</f>
        <v>0</v>
      </c>
      <c r="CY314">
        <f>($B$13*$K$11+$C$13*$K$11+$F$13*((ES314+EK314)/MAX(ES314+EK314+ET314, 0.1)*$P$11+ET314/MAX(ES314+EK314+ET314, 0.1)*$Q$11))/($B$13+$C$13+$F$13)</f>
        <v>0</v>
      </c>
      <c r="CZ314">
        <v>5.18</v>
      </c>
      <c r="DA314">
        <v>0.5</v>
      </c>
      <c r="DB314" t="s">
        <v>423</v>
      </c>
      <c r="DC314">
        <v>2</v>
      </c>
      <c r="DD314">
        <v>1758415372.1</v>
      </c>
      <c r="DE314">
        <v>422.7137500000001</v>
      </c>
      <c r="DF314">
        <v>419.9895</v>
      </c>
      <c r="DG314">
        <v>23.89112083333333</v>
      </c>
      <c r="DH314">
        <v>23.0732625</v>
      </c>
      <c r="DI314">
        <v>423.374875</v>
      </c>
      <c r="DJ314">
        <v>23.5754625</v>
      </c>
      <c r="DK314">
        <v>500.0506666666667</v>
      </c>
      <c r="DL314">
        <v>90.17231666666667</v>
      </c>
      <c r="DM314">
        <v>0.06896044583333334</v>
      </c>
      <c r="DN314">
        <v>30.18992916666666</v>
      </c>
      <c r="DO314">
        <v>29.99108333333334</v>
      </c>
      <c r="DP314">
        <v>999.9</v>
      </c>
      <c r="DQ314">
        <v>0</v>
      </c>
      <c r="DR314">
        <v>0</v>
      </c>
      <c r="DS314">
        <v>10009.36833333333</v>
      </c>
      <c r="DT314">
        <v>0</v>
      </c>
      <c r="DU314">
        <v>3.52142</v>
      </c>
      <c r="DV314">
        <v>2.724175</v>
      </c>
      <c r="DW314">
        <v>433.0600833333333</v>
      </c>
      <c r="DX314">
        <v>429.909</v>
      </c>
      <c r="DY314">
        <v>0.8178471250000001</v>
      </c>
      <c r="DZ314">
        <v>419.9895</v>
      </c>
      <c r="EA314">
        <v>23.0732625</v>
      </c>
      <c r="EB314">
        <v>2.154316666666667</v>
      </c>
      <c r="EC314">
        <v>2.080569583333333</v>
      </c>
      <c r="ED314">
        <v>18.62659583333334</v>
      </c>
      <c r="EE314">
        <v>18.07120416666667</v>
      </c>
      <c r="EF314">
        <v>0.00500078</v>
      </c>
      <c r="EG314">
        <v>0</v>
      </c>
      <c r="EH314">
        <v>0</v>
      </c>
      <c r="EI314">
        <v>0</v>
      </c>
      <c r="EJ314">
        <v>638.5541666666667</v>
      </c>
      <c r="EK314">
        <v>0.00500078</v>
      </c>
      <c r="EL314">
        <v>-14.675</v>
      </c>
      <c r="EM314">
        <v>-0.5458333333333333</v>
      </c>
      <c r="EN314">
        <v>35.30975</v>
      </c>
      <c r="EO314">
        <v>38.99454166666666</v>
      </c>
      <c r="EP314">
        <v>37.51520833333333</v>
      </c>
      <c r="EQ314">
        <v>39.13516666666667</v>
      </c>
      <c r="ER314">
        <v>37.92158333333333</v>
      </c>
      <c r="ES314">
        <v>0</v>
      </c>
      <c r="ET314">
        <v>0</v>
      </c>
      <c r="EU314">
        <v>0</v>
      </c>
      <c r="EV314">
        <v>1758415380</v>
      </c>
      <c r="EW314">
        <v>0</v>
      </c>
      <c r="EX314">
        <v>639.6000000000001</v>
      </c>
      <c r="EY314">
        <v>-0.4512823668571188</v>
      </c>
      <c r="EZ314">
        <v>-19.07692270991625</v>
      </c>
      <c r="FA314">
        <v>-15.92307692307692</v>
      </c>
      <c r="FB314">
        <v>15</v>
      </c>
      <c r="FC314">
        <v>0</v>
      </c>
      <c r="FD314" t="s">
        <v>424</v>
      </c>
      <c r="FE314">
        <v>1746989605.5</v>
      </c>
      <c r="FF314">
        <v>1746989593.5</v>
      </c>
      <c r="FG314">
        <v>0</v>
      </c>
      <c r="FH314">
        <v>-0.274</v>
      </c>
      <c r="FI314">
        <v>-0.002</v>
      </c>
      <c r="FJ314">
        <v>2.549</v>
      </c>
      <c r="FK314">
        <v>0.129</v>
      </c>
      <c r="FL314">
        <v>420</v>
      </c>
      <c r="FM314">
        <v>17</v>
      </c>
      <c r="FN314">
        <v>0.02</v>
      </c>
      <c r="FO314">
        <v>0.04</v>
      </c>
      <c r="FP314">
        <v>2.728144390243902</v>
      </c>
      <c r="FQ314">
        <v>0.07480599303135577</v>
      </c>
      <c r="FR314">
        <v>0.03733998778846654</v>
      </c>
      <c r="FS314">
        <v>1</v>
      </c>
      <c r="FT314">
        <v>640.25</v>
      </c>
      <c r="FU314">
        <v>-1.440794640936234</v>
      </c>
      <c r="FV314">
        <v>7.429838490842179</v>
      </c>
      <c r="FW314">
        <v>0</v>
      </c>
      <c r="FX314">
        <v>0.8179188048780488</v>
      </c>
      <c r="FY314">
        <v>-0.007874445993030764</v>
      </c>
      <c r="FZ314">
        <v>0.001523331141546534</v>
      </c>
      <c r="GA314">
        <v>1</v>
      </c>
      <c r="GB314">
        <v>2</v>
      </c>
      <c r="GC314">
        <v>3</v>
      </c>
      <c r="GD314" t="s">
        <v>425</v>
      </c>
      <c r="GE314">
        <v>3.10304</v>
      </c>
      <c r="GF314">
        <v>2.72697</v>
      </c>
      <c r="GG314">
        <v>0.0881996</v>
      </c>
      <c r="GH314">
        <v>0.08771279999999999</v>
      </c>
      <c r="GI314">
        <v>0.107049</v>
      </c>
      <c r="GJ314">
        <v>0.105892</v>
      </c>
      <c r="GK314">
        <v>23834.9</v>
      </c>
      <c r="GL314">
        <v>21644.3</v>
      </c>
      <c r="GM314">
        <v>26705</v>
      </c>
      <c r="GN314">
        <v>23947.5</v>
      </c>
      <c r="GO314">
        <v>38157.5</v>
      </c>
      <c r="GP314">
        <v>31651.5</v>
      </c>
      <c r="GQ314">
        <v>46636.6</v>
      </c>
      <c r="GR314">
        <v>37887.7</v>
      </c>
      <c r="GS314">
        <v>1.8668</v>
      </c>
      <c r="GT314">
        <v>1.85923</v>
      </c>
      <c r="GU314">
        <v>0.0755116</v>
      </c>
      <c r="GV314">
        <v>0</v>
      </c>
      <c r="GW314">
        <v>28.7701</v>
      </c>
      <c r="GX314">
        <v>999.9</v>
      </c>
      <c r="GY314">
        <v>53.3</v>
      </c>
      <c r="GZ314">
        <v>31.6</v>
      </c>
      <c r="HA314">
        <v>27.5911</v>
      </c>
      <c r="HB314">
        <v>60.7837</v>
      </c>
      <c r="HC314">
        <v>26.0096</v>
      </c>
      <c r="HD314">
        <v>1</v>
      </c>
      <c r="HE314">
        <v>0.13733</v>
      </c>
      <c r="HF314">
        <v>-1.09261</v>
      </c>
      <c r="HG314">
        <v>20.2954</v>
      </c>
      <c r="HH314">
        <v>5.22118</v>
      </c>
      <c r="HI314">
        <v>11.9798</v>
      </c>
      <c r="HJ314">
        <v>4.96525</v>
      </c>
      <c r="HK314">
        <v>3.27595</v>
      </c>
      <c r="HL314">
        <v>9999</v>
      </c>
      <c r="HM314">
        <v>9999</v>
      </c>
      <c r="HN314">
        <v>9999</v>
      </c>
      <c r="HO314">
        <v>999.9</v>
      </c>
      <c r="HP314">
        <v>1.86386</v>
      </c>
      <c r="HQ314">
        <v>1.86005</v>
      </c>
      <c r="HR314">
        <v>1.85837</v>
      </c>
      <c r="HS314">
        <v>1.85974</v>
      </c>
      <c r="HT314">
        <v>1.85987</v>
      </c>
      <c r="HU314">
        <v>1.85837</v>
      </c>
      <c r="HV314">
        <v>1.85745</v>
      </c>
      <c r="HW314">
        <v>1.85237</v>
      </c>
      <c r="HX314">
        <v>0</v>
      </c>
      <c r="HY314">
        <v>0</v>
      </c>
      <c r="HZ314">
        <v>0</v>
      </c>
      <c r="IA314">
        <v>0</v>
      </c>
      <c r="IB314" t="s">
        <v>426</v>
      </c>
      <c r="IC314" t="s">
        <v>427</v>
      </c>
      <c r="ID314" t="s">
        <v>428</v>
      </c>
      <c r="IE314" t="s">
        <v>428</v>
      </c>
      <c r="IF314" t="s">
        <v>428</v>
      </c>
      <c r="IG314" t="s">
        <v>428</v>
      </c>
      <c r="IH314">
        <v>0</v>
      </c>
      <c r="II314">
        <v>100</v>
      </c>
      <c r="IJ314">
        <v>100</v>
      </c>
      <c r="IK314">
        <v>-0.661</v>
      </c>
      <c r="IL314">
        <v>0.3156</v>
      </c>
      <c r="IM314">
        <v>-0.6605319167387009</v>
      </c>
      <c r="IN314">
        <v>-0.0004737513092168879</v>
      </c>
      <c r="IO314">
        <v>1.233974951706583E-06</v>
      </c>
      <c r="IP314">
        <v>-2.791035861235605E-10</v>
      </c>
      <c r="IQ314">
        <v>0.04306461537617447</v>
      </c>
      <c r="IR314">
        <v>-0.002560808816659483</v>
      </c>
      <c r="IS314">
        <v>0.0007441110143227328</v>
      </c>
      <c r="IT314">
        <v>-6.151772081818622E-06</v>
      </c>
      <c r="IU314">
        <v>2</v>
      </c>
      <c r="IV314">
        <v>1988</v>
      </c>
      <c r="IW314">
        <v>1</v>
      </c>
      <c r="IX314">
        <v>28</v>
      </c>
      <c r="IY314">
        <v>190429.6</v>
      </c>
      <c r="IZ314">
        <v>190429.8</v>
      </c>
      <c r="JA314">
        <v>1.14868</v>
      </c>
      <c r="JB314">
        <v>2.61719</v>
      </c>
      <c r="JC314">
        <v>1.49658</v>
      </c>
      <c r="JD314">
        <v>2.34741</v>
      </c>
      <c r="JE314">
        <v>1.54907</v>
      </c>
      <c r="JF314">
        <v>2.323</v>
      </c>
      <c r="JG314">
        <v>36.4578</v>
      </c>
      <c r="JH314">
        <v>24.0787</v>
      </c>
      <c r="JI314">
        <v>18</v>
      </c>
      <c r="JJ314">
        <v>481.837</v>
      </c>
      <c r="JK314">
        <v>491.547</v>
      </c>
      <c r="JL314">
        <v>30.5244</v>
      </c>
      <c r="JM314">
        <v>29.0263</v>
      </c>
      <c r="JN314">
        <v>30</v>
      </c>
      <c r="JO314">
        <v>29.2315</v>
      </c>
      <c r="JP314">
        <v>29.2236</v>
      </c>
      <c r="JQ314">
        <v>23.1033</v>
      </c>
      <c r="JR314">
        <v>20.3967</v>
      </c>
      <c r="JS314">
        <v>100</v>
      </c>
      <c r="JT314">
        <v>30.4716</v>
      </c>
      <c r="JU314">
        <v>420</v>
      </c>
      <c r="JV314">
        <v>23.0969</v>
      </c>
      <c r="JW314">
        <v>101.964</v>
      </c>
      <c r="JX314">
        <v>91.37090000000001</v>
      </c>
    </row>
    <row r="315" spans="1:284">
      <c r="A315">
        <v>297</v>
      </c>
      <c r="B315">
        <v>1758415382.1</v>
      </c>
      <c r="C315">
        <v>2679.099999904633</v>
      </c>
      <c r="D315" t="s">
        <v>1027</v>
      </c>
      <c r="E315" t="s">
        <v>1028</v>
      </c>
      <c r="F315">
        <v>5</v>
      </c>
      <c r="G315" t="s">
        <v>976</v>
      </c>
      <c r="H315" t="s">
        <v>421</v>
      </c>
      <c r="I315">
        <v>1758415374.1</v>
      </c>
      <c r="J315">
        <f>(K315)/1000</f>
        <v>0</v>
      </c>
      <c r="K315">
        <f>1000*DK315*AI315*(DG315-DH315)/(100*CZ315*(1000-AI315*DG315))</f>
        <v>0</v>
      </c>
      <c r="L315">
        <f>DK315*AI315*(DF315-DE315*(1000-AI315*DH315)/(1000-AI315*DG315))/(100*CZ315)</f>
        <v>0</v>
      </c>
      <c r="M315">
        <f>DE315 - IF(AI315&gt;1, L315*CZ315*100.0/(AK315), 0)</f>
        <v>0</v>
      </c>
      <c r="N315">
        <f>((T315-J315/2)*M315-L315)/(T315+J315/2)</f>
        <v>0</v>
      </c>
      <c r="O315">
        <f>N315*(DL315+DM315)/1000.0</f>
        <v>0</v>
      </c>
      <c r="P315">
        <f>(DE315 - IF(AI315&gt;1, L315*CZ315*100.0/(AK315), 0))*(DL315+DM315)/1000.0</f>
        <v>0</v>
      </c>
      <c r="Q315">
        <f>2.0/((1/S315-1/R315)+SIGN(S315)*SQRT((1/S315-1/R315)*(1/S315-1/R315) + 4*DA315/((DA315+1)*(DA315+1))*(2*1/S315*1/R315-1/R315*1/R315)))</f>
        <v>0</v>
      </c>
      <c r="R315">
        <f>IF(LEFT(DB315,1)&lt;&gt;"0",IF(LEFT(DB315,1)="1",3.0,DC315),$D$5+$E$5*(DS315*DL315/($K$5*1000))+$F$5*(DS315*DL315/($K$5*1000))*MAX(MIN(CZ315,$J$5),$I$5)*MAX(MIN(CZ315,$J$5),$I$5)+$G$5*MAX(MIN(CZ315,$J$5),$I$5)*(DS315*DL315/($K$5*1000))+$H$5*(DS315*DL315/($K$5*1000))*(DS315*DL315/($K$5*1000)))</f>
        <v>0</v>
      </c>
      <c r="S315">
        <f>J315*(1000-(1000*0.61365*exp(17.502*W315/(240.97+W315))/(DL315+DM315)+DG315)/2)/(1000*0.61365*exp(17.502*W315/(240.97+W315))/(DL315+DM315)-DG315)</f>
        <v>0</v>
      </c>
      <c r="T315">
        <f>1/((DA315+1)/(Q315/1.6)+1/(R315/1.37)) + DA315/((DA315+1)/(Q315/1.6) + DA315/(R315/1.37))</f>
        <v>0</v>
      </c>
      <c r="U315">
        <f>(CV315*CY315)</f>
        <v>0</v>
      </c>
      <c r="V315">
        <f>(DN315+(U315+2*0.95*5.67E-8*(((DN315+$B$9)+273)^4-(DN315+273)^4)-44100*J315)/(1.84*29.3*R315+8*0.95*5.67E-8*(DN315+273)^3))</f>
        <v>0</v>
      </c>
      <c r="W315">
        <f>($C$9*DO315+$D$9*DP315+$E$9*V315)</f>
        <v>0</v>
      </c>
      <c r="X315">
        <f>0.61365*exp(17.502*W315/(240.97+W315))</f>
        <v>0</v>
      </c>
      <c r="Y315">
        <f>(Z315/AA315*100)</f>
        <v>0</v>
      </c>
      <c r="Z315">
        <f>DG315*(DL315+DM315)/1000</f>
        <v>0</v>
      </c>
      <c r="AA315">
        <f>0.61365*exp(17.502*DN315/(240.97+DN315))</f>
        <v>0</v>
      </c>
      <c r="AB315">
        <f>(X315-DG315*(DL315+DM315)/1000)</f>
        <v>0</v>
      </c>
      <c r="AC315">
        <f>(-J315*44100)</f>
        <v>0</v>
      </c>
      <c r="AD315">
        <f>2*29.3*R315*0.92*(DN315-W315)</f>
        <v>0</v>
      </c>
      <c r="AE315">
        <f>2*0.95*5.67E-8*(((DN315+$B$9)+273)^4-(W315+273)^4)</f>
        <v>0</v>
      </c>
      <c r="AF315">
        <f>U315+AE315+AC315+AD315</f>
        <v>0</v>
      </c>
      <c r="AG315">
        <v>0</v>
      </c>
      <c r="AH315">
        <v>0</v>
      </c>
      <c r="AI315">
        <f>IF(AG315*$H$15&gt;=AK315,1.0,(AK315/(AK315-AG315*$H$15)))</f>
        <v>0</v>
      </c>
      <c r="AJ315">
        <f>(AI315-1)*100</f>
        <v>0</v>
      </c>
      <c r="AK315">
        <f>MAX(0,($B$15+$C$15*DS315)/(1+$D$15*DS315)*DL315/(DN315+273)*$E$15)</f>
        <v>0</v>
      </c>
      <c r="AL315" t="s">
        <v>422</v>
      </c>
      <c r="AM315" t="s">
        <v>422</v>
      </c>
      <c r="AN315">
        <v>0</v>
      </c>
      <c r="AO315">
        <v>0</v>
      </c>
      <c r="AP315">
        <f>1-AN315/AO315</f>
        <v>0</v>
      </c>
      <c r="AQ315">
        <v>0</v>
      </c>
      <c r="AR315" t="s">
        <v>422</v>
      </c>
      <c r="AS315" t="s">
        <v>422</v>
      </c>
      <c r="AT315">
        <v>0</v>
      </c>
      <c r="AU315">
        <v>0</v>
      </c>
      <c r="AV315">
        <f>1-AT315/AU315</f>
        <v>0</v>
      </c>
      <c r="AW315">
        <v>0.5</v>
      </c>
      <c r="AX315">
        <f>CW315</f>
        <v>0</v>
      </c>
      <c r="AY315">
        <f>L315</f>
        <v>0</v>
      </c>
      <c r="AZ315">
        <f>AV315*AW315*AX315</f>
        <v>0</v>
      </c>
      <c r="BA315">
        <f>(AY315-AQ315)/AX315</f>
        <v>0</v>
      </c>
      <c r="BB315">
        <f>(AO315-AU315)/AU315</f>
        <v>0</v>
      </c>
      <c r="BC315">
        <f>AN315/(AP315+AN315/AU315)</f>
        <v>0</v>
      </c>
      <c r="BD315" t="s">
        <v>422</v>
      </c>
      <c r="BE315">
        <v>0</v>
      </c>
      <c r="BF315">
        <f>IF(BE315&lt;&gt;0, BE315, BC315)</f>
        <v>0</v>
      </c>
      <c r="BG315">
        <f>1-BF315/AU315</f>
        <v>0</v>
      </c>
      <c r="BH315">
        <f>(AU315-AT315)/(AU315-BF315)</f>
        <v>0</v>
      </c>
      <c r="BI315">
        <f>(AO315-AU315)/(AO315-BF315)</f>
        <v>0</v>
      </c>
      <c r="BJ315">
        <f>(AU315-AT315)/(AU315-AN315)</f>
        <v>0</v>
      </c>
      <c r="BK315">
        <f>(AO315-AU315)/(AO315-AN315)</f>
        <v>0</v>
      </c>
      <c r="BL315">
        <f>(BH315*BF315/AT315)</f>
        <v>0</v>
      </c>
      <c r="BM315">
        <f>(1-BL315)</f>
        <v>0</v>
      </c>
      <c r="CV315">
        <f>$B$13*DT315+$C$13*DU315+$F$13*EF315*(1-EI315)</f>
        <v>0</v>
      </c>
      <c r="CW315">
        <f>CV315*CX315</f>
        <v>0</v>
      </c>
      <c r="CX315">
        <f>($B$13*$D$11+$C$13*$D$11+$F$13*((ES315+EK315)/MAX(ES315+EK315+ET315, 0.1)*$I$11+ET315/MAX(ES315+EK315+ET315, 0.1)*$J$11))/($B$13+$C$13+$F$13)</f>
        <v>0</v>
      </c>
      <c r="CY315">
        <f>($B$13*$K$11+$C$13*$K$11+$F$13*((ES315+EK315)/MAX(ES315+EK315+ET315, 0.1)*$P$11+ET315/MAX(ES315+EK315+ET315, 0.1)*$Q$11))/($B$13+$C$13+$F$13)</f>
        <v>0</v>
      </c>
      <c r="CZ315">
        <v>5.18</v>
      </c>
      <c r="DA315">
        <v>0.5</v>
      </c>
      <c r="DB315" t="s">
        <v>423</v>
      </c>
      <c r="DC315">
        <v>2</v>
      </c>
      <c r="DD315">
        <v>1758415374.1</v>
      </c>
      <c r="DE315">
        <v>422.7147916666667</v>
      </c>
      <c r="DF315">
        <v>419.9865416666667</v>
      </c>
      <c r="DG315">
        <v>23.89025</v>
      </c>
      <c r="DH315">
        <v>23.07308333333333</v>
      </c>
      <c r="DI315">
        <v>423.375875</v>
      </c>
      <c r="DJ315">
        <v>23.5746125</v>
      </c>
      <c r="DK315">
        <v>500.0538333333334</v>
      </c>
      <c r="DL315">
        <v>90.17235833333332</v>
      </c>
      <c r="DM315">
        <v>0.06890050833333333</v>
      </c>
      <c r="DN315">
        <v>30.1911125</v>
      </c>
      <c r="DO315">
        <v>29.99438333333333</v>
      </c>
      <c r="DP315">
        <v>999.9</v>
      </c>
      <c r="DQ315">
        <v>0</v>
      </c>
      <c r="DR315">
        <v>0</v>
      </c>
      <c r="DS315">
        <v>10007.20916666667</v>
      </c>
      <c r="DT315">
        <v>0</v>
      </c>
      <c r="DU315">
        <v>3.52142</v>
      </c>
      <c r="DV315">
        <v>2.728132083333333</v>
      </c>
      <c r="DW315">
        <v>433.0607916666666</v>
      </c>
      <c r="DX315">
        <v>429.9058750000001</v>
      </c>
      <c r="DY315">
        <v>0.8171555416666667</v>
      </c>
      <c r="DZ315">
        <v>419.9865416666667</v>
      </c>
      <c r="EA315">
        <v>23.07308333333333</v>
      </c>
      <c r="EB315">
        <v>2.154239166666667</v>
      </c>
      <c r="EC315">
        <v>2.080554583333333</v>
      </c>
      <c r="ED315">
        <v>18.626025</v>
      </c>
      <c r="EE315">
        <v>18.07109166666667</v>
      </c>
      <c r="EF315">
        <v>0.00500078</v>
      </c>
      <c r="EG315">
        <v>0</v>
      </c>
      <c r="EH315">
        <v>0</v>
      </c>
      <c r="EI315">
        <v>0</v>
      </c>
      <c r="EJ315">
        <v>638.3000000000001</v>
      </c>
      <c r="EK315">
        <v>0.00500078</v>
      </c>
      <c r="EL315">
        <v>-14.84583333333333</v>
      </c>
      <c r="EM315">
        <v>-0.5625</v>
      </c>
      <c r="EN315">
        <v>35.2785</v>
      </c>
      <c r="EO315">
        <v>38.971125</v>
      </c>
      <c r="EP315">
        <v>37.49704166666667</v>
      </c>
      <c r="EQ315">
        <v>39.08570833333334</v>
      </c>
      <c r="ER315">
        <v>37.90075</v>
      </c>
      <c r="ES315">
        <v>0</v>
      </c>
      <c r="ET315">
        <v>0</v>
      </c>
      <c r="EU315">
        <v>0</v>
      </c>
      <c r="EV315">
        <v>1758415381.8</v>
      </c>
      <c r="EW315">
        <v>0</v>
      </c>
      <c r="EX315">
        <v>640.044</v>
      </c>
      <c r="EY315">
        <v>-0.5769235903693994</v>
      </c>
      <c r="EZ315">
        <v>-27.56923052949545</v>
      </c>
      <c r="FA315">
        <v>-16.484</v>
      </c>
      <c r="FB315">
        <v>15</v>
      </c>
      <c r="FC315">
        <v>0</v>
      </c>
      <c r="FD315" t="s">
        <v>424</v>
      </c>
      <c r="FE315">
        <v>1746989605.5</v>
      </c>
      <c r="FF315">
        <v>1746989593.5</v>
      </c>
      <c r="FG315">
        <v>0</v>
      </c>
      <c r="FH315">
        <v>-0.274</v>
      </c>
      <c r="FI315">
        <v>-0.002</v>
      </c>
      <c r="FJ315">
        <v>2.549</v>
      </c>
      <c r="FK315">
        <v>0.129</v>
      </c>
      <c r="FL315">
        <v>420</v>
      </c>
      <c r="FM315">
        <v>17</v>
      </c>
      <c r="FN315">
        <v>0.02</v>
      </c>
      <c r="FO315">
        <v>0.04</v>
      </c>
      <c r="FP315">
        <v>2.7264755</v>
      </c>
      <c r="FQ315">
        <v>0.06939039399624451</v>
      </c>
      <c r="FR315">
        <v>0.03830894562305257</v>
      </c>
      <c r="FS315">
        <v>1</v>
      </c>
      <c r="FT315">
        <v>639.5999999999999</v>
      </c>
      <c r="FU315">
        <v>-6.389610571837393</v>
      </c>
      <c r="FV315">
        <v>6.884680350561797</v>
      </c>
      <c r="FW315">
        <v>0</v>
      </c>
      <c r="FX315">
        <v>0.817562425</v>
      </c>
      <c r="FY315">
        <v>-0.01244718574109123</v>
      </c>
      <c r="FZ315">
        <v>0.001825227491129529</v>
      </c>
      <c r="GA315">
        <v>1</v>
      </c>
      <c r="GB315">
        <v>2</v>
      </c>
      <c r="GC315">
        <v>3</v>
      </c>
      <c r="GD315" t="s">
        <v>425</v>
      </c>
      <c r="GE315">
        <v>3.10305</v>
      </c>
      <c r="GF315">
        <v>2.72692</v>
      </c>
      <c r="GG315">
        <v>0.0881967</v>
      </c>
      <c r="GH315">
        <v>0.0877095</v>
      </c>
      <c r="GI315">
        <v>0.107044</v>
      </c>
      <c r="GJ315">
        <v>0.105893</v>
      </c>
      <c r="GK315">
        <v>23835</v>
      </c>
      <c r="GL315">
        <v>21644.5</v>
      </c>
      <c r="GM315">
        <v>26705.1</v>
      </c>
      <c r="GN315">
        <v>23947.6</v>
      </c>
      <c r="GO315">
        <v>38157.7</v>
      </c>
      <c r="GP315">
        <v>31651.6</v>
      </c>
      <c r="GQ315">
        <v>46636.6</v>
      </c>
      <c r="GR315">
        <v>37887.8</v>
      </c>
      <c r="GS315">
        <v>1.86663</v>
      </c>
      <c r="GT315">
        <v>1.85907</v>
      </c>
      <c r="GU315">
        <v>0.075791</v>
      </c>
      <c r="GV315">
        <v>0</v>
      </c>
      <c r="GW315">
        <v>28.7691</v>
      </c>
      <c r="GX315">
        <v>999.9</v>
      </c>
      <c r="GY315">
        <v>53.3</v>
      </c>
      <c r="GZ315">
        <v>31.6</v>
      </c>
      <c r="HA315">
        <v>27.5912</v>
      </c>
      <c r="HB315">
        <v>60.8537</v>
      </c>
      <c r="HC315">
        <v>26.0337</v>
      </c>
      <c r="HD315">
        <v>1</v>
      </c>
      <c r="HE315">
        <v>0.137261</v>
      </c>
      <c r="HF315">
        <v>-1.07476</v>
      </c>
      <c r="HG315">
        <v>20.2956</v>
      </c>
      <c r="HH315">
        <v>5.22088</v>
      </c>
      <c r="HI315">
        <v>11.9798</v>
      </c>
      <c r="HJ315">
        <v>4.96525</v>
      </c>
      <c r="HK315">
        <v>3.27595</v>
      </c>
      <c r="HL315">
        <v>9999</v>
      </c>
      <c r="HM315">
        <v>9999</v>
      </c>
      <c r="HN315">
        <v>9999</v>
      </c>
      <c r="HO315">
        <v>999.9</v>
      </c>
      <c r="HP315">
        <v>1.86386</v>
      </c>
      <c r="HQ315">
        <v>1.86005</v>
      </c>
      <c r="HR315">
        <v>1.85837</v>
      </c>
      <c r="HS315">
        <v>1.85974</v>
      </c>
      <c r="HT315">
        <v>1.85986</v>
      </c>
      <c r="HU315">
        <v>1.85837</v>
      </c>
      <c r="HV315">
        <v>1.85745</v>
      </c>
      <c r="HW315">
        <v>1.85238</v>
      </c>
      <c r="HX315">
        <v>0</v>
      </c>
      <c r="HY315">
        <v>0</v>
      </c>
      <c r="HZ315">
        <v>0</v>
      </c>
      <c r="IA315">
        <v>0</v>
      </c>
      <c r="IB315" t="s">
        <v>426</v>
      </c>
      <c r="IC315" t="s">
        <v>427</v>
      </c>
      <c r="ID315" t="s">
        <v>428</v>
      </c>
      <c r="IE315" t="s">
        <v>428</v>
      </c>
      <c r="IF315" t="s">
        <v>428</v>
      </c>
      <c r="IG315" t="s">
        <v>428</v>
      </c>
      <c r="IH315">
        <v>0</v>
      </c>
      <c r="II315">
        <v>100</v>
      </c>
      <c r="IJ315">
        <v>100</v>
      </c>
      <c r="IK315">
        <v>-0.661</v>
      </c>
      <c r="IL315">
        <v>0.3156</v>
      </c>
      <c r="IM315">
        <v>-0.6605319167387009</v>
      </c>
      <c r="IN315">
        <v>-0.0004737513092168879</v>
      </c>
      <c r="IO315">
        <v>1.233974951706583E-06</v>
      </c>
      <c r="IP315">
        <v>-2.791035861235605E-10</v>
      </c>
      <c r="IQ315">
        <v>0.04306461537617447</v>
      </c>
      <c r="IR315">
        <v>-0.002560808816659483</v>
      </c>
      <c r="IS315">
        <v>0.0007441110143227328</v>
      </c>
      <c r="IT315">
        <v>-6.151772081818622E-06</v>
      </c>
      <c r="IU315">
        <v>2</v>
      </c>
      <c r="IV315">
        <v>1988</v>
      </c>
      <c r="IW315">
        <v>1</v>
      </c>
      <c r="IX315">
        <v>28</v>
      </c>
      <c r="IY315">
        <v>190429.6</v>
      </c>
      <c r="IZ315">
        <v>190429.8</v>
      </c>
      <c r="JA315">
        <v>1.14868</v>
      </c>
      <c r="JB315">
        <v>2.61475</v>
      </c>
      <c r="JC315">
        <v>1.49658</v>
      </c>
      <c r="JD315">
        <v>2.35107</v>
      </c>
      <c r="JE315">
        <v>1.54907</v>
      </c>
      <c r="JF315">
        <v>2.36694</v>
      </c>
      <c r="JG315">
        <v>36.4578</v>
      </c>
      <c r="JH315">
        <v>24.0963</v>
      </c>
      <c r="JI315">
        <v>18</v>
      </c>
      <c r="JJ315">
        <v>481.735</v>
      </c>
      <c r="JK315">
        <v>491.447</v>
      </c>
      <c r="JL315">
        <v>30.498</v>
      </c>
      <c r="JM315">
        <v>29.0263</v>
      </c>
      <c r="JN315">
        <v>30</v>
      </c>
      <c r="JO315">
        <v>29.2315</v>
      </c>
      <c r="JP315">
        <v>29.2235</v>
      </c>
      <c r="JQ315">
        <v>23.1034</v>
      </c>
      <c r="JR315">
        <v>20.3967</v>
      </c>
      <c r="JS315">
        <v>100</v>
      </c>
      <c r="JT315">
        <v>30.4684</v>
      </c>
      <c r="JU315">
        <v>420</v>
      </c>
      <c r="JV315">
        <v>23.0976</v>
      </c>
      <c r="JW315">
        <v>101.964</v>
      </c>
      <c r="JX315">
        <v>91.3712</v>
      </c>
    </row>
    <row r="316" spans="1:284">
      <c r="A316">
        <v>298</v>
      </c>
      <c r="B316">
        <v>1758415384.1</v>
      </c>
      <c r="C316">
        <v>2681.099999904633</v>
      </c>
      <c r="D316" t="s">
        <v>1029</v>
      </c>
      <c r="E316" t="s">
        <v>1030</v>
      </c>
      <c r="F316">
        <v>5</v>
      </c>
      <c r="G316" t="s">
        <v>976</v>
      </c>
      <c r="H316" t="s">
        <v>421</v>
      </c>
      <c r="I316">
        <v>1758415376.1</v>
      </c>
      <c r="J316">
        <f>(K316)/1000</f>
        <v>0</v>
      </c>
      <c r="K316">
        <f>1000*DK316*AI316*(DG316-DH316)/(100*CZ316*(1000-AI316*DG316))</f>
        <v>0</v>
      </c>
      <c r="L316">
        <f>DK316*AI316*(DF316-DE316*(1000-AI316*DH316)/(1000-AI316*DG316))/(100*CZ316)</f>
        <v>0</v>
      </c>
      <c r="M316">
        <f>DE316 - IF(AI316&gt;1, L316*CZ316*100.0/(AK316), 0)</f>
        <v>0</v>
      </c>
      <c r="N316">
        <f>((T316-J316/2)*M316-L316)/(T316+J316/2)</f>
        <v>0</v>
      </c>
      <c r="O316">
        <f>N316*(DL316+DM316)/1000.0</f>
        <v>0</v>
      </c>
      <c r="P316">
        <f>(DE316 - IF(AI316&gt;1, L316*CZ316*100.0/(AK316), 0))*(DL316+DM316)/1000.0</f>
        <v>0</v>
      </c>
      <c r="Q316">
        <f>2.0/((1/S316-1/R316)+SIGN(S316)*SQRT((1/S316-1/R316)*(1/S316-1/R316) + 4*DA316/((DA316+1)*(DA316+1))*(2*1/S316*1/R316-1/R316*1/R316)))</f>
        <v>0</v>
      </c>
      <c r="R316">
        <f>IF(LEFT(DB316,1)&lt;&gt;"0",IF(LEFT(DB316,1)="1",3.0,DC316),$D$5+$E$5*(DS316*DL316/($K$5*1000))+$F$5*(DS316*DL316/($K$5*1000))*MAX(MIN(CZ316,$J$5),$I$5)*MAX(MIN(CZ316,$J$5),$I$5)+$G$5*MAX(MIN(CZ316,$J$5),$I$5)*(DS316*DL316/($K$5*1000))+$H$5*(DS316*DL316/($K$5*1000))*(DS316*DL316/($K$5*1000)))</f>
        <v>0</v>
      </c>
      <c r="S316">
        <f>J316*(1000-(1000*0.61365*exp(17.502*W316/(240.97+W316))/(DL316+DM316)+DG316)/2)/(1000*0.61365*exp(17.502*W316/(240.97+W316))/(DL316+DM316)-DG316)</f>
        <v>0</v>
      </c>
      <c r="T316">
        <f>1/((DA316+1)/(Q316/1.6)+1/(R316/1.37)) + DA316/((DA316+1)/(Q316/1.6) + DA316/(R316/1.37))</f>
        <v>0</v>
      </c>
      <c r="U316">
        <f>(CV316*CY316)</f>
        <v>0</v>
      </c>
      <c r="V316">
        <f>(DN316+(U316+2*0.95*5.67E-8*(((DN316+$B$9)+273)^4-(DN316+273)^4)-44100*J316)/(1.84*29.3*R316+8*0.95*5.67E-8*(DN316+273)^3))</f>
        <v>0</v>
      </c>
      <c r="W316">
        <f>($C$9*DO316+$D$9*DP316+$E$9*V316)</f>
        <v>0</v>
      </c>
      <c r="X316">
        <f>0.61365*exp(17.502*W316/(240.97+W316))</f>
        <v>0</v>
      </c>
      <c r="Y316">
        <f>(Z316/AA316*100)</f>
        <v>0</v>
      </c>
      <c r="Z316">
        <f>DG316*(DL316+DM316)/1000</f>
        <v>0</v>
      </c>
      <c r="AA316">
        <f>0.61365*exp(17.502*DN316/(240.97+DN316))</f>
        <v>0</v>
      </c>
      <c r="AB316">
        <f>(X316-DG316*(DL316+DM316)/1000)</f>
        <v>0</v>
      </c>
      <c r="AC316">
        <f>(-J316*44100)</f>
        <v>0</v>
      </c>
      <c r="AD316">
        <f>2*29.3*R316*0.92*(DN316-W316)</f>
        <v>0</v>
      </c>
      <c r="AE316">
        <f>2*0.95*5.67E-8*(((DN316+$B$9)+273)^4-(W316+273)^4)</f>
        <v>0</v>
      </c>
      <c r="AF316">
        <f>U316+AE316+AC316+AD316</f>
        <v>0</v>
      </c>
      <c r="AG316">
        <v>0</v>
      </c>
      <c r="AH316">
        <v>0</v>
      </c>
      <c r="AI316">
        <f>IF(AG316*$H$15&gt;=AK316,1.0,(AK316/(AK316-AG316*$H$15)))</f>
        <v>0</v>
      </c>
      <c r="AJ316">
        <f>(AI316-1)*100</f>
        <v>0</v>
      </c>
      <c r="AK316">
        <f>MAX(0,($B$15+$C$15*DS316)/(1+$D$15*DS316)*DL316/(DN316+273)*$E$15)</f>
        <v>0</v>
      </c>
      <c r="AL316" t="s">
        <v>422</v>
      </c>
      <c r="AM316" t="s">
        <v>422</v>
      </c>
      <c r="AN316">
        <v>0</v>
      </c>
      <c r="AO316">
        <v>0</v>
      </c>
      <c r="AP316">
        <f>1-AN316/AO316</f>
        <v>0</v>
      </c>
      <c r="AQ316">
        <v>0</v>
      </c>
      <c r="AR316" t="s">
        <v>422</v>
      </c>
      <c r="AS316" t="s">
        <v>422</v>
      </c>
      <c r="AT316">
        <v>0</v>
      </c>
      <c r="AU316">
        <v>0</v>
      </c>
      <c r="AV316">
        <f>1-AT316/AU316</f>
        <v>0</v>
      </c>
      <c r="AW316">
        <v>0.5</v>
      </c>
      <c r="AX316">
        <f>CW316</f>
        <v>0</v>
      </c>
      <c r="AY316">
        <f>L316</f>
        <v>0</v>
      </c>
      <c r="AZ316">
        <f>AV316*AW316*AX316</f>
        <v>0</v>
      </c>
      <c r="BA316">
        <f>(AY316-AQ316)/AX316</f>
        <v>0</v>
      </c>
      <c r="BB316">
        <f>(AO316-AU316)/AU316</f>
        <v>0</v>
      </c>
      <c r="BC316">
        <f>AN316/(AP316+AN316/AU316)</f>
        <v>0</v>
      </c>
      <c r="BD316" t="s">
        <v>422</v>
      </c>
      <c r="BE316">
        <v>0</v>
      </c>
      <c r="BF316">
        <f>IF(BE316&lt;&gt;0, BE316, BC316)</f>
        <v>0</v>
      </c>
      <c r="BG316">
        <f>1-BF316/AU316</f>
        <v>0</v>
      </c>
      <c r="BH316">
        <f>(AU316-AT316)/(AU316-BF316)</f>
        <v>0</v>
      </c>
      <c r="BI316">
        <f>(AO316-AU316)/(AO316-BF316)</f>
        <v>0</v>
      </c>
      <c r="BJ316">
        <f>(AU316-AT316)/(AU316-AN316)</f>
        <v>0</v>
      </c>
      <c r="BK316">
        <f>(AO316-AU316)/(AO316-AN316)</f>
        <v>0</v>
      </c>
      <c r="BL316">
        <f>(BH316*BF316/AT316)</f>
        <v>0</v>
      </c>
      <c r="BM316">
        <f>(1-BL316)</f>
        <v>0</v>
      </c>
      <c r="CV316">
        <f>$B$13*DT316+$C$13*DU316+$F$13*EF316*(1-EI316)</f>
        <v>0</v>
      </c>
      <c r="CW316">
        <f>CV316*CX316</f>
        <v>0</v>
      </c>
      <c r="CX316">
        <f>($B$13*$D$11+$C$13*$D$11+$F$13*((ES316+EK316)/MAX(ES316+EK316+ET316, 0.1)*$I$11+ET316/MAX(ES316+EK316+ET316, 0.1)*$J$11))/($B$13+$C$13+$F$13)</f>
        <v>0</v>
      </c>
      <c r="CY316">
        <f>($B$13*$K$11+$C$13*$K$11+$F$13*((ES316+EK316)/MAX(ES316+EK316+ET316, 0.1)*$P$11+ET316/MAX(ES316+EK316+ET316, 0.1)*$Q$11))/($B$13+$C$13+$F$13)</f>
        <v>0</v>
      </c>
      <c r="CZ316">
        <v>5.18</v>
      </c>
      <c r="DA316">
        <v>0.5</v>
      </c>
      <c r="DB316" t="s">
        <v>423</v>
      </c>
      <c r="DC316">
        <v>2</v>
      </c>
      <c r="DD316">
        <v>1758415376.1</v>
      </c>
      <c r="DE316">
        <v>422.71675</v>
      </c>
      <c r="DF316">
        <v>419.99</v>
      </c>
      <c r="DG316">
        <v>23.88928333333333</v>
      </c>
      <c r="DH316">
        <v>23.07282916666667</v>
      </c>
      <c r="DI316">
        <v>423.3778333333333</v>
      </c>
      <c r="DJ316">
        <v>23.57366666666667</v>
      </c>
      <c r="DK316">
        <v>500.0353333333333</v>
      </c>
      <c r="DL316">
        <v>90.17243333333333</v>
      </c>
      <c r="DM316">
        <v>0.06890255833333332</v>
      </c>
      <c r="DN316">
        <v>30.19192916666667</v>
      </c>
      <c r="DO316">
        <v>29.9984625</v>
      </c>
      <c r="DP316">
        <v>999.9</v>
      </c>
      <c r="DQ316">
        <v>0</v>
      </c>
      <c r="DR316">
        <v>0</v>
      </c>
      <c r="DS316">
        <v>9998.6675</v>
      </c>
      <c r="DT316">
        <v>0</v>
      </c>
      <c r="DU316">
        <v>3.52142</v>
      </c>
      <c r="DV316">
        <v>2.726647083333333</v>
      </c>
      <c r="DW316">
        <v>433.062375</v>
      </c>
      <c r="DX316">
        <v>429.9092916666667</v>
      </c>
      <c r="DY316">
        <v>0.8164417500000001</v>
      </c>
      <c r="DZ316">
        <v>419.99</v>
      </c>
      <c r="EA316">
        <v>23.07282916666667</v>
      </c>
      <c r="EB316">
        <v>2.154154166666667</v>
      </c>
      <c r="EC316">
        <v>2.080533333333333</v>
      </c>
      <c r="ED316">
        <v>18.6253875</v>
      </c>
      <c r="EE316">
        <v>18.07092916666667</v>
      </c>
      <c r="EF316">
        <v>0.00500078</v>
      </c>
      <c r="EG316">
        <v>0</v>
      </c>
      <c r="EH316">
        <v>0</v>
      </c>
      <c r="EI316">
        <v>0</v>
      </c>
      <c r="EJ316">
        <v>639.2708333333334</v>
      </c>
      <c r="EK316">
        <v>0.00500078</v>
      </c>
      <c r="EL316">
        <v>-16.5</v>
      </c>
      <c r="EM316">
        <v>-0.65</v>
      </c>
      <c r="EN316">
        <v>35.26545833333333</v>
      </c>
      <c r="EO316">
        <v>38.94770833333333</v>
      </c>
      <c r="EP316">
        <v>37.43975</v>
      </c>
      <c r="EQ316">
        <v>39.06225</v>
      </c>
      <c r="ER316">
        <v>37.879875</v>
      </c>
      <c r="ES316">
        <v>0</v>
      </c>
      <c r="ET316">
        <v>0</v>
      </c>
      <c r="EU316">
        <v>0</v>
      </c>
      <c r="EV316">
        <v>1758415384.2</v>
      </c>
      <c r="EW316">
        <v>0</v>
      </c>
      <c r="EX316">
        <v>640.408</v>
      </c>
      <c r="EY316">
        <v>-12.51538479022651</v>
      </c>
      <c r="EZ316">
        <v>-12.11538445643892</v>
      </c>
      <c r="FA316">
        <v>-18.508</v>
      </c>
      <c r="FB316">
        <v>15</v>
      </c>
      <c r="FC316">
        <v>0</v>
      </c>
      <c r="FD316" t="s">
        <v>424</v>
      </c>
      <c r="FE316">
        <v>1746989605.5</v>
      </c>
      <c r="FF316">
        <v>1746989593.5</v>
      </c>
      <c r="FG316">
        <v>0</v>
      </c>
      <c r="FH316">
        <v>-0.274</v>
      </c>
      <c r="FI316">
        <v>-0.002</v>
      </c>
      <c r="FJ316">
        <v>2.549</v>
      </c>
      <c r="FK316">
        <v>0.129</v>
      </c>
      <c r="FL316">
        <v>420</v>
      </c>
      <c r="FM316">
        <v>17</v>
      </c>
      <c r="FN316">
        <v>0.02</v>
      </c>
      <c r="FO316">
        <v>0.04</v>
      </c>
      <c r="FP316">
        <v>2.718664634146342</v>
      </c>
      <c r="FQ316">
        <v>0.02375498257839906</v>
      </c>
      <c r="FR316">
        <v>0.03993847384614031</v>
      </c>
      <c r="FS316">
        <v>1</v>
      </c>
      <c r="FT316">
        <v>639.5647058823529</v>
      </c>
      <c r="FU316">
        <v>14.00763923573041</v>
      </c>
      <c r="FV316">
        <v>6.935877838030529</v>
      </c>
      <c r="FW316">
        <v>0</v>
      </c>
      <c r="FX316">
        <v>0.8169293414634146</v>
      </c>
      <c r="FY316">
        <v>-0.02095881533100896</v>
      </c>
      <c r="FZ316">
        <v>0.002448120888233008</v>
      </c>
      <c r="GA316">
        <v>1</v>
      </c>
      <c r="GB316">
        <v>2</v>
      </c>
      <c r="GC316">
        <v>3</v>
      </c>
      <c r="GD316" t="s">
        <v>425</v>
      </c>
      <c r="GE316">
        <v>3.10301</v>
      </c>
      <c r="GF316">
        <v>2.72699</v>
      </c>
      <c r="GG316">
        <v>0.08819299999999999</v>
      </c>
      <c r="GH316">
        <v>0.087701</v>
      </c>
      <c r="GI316">
        <v>0.107044</v>
      </c>
      <c r="GJ316">
        <v>0.10589</v>
      </c>
      <c r="GK316">
        <v>23835</v>
      </c>
      <c r="GL316">
        <v>21644.7</v>
      </c>
      <c r="GM316">
        <v>26705</v>
      </c>
      <c r="GN316">
        <v>23947.6</v>
      </c>
      <c r="GO316">
        <v>38158</v>
      </c>
      <c r="GP316">
        <v>31651.8</v>
      </c>
      <c r="GQ316">
        <v>46636.9</v>
      </c>
      <c r="GR316">
        <v>37888</v>
      </c>
      <c r="GS316">
        <v>1.86653</v>
      </c>
      <c r="GT316">
        <v>1.85935</v>
      </c>
      <c r="GU316">
        <v>0.0762381</v>
      </c>
      <c r="GV316">
        <v>0</v>
      </c>
      <c r="GW316">
        <v>28.7689</v>
      </c>
      <c r="GX316">
        <v>999.9</v>
      </c>
      <c r="GY316">
        <v>53.4</v>
      </c>
      <c r="GZ316">
        <v>31.6</v>
      </c>
      <c r="HA316">
        <v>27.6449</v>
      </c>
      <c r="HB316">
        <v>60.8637</v>
      </c>
      <c r="HC316">
        <v>26.0296</v>
      </c>
      <c r="HD316">
        <v>1</v>
      </c>
      <c r="HE316">
        <v>0.137259</v>
      </c>
      <c r="HF316">
        <v>-1.11795</v>
      </c>
      <c r="HG316">
        <v>20.2953</v>
      </c>
      <c r="HH316">
        <v>5.22103</v>
      </c>
      <c r="HI316">
        <v>11.98</v>
      </c>
      <c r="HJ316">
        <v>4.9652</v>
      </c>
      <c r="HK316">
        <v>3.276</v>
      </c>
      <c r="HL316">
        <v>9999</v>
      </c>
      <c r="HM316">
        <v>9999</v>
      </c>
      <c r="HN316">
        <v>9999</v>
      </c>
      <c r="HO316">
        <v>999.9</v>
      </c>
      <c r="HP316">
        <v>1.86387</v>
      </c>
      <c r="HQ316">
        <v>1.86005</v>
      </c>
      <c r="HR316">
        <v>1.85837</v>
      </c>
      <c r="HS316">
        <v>1.85974</v>
      </c>
      <c r="HT316">
        <v>1.85985</v>
      </c>
      <c r="HU316">
        <v>1.85837</v>
      </c>
      <c r="HV316">
        <v>1.85745</v>
      </c>
      <c r="HW316">
        <v>1.85236</v>
      </c>
      <c r="HX316">
        <v>0</v>
      </c>
      <c r="HY316">
        <v>0</v>
      </c>
      <c r="HZ316">
        <v>0</v>
      </c>
      <c r="IA316">
        <v>0</v>
      </c>
      <c r="IB316" t="s">
        <v>426</v>
      </c>
      <c r="IC316" t="s">
        <v>427</v>
      </c>
      <c r="ID316" t="s">
        <v>428</v>
      </c>
      <c r="IE316" t="s">
        <v>428</v>
      </c>
      <c r="IF316" t="s">
        <v>428</v>
      </c>
      <c r="IG316" t="s">
        <v>428</v>
      </c>
      <c r="IH316">
        <v>0</v>
      </c>
      <c r="II316">
        <v>100</v>
      </c>
      <c r="IJ316">
        <v>100</v>
      </c>
      <c r="IK316">
        <v>-0.662</v>
      </c>
      <c r="IL316">
        <v>0.3155</v>
      </c>
      <c r="IM316">
        <v>-0.6605319167387009</v>
      </c>
      <c r="IN316">
        <v>-0.0004737513092168879</v>
      </c>
      <c r="IO316">
        <v>1.233974951706583E-06</v>
      </c>
      <c r="IP316">
        <v>-2.791035861235605E-10</v>
      </c>
      <c r="IQ316">
        <v>0.04306461537617447</v>
      </c>
      <c r="IR316">
        <v>-0.002560808816659483</v>
      </c>
      <c r="IS316">
        <v>0.0007441110143227328</v>
      </c>
      <c r="IT316">
        <v>-6.151772081818622E-06</v>
      </c>
      <c r="IU316">
        <v>2</v>
      </c>
      <c r="IV316">
        <v>1988</v>
      </c>
      <c r="IW316">
        <v>1</v>
      </c>
      <c r="IX316">
        <v>28</v>
      </c>
      <c r="IY316">
        <v>190429.6</v>
      </c>
      <c r="IZ316">
        <v>190429.8</v>
      </c>
      <c r="JA316">
        <v>1.14868</v>
      </c>
      <c r="JB316">
        <v>2.61353</v>
      </c>
      <c r="JC316">
        <v>1.49658</v>
      </c>
      <c r="JD316">
        <v>2.34985</v>
      </c>
      <c r="JE316">
        <v>1.54907</v>
      </c>
      <c r="JF316">
        <v>2.37793</v>
      </c>
      <c r="JG316">
        <v>36.4578</v>
      </c>
      <c r="JH316">
        <v>24.0875</v>
      </c>
      <c r="JI316">
        <v>18</v>
      </c>
      <c r="JJ316">
        <v>481.677</v>
      </c>
      <c r="JK316">
        <v>491.618</v>
      </c>
      <c r="JL316">
        <v>30.4801</v>
      </c>
      <c r="JM316">
        <v>29.0263</v>
      </c>
      <c r="JN316">
        <v>30</v>
      </c>
      <c r="JO316">
        <v>29.2315</v>
      </c>
      <c r="JP316">
        <v>29.2222</v>
      </c>
      <c r="JQ316">
        <v>23.1066</v>
      </c>
      <c r="JR316">
        <v>20.3967</v>
      </c>
      <c r="JS316">
        <v>100</v>
      </c>
      <c r="JT316">
        <v>30.4684</v>
      </c>
      <c r="JU316">
        <v>420</v>
      </c>
      <c r="JV316">
        <v>23.0986</v>
      </c>
      <c r="JW316">
        <v>101.965</v>
      </c>
      <c r="JX316">
        <v>91.37139999999999</v>
      </c>
    </row>
    <row r="317" spans="1:284">
      <c r="A317">
        <v>299</v>
      </c>
      <c r="B317">
        <v>1758415386.1</v>
      </c>
      <c r="C317">
        <v>2683.099999904633</v>
      </c>
      <c r="D317" t="s">
        <v>1031</v>
      </c>
      <c r="E317" t="s">
        <v>1032</v>
      </c>
      <c r="F317">
        <v>5</v>
      </c>
      <c r="G317" t="s">
        <v>976</v>
      </c>
      <c r="H317" t="s">
        <v>421</v>
      </c>
      <c r="I317">
        <v>1758415378.1</v>
      </c>
      <c r="J317">
        <f>(K317)/1000</f>
        <v>0</v>
      </c>
      <c r="K317">
        <f>1000*DK317*AI317*(DG317-DH317)/(100*CZ317*(1000-AI317*DG317))</f>
        <v>0</v>
      </c>
      <c r="L317">
        <f>DK317*AI317*(DF317-DE317*(1000-AI317*DH317)/(1000-AI317*DG317))/(100*CZ317)</f>
        <v>0</v>
      </c>
      <c r="M317">
        <f>DE317 - IF(AI317&gt;1, L317*CZ317*100.0/(AK317), 0)</f>
        <v>0</v>
      </c>
      <c r="N317">
        <f>((T317-J317/2)*M317-L317)/(T317+J317/2)</f>
        <v>0</v>
      </c>
      <c r="O317">
        <f>N317*(DL317+DM317)/1000.0</f>
        <v>0</v>
      </c>
      <c r="P317">
        <f>(DE317 - IF(AI317&gt;1, L317*CZ317*100.0/(AK317), 0))*(DL317+DM317)/1000.0</f>
        <v>0</v>
      </c>
      <c r="Q317">
        <f>2.0/((1/S317-1/R317)+SIGN(S317)*SQRT((1/S317-1/R317)*(1/S317-1/R317) + 4*DA317/((DA317+1)*(DA317+1))*(2*1/S317*1/R317-1/R317*1/R317)))</f>
        <v>0</v>
      </c>
      <c r="R317">
        <f>IF(LEFT(DB317,1)&lt;&gt;"0",IF(LEFT(DB317,1)="1",3.0,DC317),$D$5+$E$5*(DS317*DL317/($K$5*1000))+$F$5*(DS317*DL317/($K$5*1000))*MAX(MIN(CZ317,$J$5),$I$5)*MAX(MIN(CZ317,$J$5),$I$5)+$G$5*MAX(MIN(CZ317,$J$5),$I$5)*(DS317*DL317/($K$5*1000))+$H$5*(DS317*DL317/($K$5*1000))*(DS317*DL317/($K$5*1000)))</f>
        <v>0</v>
      </c>
      <c r="S317">
        <f>J317*(1000-(1000*0.61365*exp(17.502*W317/(240.97+W317))/(DL317+DM317)+DG317)/2)/(1000*0.61365*exp(17.502*W317/(240.97+W317))/(DL317+DM317)-DG317)</f>
        <v>0</v>
      </c>
      <c r="T317">
        <f>1/((DA317+1)/(Q317/1.6)+1/(R317/1.37)) + DA317/((DA317+1)/(Q317/1.6) + DA317/(R317/1.37))</f>
        <v>0</v>
      </c>
      <c r="U317">
        <f>(CV317*CY317)</f>
        <v>0</v>
      </c>
      <c r="V317">
        <f>(DN317+(U317+2*0.95*5.67E-8*(((DN317+$B$9)+273)^4-(DN317+273)^4)-44100*J317)/(1.84*29.3*R317+8*0.95*5.67E-8*(DN317+273)^3))</f>
        <v>0</v>
      </c>
      <c r="W317">
        <f>($C$9*DO317+$D$9*DP317+$E$9*V317)</f>
        <v>0</v>
      </c>
      <c r="X317">
        <f>0.61365*exp(17.502*W317/(240.97+W317))</f>
        <v>0</v>
      </c>
      <c r="Y317">
        <f>(Z317/AA317*100)</f>
        <v>0</v>
      </c>
      <c r="Z317">
        <f>DG317*(DL317+DM317)/1000</f>
        <v>0</v>
      </c>
      <c r="AA317">
        <f>0.61365*exp(17.502*DN317/(240.97+DN317))</f>
        <v>0</v>
      </c>
      <c r="AB317">
        <f>(X317-DG317*(DL317+DM317)/1000)</f>
        <v>0</v>
      </c>
      <c r="AC317">
        <f>(-J317*44100)</f>
        <v>0</v>
      </c>
      <c r="AD317">
        <f>2*29.3*R317*0.92*(DN317-W317)</f>
        <v>0</v>
      </c>
      <c r="AE317">
        <f>2*0.95*5.67E-8*(((DN317+$B$9)+273)^4-(W317+273)^4)</f>
        <v>0</v>
      </c>
      <c r="AF317">
        <f>U317+AE317+AC317+AD317</f>
        <v>0</v>
      </c>
      <c r="AG317">
        <v>0</v>
      </c>
      <c r="AH317">
        <v>0</v>
      </c>
      <c r="AI317">
        <f>IF(AG317*$H$15&gt;=AK317,1.0,(AK317/(AK317-AG317*$H$15)))</f>
        <v>0</v>
      </c>
      <c r="AJ317">
        <f>(AI317-1)*100</f>
        <v>0</v>
      </c>
      <c r="AK317">
        <f>MAX(0,($B$15+$C$15*DS317)/(1+$D$15*DS317)*DL317/(DN317+273)*$E$15)</f>
        <v>0</v>
      </c>
      <c r="AL317" t="s">
        <v>422</v>
      </c>
      <c r="AM317" t="s">
        <v>422</v>
      </c>
      <c r="AN317">
        <v>0</v>
      </c>
      <c r="AO317">
        <v>0</v>
      </c>
      <c r="AP317">
        <f>1-AN317/AO317</f>
        <v>0</v>
      </c>
      <c r="AQ317">
        <v>0</v>
      </c>
      <c r="AR317" t="s">
        <v>422</v>
      </c>
      <c r="AS317" t="s">
        <v>422</v>
      </c>
      <c r="AT317">
        <v>0</v>
      </c>
      <c r="AU317">
        <v>0</v>
      </c>
      <c r="AV317">
        <f>1-AT317/AU317</f>
        <v>0</v>
      </c>
      <c r="AW317">
        <v>0.5</v>
      </c>
      <c r="AX317">
        <f>CW317</f>
        <v>0</v>
      </c>
      <c r="AY317">
        <f>L317</f>
        <v>0</v>
      </c>
      <c r="AZ317">
        <f>AV317*AW317*AX317</f>
        <v>0</v>
      </c>
      <c r="BA317">
        <f>(AY317-AQ317)/AX317</f>
        <v>0</v>
      </c>
      <c r="BB317">
        <f>(AO317-AU317)/AU317</f>
        <v>0</v>
      </c>
      <c r="BC317">
        <f>AN317/(AP317+AN317/AU317)</f>
        <v>0</v>
      </c>
      <c r="BD317" t="s">
        <v>422</v>
      </c>
      <c r="BE317">
        <v>0</v>
      </c>
      <c r="BF317">
        <f>IF(BE317&lt;&gt;0, BE317, BC317)</f>
        <v>0</v>
      </c>
      <c r="BG317">
        <f>1-BF317/AU317</f>
        <v>0</v>
      </c>
      <c r="BH317">
        <f>(AU317-AT317)/(AU317-BF317)</f>
        <v>0</v>
      </c>
      <c r="BI317">
        <f>(AO317-AU317)/(AO317-BF317)</f>
        <v>0</v>
      </c>
      <c r="BJ317">
        <f>(AU317-AT317)/(AU317-AN317)</f>
        <v>0</v>
      </c>
      <c r="BK317">
        <f>(AO317-AU317)/(AO317-AN317)</f>
        <v>0</v>
      </c>
      <c r="BL317">
        <f>(BH317*BF317/AT317)</f>
        <v>0</v>
      </c>
      <c r="BM317">
        <f>(1-BL317)</f>
        <v>0</v>
      </c>
      <c r="CV317">
        <f>$B$13*DT317+$C$13*DU317+$F$13*EF317*(1-EI317)</f>
        <v>0</v>
      </c>
      <c r="CW317">
        <f>CV317*CX317</f>
        <v>0</v>
      </c>
      <c r="CX317">
        <f>($B$13*$D$11+$C$13*$D$11+$F$13*((ES317+EK317)/MAX(ES317+EK317+ET317, 0.1)*$I$11+ET317/MAX(ES317+EK317+ET317, 0.1)*$J$11))/($B$13+$C$13+$F$13)</f>
        <v>0</v>
      </c>
      <c r="CY317">
        <f>($B$13*$K$11+$C$13*$K$11+$F$13*((ES317+EK317)/MAX(ES317+EK317+ET317, 0.1)*$P$11+ET317/MAX(ES317+EK317+ET317, 0.1)*$Q$11))/($B$13+$C$13+$F$13)</f>
        <v>0</v>
      </c>
      <c r="CZ317">
        <v>5.18</v>
      </c>
      <c r="DA317">
        <v>0.5</v>
      </c>
      <c r="DB317" t="s">
        <v>423</v>
      </c>
      <c r="DC317">
        <v>2</v>
      </c>
      <c r="DD317">
        <v>1758415378.1</v>
      </c>
      <c r="DE317">
        <v>422.7147083333334</v>
      </c>
      <c r="DF317">
        <v>419.9904166666667</v>
      </c>
      <c r="DG317">
        <v>23.888175</v>
      </c>
      <c r="DH317">
        <v>23.07247916666667</v>
      </c>
      <c r="DI317">
        <v>423.3757916666667</v>
      </c>
      <c r="DJ317">
        <v>23.57257916666667</v>
      </c>
      <c r="DK317">
        <v>500.005375</v>
      </c>
      <c r="DL317">
        <v>90.17247083333332</v>
      </c>
      <c r="DM317">
        <v>0.06891354166666668</v>
      </c>
      <c r="DN317">
        <v>30.19212916666666</v>
      </c>
      <c r="DO317">
        <v>30.0022</v>
      </c>
      <c r="DP317">
        <v>999.9</v>
      </c>
      <c r="DQ317">
        <v>0</v>
      </c>
      <c r="DR317">
        <v>0</v>
      </c>
      <c r="DS317">
        <v>9995.831666666667</v>
      </c>
      <c r="DT317">
        <v>0</v>
      </c>
      <c r="DU317">
        <v>3.52142</v>
      </c>
      <c r="DV317">
        <v>2.724130833333334</v>
      </c>
      <c r="DW317">
        <v>433.0597500000001</v>
      </c>
      <c r="DX317">
        <v>429.9095833333333</v>
      </c>
      <c r="DY317">
        <v>0.8156841250000001</v>
      </c>
      <c r="DZ317">
        <v>419.9904166666667</v>
      </c>
      <c r="EA317">
        <v>23.07247916666667</v>
      </c>
      <c r="EB317">
        <v>2.154055</v>
      </c>
      <c r="EC317">
        <v>2.0805025</v>
      </c>
      <c r="ED317">
        <v>18.62465</v>
      </c>
      <c r="EE317">
        <v>18.0706875</v>
      </c>
      <c r="EF317">
        <v>0.00500078</v>
      </c>
      <c r="EG317">
        <v>0</v>
      </c>
      <c r="EH317">
        <v>0</v>
      </c>
      <c r="EI317">
        <v>0</v>
      </c>
      <c r="EJ317">
        <v>640.7958333333333</v>
      </c>
      <c r="EK317">
        <v>0.00500078</v>
      </c>
      <c r="EL317">
        <v>-17.625</v>
      </c>
      <c r="EM317">
        <v>-0.7833333333333332</v>
      </c>
      <c r="EN317">
        <v>35.239375</v>
      </c>
      <c r="EO317">
        <v>38.92425</v>
      </c>
      <c r="EP317">
        <v>37.4085</v>
      </c>
      <c r="EQ317">
        <v>39.033625</v>
      </c>
      <c r="ER317">
        <v>37.85383333333333</v>
      </c>
      <c r="ES317">
        <v>0</v>
      </c>
      <c r="ET317">
        <v>0</v>
      </c>
      <c r="EU317">
        <v>0</v>
      </c>
      <c r="EV317">
        <v>1758415386</v>
      </c>
      <c r="EW317">
        <v>0</v>
      </c>
      <c r="EX317">
        <v>641.2384615384616</v>
      </c>
      <c r="EY317">
        <v>0.3623928619926396</v>
      </c>
      <c r="EZ317">
        <v>10.34529929868763</v>
      </c>
      <c r="FA317">
        <v>-18.41538461538462</v>
      </c>
      <c r="FB317">
        <v>15</v>
      </c>
      <c r="FC317">
        <v>0</v>
      </c>
      <c r="FD317" t="s">
        <v>424</v>
      </c>
      <c r="FE317">
        <v>1746989605.5</v>
      </c>
      <c r="FF317">
        <v>1746989593.5</v>
      </c>
      <c r="FG317">
        <v>0</v>
      </c>
      <c r="FH317">
        <v>-0.274</v>
      </c>
      <c r="FI317">
        <v>-0.002</v>
      </c>
      <c r="FJ317">
        <v>2.549</v>
      </c>
      <c r="FK317">
        <v>0.129</v>
      </c>
      <c r="FL317">
        <v>420</v>
      </c>
      <c r="FM317">
        <v>17</v>
      </c>
      <c r="FN317">
        <v>0.02</v>
      </c>
      <c r="FO317">
        <v>0.04</v>
      </c>
      <c r="FP317">
        <v>2.718419</v>
      </c>
      <c r="FQ317">
        <v>-0.02460855534709213</v>
      </c>
      <c r="FR317">
        <v>0.04044573579501304</v>
      </c>
      <c r="FS317">
        <v>1</v>
      </c>
      <c r="FT317">
        <v>640.2588235294118</v>
      </c>
      <c r="FU317">
        <v>9.744843151037038</v>
      </c>
      <c r="FV317">
        <v>7.318715639777037</v>
      </c>
      <c r="FW317">
        <v>0</v>
      </c>
      <c r="FX317">
        <v>0.81652425</v>
      </c>
      <c r="FY317">
        <v>-0.0248024240150124</v>
      </c>
      <c r="FZ317">
        <v>0.002620166557205865</v>
      </c>
      <c r="GA317">
        <v>1</v>
      </c>
      <c r="GB317">
        <v>2</v>
      </c>
      <c r="GC317">
        <v>3</v>
      </c>
      <c r="GD317" t="s">
        <v>425</v>
      </c>
      <c r="GE317">
        <v>3.10301</v>
      </c>
      <c r="GF317">
        <v>2.72722</v>
      </c>
      <c r="GG317">
        <v>0.08819299999999999</v>
      </c>
      <c r="GH317">
        <v>0.0876994</v>
      </c>
      <c r="GI317">
        <v>0.10704</v>
      </c>
      <c r="GJ317">
        <v>0.105886</v>
      </c>
      <c r="GK317">
        <v>23834.9</v>
      </c>
      <c r="GL317">
        <v>21644.7</v>
      </c>
      <c r="GM317">
        <v>26704.9</v>
      </c>
      <c r="GN317">
        <v>23947.6</v>
      </c>
      <c r="GO317">
        <v>38158</v>
      </c>
      <c r="GP317">
        <v>31652</v>
      </c>
      <c r="GQ317">
        <v>46636.7</v>
      </c>
      <c r="GR317">
        <v>37888</v>
      </c>
      <c r="GS317">
        <v>1.86675</v>
      </c>
      <c r="GT317">
        <v>1.8593</v>
      </c>
      <c r="GU317">
        <v>0.0762381</v>
      </c>
      <c r="GV317">
        <v>0</v>
      </c>
      <c r="GW317">
        <v>28.7677</v>
      </c>
      <c r="GX317">
        <v>999.9</v>
      </c>
      <c r="GY317">
        <v>53.4</v>
      </c>
      <c r="GZ317">
        <v>31.6</v>
      </c>
      <c r="HA317">
        <v>27.6428</v>
      </c>
      <c r="HB317">
        <v>60.9037</v>
      </c>
      <c r="HC317">
        <v>26.0857</v>
      </c>
      <c r="HD317">
        <v>1</v>
      </c>
      <c r="HE317">
        <v>0.137226</v>
      </c>
      <c r="HF317">
        <v>-1.13999</v>
      </c>
      <c r="HG317">
        <v>20.2953</v>
      </c>
      <c r="HH317">
        <v>5.22103</v>
      </c>
      <c r="HI317">
        <v>11.98</v>
      </c>
      <c r="HJ317">
        <v>4.96515</v>
      </c>
      <c r="HK317">
        <v>3.27598</v>
      </c>
      <c r="HL317">
        <v>9999</v>
      </c>
      <c r="HM317">
        <v>9999</v>
      </c>
      <c r="HN317">
        <v>9999</v>
      </c>
      <c r="HO317">
        <v>999.9</v>
      </c>
      <c r="HP317">
        <v>1.86387</v>
      </c>
      <c r="HQ317">
        <v>1.86005</v>
      </c>
      <c r="HR317">
        <v>1.85837</v>
      </c>
      <c r="HS317">
        <v>1.85974</v>
      </c>
      <c r="HT317">
        <v>1.85986</v>
      </c>
      <c r="HU317">
        <v>1.85837</v>
      </c>
      <c r="HV317">
        <v>1.85745</v>
      </c>
      <c r="HW317">
        <v>1.85236</v>
      </c>
      <c r="HX317">
        <v>0</v>
      </c>
      <c r="HY317">
        <v>0</v>
      </c>
      <c r="HZ317">
        <v>0</v>
      </c>
      <c r="IA317">
        <v>0</v>
      </c>
      <c r="IB317" t="s">
        <v>426</v>
      </c>
      <c r="IC317" t="s">
        <v>427</v>
      </c>
      <c r="ID317" t="s">
        <v>428</v>
      </c>
      <c r="IE317" t="s">
        <v>428</v>
      </c>
      <c r="IF317" t="s">
        <v>428</v>
      </c>
      <c r="IG317" t="s">
        <v>428</v>
      </c>
      <c r="IH317">
        <v>0</v>
      </c>
      <c r="II317">
        <v>100</v>
      </c>
      <c r="IJ317">
        <v>100</v>
      </c>
      <c r="IK317">
        <v>-0.661</v>
      </c>
      <c r="IL317">
        <v>0.3155</v>
      </c>
      <c r="IM317">
        <v>-0.6605319167387009</v>
      </c>
      <c r="IN317">
        <v>-0.0004737513092168879</v>
      </c>
      <c r="IO317">
        <v>1.233974951706583E-06</v>
      </c>
      <c r="IP317">
        <v>-2.791035861235605E-10</v>
      </c>
      <c r="IQ317">
        <v>0.04306461537617447</v>
      </c>
      <c r="IR317">
        <v>-0.002560808816659483</v>
      </c>
      <c r="IS317">
        <v>0.0007441110143227328</v>
      </c>
      <c r="IT317">
        <v>-6.151772081818622E-06</v>
      </c>
      <c r="IU317">
        <v>2</v>
      </c>
      <c r="IV317">
        <v>1988</v>
      </c>
      <c r="IW317">
        <v>1</v>
      </c>
      <c r="IX317">
        <v>28</v>
      </c>
      <c r="IY317">
        <v>190429.7</v>
      </c>
      <c r="IZ317">
        <v>190429.9</v>
      </c>
      <c r="JA317">
        <v>1.1499</v>
      </c>
      <c r="JB317">
        <v>2.62085</v>
      </c>
      <c r="JC317">
        <v>1.49658</v>
      </c>
      <c r="JD317">
        <v>2.34741</v>
      </c>
      <c r="JE317">
        <v>1.54907</v>
      </c>
      <c r="JF317">
        <v>2.41699</v>
      </c>
      <c r="JG317">
        <v>36.4578</v>
      </c>
      <c r="JH317">
        <v>24.0875</v>
      </c>
      <c r="JI317">
        <v>18</v>
      </c>
      <c r="JJ317">
        <v>481.808</v>
      </c>
      <c r="JK317">
        <v>491.576</v>
      </c>
      <c r="JL317">
        <v>30.4712</v>
      </c>
      <c r="JM317">
        <v>29.026</v>
      </c>
      <c r="JN317">
        <v>29.9999</v>
      </c>
      <c r="JO317">
        <v>29.2315</v>
      </c>
      <c r="JP317">
        <v>29.2212</v>
      </c>
      <c r="JQ317">
        <v>23.1057</v>
      </c>
      <c r="JR317">
        <v>20.3967</v>
      </c>
      <c r="JS317">
        <v>100</v>
      </c>
      <c r="JT317">
        <v>30.4684</v>
      </c>
      <c r="JU317">
        <v>420</v>
      </c>
      <c r="JV317">
        <v>23.1003</v>
      </c>
      <c r="JW317">
        <v>101.964</v>
      </c>
      <c r="JX317">
        <v>91.3715</v>
      </c>
    </row>
    <row r="318" spans="1:284">
      <c r="A318">
        <v>300</v>
      </c>
      <c r="B318">
        <v>1758415388.1</v>
      </c>
      <c r="C318">
        <v>2685.099999904633</v>
      </c>
      <c r="D318" t="s">
        <v>1033</v>
      </c>
      <c r="E318" t="s">
        <v>1034</v>
      </c>
      <c r="F318">
        <v>5</v>
      </c>
      <c r="G318" t="s">
        <v>976</v>
      </c>
      <c r="H318" t="s">
        <v>421</v>
      </c>
      <c r="I318">
        <v>1758415380.1</v>
      </c>
      <c r="J318">
        <f>(K318)/1000</f>
        <v>0</v>
      </c>
      <c r="K318">
        <f>1000*DK318*AI318*(DG318-DH318)/(100*CZ318*(1000-AI318*DG318))</f>
        <v>0</v>
      </c>
      <c r="L318">
        <f>DK318*AI318*(DF318-DE318*(1000-AI318*DH318)/(1000-AI318*DG318))/(100*CZ318)</f>
        <v>0</v>
      </c>
      <c r="M318">
        <f>DE318 - IF(AI318&gt;1, L318*CZ318*100.0/(AK318), 0)</f>
        <v>0</v>
      </c>
      <c r="N318">
        <f>((T318-J318/2)*M318-L318)/(T318+J318/2)</f>
        <v>0</v>
      </c>
      <c r="O318">
        <f>N318*(DL318+DM318)/1000.0</f>
        <v>0</v>
      </c>
      <c r="P318">
        <f>(DE318 - IF(AI318&gt;1, L318*CZ318*100.0/(AK318), 0))*(DL318+DM318)/1000.0</f>
        <v>0</v>
      </c>
      <c r="Q318">
        <f>2.0/((1/S318-1/R318)+SIGN(S318)*SQRT((1/S318-1/R318)*(1/S318-1/R318) + 4*DA318/((DA318+1)*(DA318+1))*(2*1/S318*1/R318-1/R318*1/R318)))</f>
        <v>0</v>
      </c>
      <c r="R318">
        <f>IF(LEFT(DB318,1)&lt;&gt;"0",IF(LEFT(DB318,1)="1",3.0,DC318),$D$5+$E$5*(DS318*DL318/($K$5*1000))+$F$5*(DS318*DL318/($K$5*1000))*MAX(MIN(CZ318,$J$5),$I$5)*MAX(MIN(CZ318,$J$5),$I$5)+$G$5*MAX(MIN(CZ318,$J$5),$I$5)*(DS318*DL318/($K$5*1000))+$H$5*(DS318*DL318/($K$5*1000))*(DS318*DL318/($K$5*1000)))</f>
        <v>0</v>
      </c>
      <c r="S318">
        <f>J318*(1000-(1000*0.61365*exp(17.502*W318/(240.97+W318))/(DL318+DM318)+DG318)/2)/(1000*0.61365*exp(17.502*W318/(240.97+W318))/(DL318+DM318)-DG318)</f>
        <v>0</v>
      </c>
      <c r="T318">
        <f>1/((DA318+1)/(Q318/1.6)+1/(R318/1.37)) + DA318/((DA318+1)/(Q318/1.6) + DA318/(R318/1.37))</f>
        <v>0</v>
      </c>
      <c r="U318">
        <f>(CV318*CY318)</f>
        <v>0</v>
      </c>
      <c r="V318">
        <f>(DN318+(U318+2*0.95*5.67E-8*(((DN318+$B$9)+273)^4-(DN318+273)^4)-44100*J318)/(1.84*29.3*R318+8*0.95*5.67E-8*(DN318+273)^3))</f>
        <v>0</v>
      </c>
      <c r="W318">
        <f>($C$9*DO318+$D$9*DP318+$E$9*V318)</f>
        <v>0</v>
      </c>
      <c r="X318">
        <f>0.61365*exp(17.502*W318/(240.97+W318))</f>
        <v>0</v>
      </c>
      <c r="Y318">
        <f>(Z318/AA318*100)</f>
        <v>0</v>
      </c>
      <c r="Z318">
        <f>DG318*(DL318+DM318)/1000</f>
        <v>0</v>
      </c>
      <c r="AA318">
        <f>0.61365*exp(17.502*DN318/(240.97+DN318))</f>
        <v>0</v>
      </c>
      <c r="AB318">
        <f>(X318-DG318*(DL318+DM318)/1000)</f>
        <v>0</v>
      </c>
      <c r="AC318">
        <f>(-J318*44100)</f>
        <v>0</v>
      </c>
      <c r="AD318">
        <f>2*29.3*R318*0.92*(DN318-W318)</f>
        <v>0</v>
      </c>
      <c r="AE318">
        <f>2*0.95*5.67E-8*(((DN318+$B$9)+273)^4-(W318+273)^4)</f>
        <v>0</v>
      </c>
      <c r="AF318">
        <f>U318+AE318+AC318+AD318</f>
        <v>0</v>
      </c>
      <c r="AG318">
        <v>0</v>
      </c>
      <c r="AH318">
        <v>0</v>
      </c>
      <c r="AI318">
        <f>IF(AG318*$H$15&gt;=AK318,1.0,(AK318/(AK318-AG318*$H$15)))</f>
        <v>0</v>
      </c>
      <c r="AJ318">
        <f>(AI318-1)*100</f>
        <v>0</v>
      </c>
      <c r="AK318">
        <f>MAX(0,($B$15+$C$15*DS318)/(1+$D$15*DS318)*DL318/(DN318+273)*$E$15)</f>
        <v>0</v>
      </c>
      <c r="AL318" t="s">
        <v>422</v>
      </c>
      <c r="AM318" t="s">
        <v>422</v>
      </c>
      <c r="AN318">
        <v>0</v>
      </c>
      <c r="AO318">
        <v>0</v>
      </c>
      <c r="AP318">
        <f>1-AN318/AO318</f>
        <v>0</v>
      </c>
      <c r="AQ318">
        <v>0</v>
      </c>
      <c r="AR318" t="s">
        <v>422</v>
      </c>
      <c r="AS318" t="s">
        <v>422</v>
      </c>
      <c r="AT318">
        <v>0</v>
      </c>
      <c r="AU318">
        <v>0</v>
      </c>
      <c r="AV318">
        <f>1-AT318/AU318</f>
        <v>0</v>
      </c>
      <c r="AW318">
        <v>0.5</v>
      </c>
      <c r="AX318">
        <f>CW318</f>
        <v>0</v>
      </c>
      <c r="AY318">
        <f>L318</f>
        <v>0</v>
      </c>
      <c r="AZ318">
        <f>AV318*AW318*AX318</f>
        <v>0</v>
      </c>
      <c r="BA318">
        <f>(AY318-AQ318)/AX318</f>
        <v>0</v>
      </c>
      <c r="BB318">
        <f>(AO318-AU318)/AU318</f>
        <v>0</v>
      </c>
      <c r="BC318">
        <f>AN318/(AP318+AN318/AU318)</f>
        <v>0</v>
      </c>
      <c r="BD318" t="s">
        <v>422</v>
      </c>
      <c r="BE318">
        <v>0</v>
      </c>
      <c r="BF318">
        <f>IF(BE318&lt;&gt;0, BE318, BC318)</f>
        <v>0</v>
      </c>
      <c r="BG318">
        <f>1-BF318/AU318</f>
        <v>0</v>
      </c>
      <c r="BH318">
        <f>(AU318-AT318)/(AU318-BF318)</f>
        <v>0</v>
      </c>
      <c r="BI318">
        <f>(AO318-AU318)/(AO318-BF318)</f>
        <v>0</v>
      </c>
      <c r="BJ318">
        <f>(AU318-AT318)/(AU318-AN318)</f>
        <v>0</v>
      </c>
      <c r="BK318">
        <f>(AO318-AU318)/(AO318-AN318)</f>
        <v>0</v>
      </c>
      <c r="BL318">
        <f>(BH318*BF318/AT318)</f>
        <v>0</v>
      </c>
      <c r="BM318">
        <f>(1-BL318)</f>
        <v>0</v>
      </c>
      <c r="CV318">
        <f>$B$13*DT318+$C$13*DU318+$F$13*EF318*(1-EI318)</f>
        <v>0</v>
      </c>
      <c r="CW318">
        <f>CV318*CX318</f>
        <v>0</v>
      </c>
      <c r="CX318">
        <f>($B$13*$D$11+$C$13*$D$11+$F$13*((ES318+EK318)/MAX(ES318+EK318+ET318, 0.1)*$I$11+ET318/MAX(ES318+EK318+ET318, 0.1)*$J$11))/($B$13+$C$13+$F$13)</f>
        <v>0</v>
      </c>
      <c r="CY318">
        <f>($B$13*$K$11+$C$13*$K$11+$F$13*((ES318+EK318)/MAX(ES318+EK318+ET318, 0.1)*$P$11+ET318/MAX(ES318+EK318+ET318, 0.1)*$Q$11))/($B$13+$C$13+$F$13)</f>
        <v>0</v>
      </c>
      <c r="CZ318">
        <v>5.18</v>
      </c>
      <c r="DA318">
        <v>0.5</v>
      </c>
      <c r="DB318" t="s">
        <v>423</v>
      </c>
      <c r="DC318">
        <v>2</v>
      </c>
      <c r="DD318">
        <v>1758415380.1</v>
      </c>
      <c r="DE318">
        <v>422.7184166666667</v>
      </c>
      <c r="DF318">
        <v>419.98375</v>
      </c>
      <c r="DG318">
        <v>23.88699583333333</v>
      </c>
      <c r="DH318">
        <v>23.07215833333333</v>
      </c>
      <c r="DI318">
        <v>423.3795</v>
      </c>
      <c r="DJ318">
        <v>23.57142499999999</v>
      </c>
      <c r="DK318">
        <v>500.0068333333334</v>
      </c>
      <c r="DL318">
        <v>90.17242916666665</v>
      </c>
      <c r="DM318">
        <v>0.06888186249999999</v>
      </c>
      <c r="DN318">
        <v>30.19200833333333</v>
      </c>
      <c r="DO318">
        <v>30.00544583333333</v>
      </c>
      <c r="DP318">
        <v>999.9</v>
      </c>
      <c r="DQ318">
        <v>0</v>
      </c>
      <c r="DR318">
        <v>0</v>
      </c>
      <c r="DS318">
        <v>9999.450000000001</v>
      </c>
      <c r="DT318">
        <v>0</v>
      </c>
      <c r="DU318">
        <v>3.52142</v>
      </c>
      <c r="DV318">
        <v>2.734560416666667</v>
      </c>
      <c r="DW318">
        <v>433.063</v>
      </c>
      <c r="DX318">
        <v>429.9025416666667</v>
      </c>
      <c r="DY318">
        <v>0.8148275416666667</v>
      </c>
      <c r="DZ318">
        <v>419.98375</v>
      </c>
      <c r="EA318">
        <v>23.07215833333333</v>
      </c>
      <c r="EB318">
        <v>2.153947916666667</v>
      </c>
      <c r="EC318">
        <v>2.080472916666666</v>
      </c>
      <c r="ED318">
        <v>18.62385416666666</v>
      </c>
      <c r="EE318">
        <v>18.07045833333333</v>
      </c>
      <c r="EF318">
        <v>0.00500078</v>
      </c>
      <c r="EG318">
        <v>0</v>
      </c>
      <c r="EH318">
        <v>0</v>
      </c>
      <c r="EI318">
        <v>0</v>
      </c>
      <c r="EJ318">
        <v>640.8041666666667</v>
      </c>
      <c r="EK318">
        <v>0.00500078</v>
      </c>
      <c r="EL318">
        <v>-17.45416666666667</v>
      </c>
      <c r="EM318">
        <v>-0.7958333333333334</v>
      </c>
      <c r="EN318">
        <v>35.22375</v>
      </c>
      <c r="EO318">
        <v>38.90079166666666</v>
      </c>
      <c r="EP318">
        <v>37.33825</v>
      </c>
      <c r="EQ318">
        <v>39.01020833333333</v>
      </c>
      <c r="ER318">
        <v>37.833</v>
      </c>
      <c r="ES318">
        <v>0</v>
      </c>
      <c r="ET318">
        <v>0</v>
      </c>
      <c r="EU318">
        <v>0</v>
      </c>
      <c r="EV318">
        <v>1758415387.8</v>
      </c>
      <c r="EW318">
        <v>0</v>
      </c>
      <c r="EX318">
        <v>641.448</v>
      </c>
      <c r="EY318">
        <v>-4.023077288723231</v>
      </c>
      <c r="EZ318">
        <v>30.10769263936216</v>
      </c>
      <c r="FA318">
        <v>-18.56</v>
      </c>
      <c r="FB318">
        <v>15</v>
      </c>
      <c r="FC318">
        <v>0</v>
      </c>
      <c r="FD318" t="s">
        <v>424</v>
      </c>
      <c r="FE318">
        <v>1746989605.5</v>
      </c>
      <c r="FF318">
        <v>1746989593.5</v>
      </c>
      <c r="FG318">
        <v>0</v>
      </c>
      <c r="FH318">
        <v>-0.274</v>
      </c>
      <c r="FI318">
        <v>-0.002</v>
      </c>
      <c r="FJ318">
        <v>2.549</v>
      </c>
      <c r="FK318">
        <v>0.129</v>
      </c>
      <c r="FL318">
        <v>420</v>
      </c>
      <c r="FM318">
        <v>17</v>
      </c>
      <c r="FN318">
        <v>0.02</v>
      </c>
      <c r="FO318">
        <v>0.04</v>
      </c>
      <c r="FP318">
        <v>2.72768512195122</v>
      </c>
      <c r="FQ318">
        <v>-0.03697839721254446</v>
      </c>
      <c r="FR318">
        <v>0.03889670599395595</v>
      </c>
      <c r="FS318">
        <v>1</v>
      </c>
      <c r="FT318">
        <v>640.4941176470588</v>
      </c>
      <c r="FU318">
        <v>5.1886934210982</v>
      </c>
      <c r="FV318">
        <v>7.336690277056359</v>
      </c>
      <c r="FW318">
        <v>0</v>
      </c>
      <c r="FX318">
        <v>0.8159217804878048</v>
      </c>
      <c r="FY318">
        <v>-0.02526344947735074</v>
      </c>
      <c r="FZ318">
        <v>0.002688831367443144</v>
      </c>
      <c r="GA318">
        <v>1</v>
      </c>
      <c r="GB318">
        <v>2</v>
      </c>
      <c r="GC318">
        <v>3</v>
      </c>
      <c r="GD318" t="s">
        <v>425</v>
      </c>
      <c r="GE318">
        <v>3.10321</v>
      </c>
      <c r="GF318">
        <v>2.72711</v>
      </c>
      <c r="GG318">
        <v>0.08819979999999999</v>
      </c>
      <c r="GH318">
        <v>0.0877048</v>
      </c>
      <c r="GI318">
        <v>0.107037</v>
      </c>
      <c r="GJ318">
        <v>0.105887</v>
      </c>
      <c r="GK318">
        <v>23835</v>
      </c>
      <c r="GL318">
        <v>21644.7</v>
      </c>
      <c r="GM318">
        <v>26705.1</v>
      </c>
      <c r="GN318">
        <v>23947.8</v>
      </c>
      <c r="GO318">
        <v>38158.2</v>
      </c>
      <c r="GP318">
        <v>31652.1</v>
      </c>
      <c r="GQ318">
        <v>46636.8</v>
      </c>
      <c r="GR318">
        <v>37888.2</v>
      </c>
      <c r="GS318">
        <v>1.86698</v>
      </c>
      <c r="GT318">
        <v>1.85877</v>
      </c>
      <c r="GU318">
        <v>0.07659199999999999</v>
      </c>
      <c r="GV318">
        <v>0</v>
      </c>
      <c r="GW318">
        <v>28.7664</v>
      </c>
      <c r="GX318">
        <v>999.9</v>
      </c>
      <c r="GY318">
        <v>53.4</v>
      </c>
      <c r="GZ318">
        <v>31.6</v>
      </c>
      <c r="HA318">
        <v>27.6436</v>
      </c>
      <c r="HB318">
        <v>60.6437</v>
      </c>
      <c r="HC318">
        <v>26.0457</v>
      </c>
      <c r="HD318">
        <v>1</v>
      </c>
      <c r="HE318">
        <v>0.137198</v>
      </c>
      <c r="HF318">
        <v>-1.15259</v>
      </c>
      <c r="HG318">
        <v>20.2954</v>
      </c>
      <c r="HH318">
        <v>5.22103</v>
      </c>
      <c r="HI318">
        <v>11.98</v>
      </c>
      <c r="HJ318">
        <v>4.96525</v>
      </c>
      <c r="HK318">
        <v>3.27598</v>
      </c>
      <c r="HL318">
        <v>9999</v>
      </c>
      <c r="HM318">
        <v>9999</v>
      </c>
      <c r="HN318">
        <v>9999</v>
      </c>
      <c r="HO318">
        <v>999.9</v>
      </c>
      <c r="HP318">
        <v>1.86387</v>
      </c>
      <c r="HQ318">
        <v>1.86005</v>
      </c>
      <c r="HR318">
        <v>1.85837</v>
      </c>
      <c r="HS318">
        <v>1.85974</v>
      </c>
      <c r="HT318">
        <v>1.85983</v>
      </c>
      <c r="HU318">
        <v>1.85837</v>
      </c>
      <c r="HV318">
        <v>1.85745</v>
      </c>
      <c r="HW318">
        <v>1.85238</v>
      </c>
      <c r="HX318">
        <v>0</v>
      </c>
      <c r="HY318">
        <v>0</v>
      </c>
      <c r="HZ318">
        <v>0</v>
      </c>
      <c r="IA318">
        <v>0</v>
      </c>
      <c r="IB318" t="s">
        <v>426</v>
      </c>
      <c r="IC318" t="s">
        <v>427</v>
      </c>
      <c r="ID318" t="s">
        <v>428</v>
      </c>
      <c r="IE318" t="s">
        <v>428</v>
      </c>
      <c r="IF318" t="s">
        <v>428</v>
      </c>
      <c r="IG318" t="s">
        <v>428</v>
      </c>
      <c r="IH318">
        <v>0</v>
      </c>
      <c r="II318">
        <v>100</v>
      </c>
      <c r="IJ318">
        <v>100</v>
      </c>
      <c r="IK318">
        <v>-0.661</v>
      </c>
      <c r="IL318">
        <v>0.3154</v>
      </c>
      <c r="IM318">
        <v>-0.6605319167387009</v>
      </c>
      <c r="IN318">
        <v>-0.0004737513092168879</v>
      </c>
      <c r="IO318">
        <v>1.233974951706583E-06</v>
      </c>
      <c r="IP318">
        <v>-2.791035861235605E-10</v>
      </c>
      <c r="IQ318">
        <v>0.04306461537617447</v>
      </c>
      <c r="IR318">
        <v>-0.002560808816659483</v>
      </c>
      <c r="IS318">
        <v>0.0007441110143227328</v>
      </c>
      <c r="IT318">
        <v>-6.151772081818622E-06</v>
      </c>
      <c r="IU318">
        <v>2</v>
      </c>
      <c r="IV318">
        <v>1988</v>
      </c>
      <c r="IW318">
        <v>1</v>
      </c>
      <c r="IX318">
        <v>28</v>
      </c>
      <c r="IY318">
        <v>190429.7</v>
      </c>
      <c r="IZ318">
        <v>190429.9</v>
      </c>
      <c r="JA318">
        <v>1.1499</v>
      </c>
      <c r="JB318">
        <v>2.61353</v>
      </c>
      <c r="JC318">
        <v>1.49658</v>
      </c>
      <c r="JD318">
        <v>2.34985</v>
      </c>
      <c r="JE318">
        <v>1.54907</v>
      </c>
      <c r="JF318">
        <v>2.42798</v>
      </c>
      <c r="JG318">
        <v>36.4578</v>
      </c>
      <c r="JH318">
        <v>24.0963</v>
      </c>
      <c r="JI318">
        <v>18</v>
      </c>
      <c r="JJ318">
        <v>481.939</v>
      </c>
      <c r="JK318">
        <v>491.23</v>
      </c>
      <c r="JL318">
        <v>30.4658</v>
      </c>
      <c r="JM318">
        <v>29.0247</v>
      </c>
      <c r="JN318">
        <v>29.9999</v>
      </c>
      <c r="JO318">
        <v>29.2315</v>
      </c>
      <c r="JP318">
        <v>29.2212</v>
      </c>
      <c r="JQ318">
        <v>23.1048</v>
      </c>
      <c r="JR318">
        <v>20.3967</v>
      </c>
      <c r="JS318">
        <v>100</v>
      </c>
      <c r="JT318">
        <v>30.4588</v>
      </c>
      <c r="JU318">
        <v>420</v>
      </c>
      <c r="JV318">
        <v>23.1024</v>
      </c>
      <c r="JW318">
        <v>101.965</v>
      </c>
      <c r="JX318">
        <v>91.372</v>
      </c>
    </row>
    <row r="319" spans="1:284">
      <c r="A319">
        <v>301</v>
      </c>
      <c r="B319">
        <v>1758415774.5</v>
      </c>
      <c r="C319">
        <v>3071.5</v>
      </c>
      <c r="D319" t="s">
        <v>1035</v>
      </c>
      <c r="E319" t="s">
        <v>1036</v>
      </c>
      <c r="F319">
        <v>5</v>
      </c>
      <c r="G319" t="s">
        <v>1037</v>
      </c>
      <c r="H319" t="s">
        <v>421</v>
      </c>
      <c r="I319">
        <v>1758415766.75</v>
      </c>
      <c r="J319">
        <f>(K319)/1000</f>
        <v>0</v>
      </c>
      <c r="K319">
        <f>1000*DK319*AI319*(DG319-DH319)/(100*CZ319*(1000-AI319*DG319))</f>
        <v>0</v>
      </c>
      <c r="L319">
        <f>DK319*AI319*(DF319-DE319*(1000-AI319*DH319)/(1000-AI319*DG319))/(100*CZ319)</f>
        <v>0</v>
      </c>
      <c r="M319">
        <f>DE319 - IF(AI319&gt;1, L319*CZ319*100.0/(AK319), 0)</f>
        <v>0</v>
      </c>
      <c r="N319">
        <f>((T319-J319/2)*M319-L319)/(T319+J319/2)</f>
        <v>0</v>
      </c>
      <c r="O319">
        <f>N319*(DL319+DM319)/1000.0</f>
        <v>0</v>
      </c>
      <c r="P319">
        <f>(DE319 - IF(AI319&gt;1, L319*CZ319*100.0/(AK319), 0))*(DL319+DM319)/1000.0</f>
        <v>0</v>
      </c>
      <c r="Q319">
        <f>2.0/((1/S319-1/R319)+SIGN(S319)*SQRT((1/S319-1/R319)*(1/S319-1/R319) + 4*DA319/((DA319+1)*(DA319+1))*(2*1/S319*1/R319-1/R319*1/R319)))</f>
        <v>0</v>
      </c>
      <c r="R319">
        <f>IF(LEFT(DB319,1)&lt;&gt;"0",IF(LEFT(DB319,1)="1",3.0,DC319),$D$5+$E$5*(DS319*DL319/($K$5*1000))+$F$5*(DS319*DL319/($K$5*1000))*MAX(MIN(CZ319,$J$5),$I$5)*MAX(MIN(CZ319,$J$5),$I$5)+$G$5*MAX(MIN(CZ319,$J$5),$I$5)*(DS319*DL319/($K$5*1000))+$H$5*(DS319*DL319/($K$5*1000))*(DS319*DL319/($K$5*1000)))</f>
        <v>0</v>
      </c>
      <c r="S319">
        <f>J319*(1000-(1000*0.61365*exp(17.502*W319/(240.97+W319))/(DL319+DM319)+DG319)/2)/(1000*0.61365*exp(17.502*W319/(240.97+W319))/(DL319+DM319)-DG319)</f>
        <v>0</v>
      </c>
      <c r="T319">
        <f>1/((DA319+1)/(Q319/1.6)+1/(R319/1.37)) + DA319/((DA319+1)/(Q319/1.6) + DA319/(R319/1.37))</f>
        <v>0</v>
      </c>
      <c r="U319">
        <f>(CV319*CY319)</f>
        <v>0</v>
      </c>
      <c r="V319">
        <f>(DN319+(U319+2*0.95*5.67E-8*(((DN319+$B$9)+273)^4-(DN319+273)^4)-44100*J319)/(1.84*29.3*R319+8*0.95*5.67E-8*(DN319+273)^3))</f>
        <v>0</v>
      </c>
      <c r="W319">
        <f>($C$9*DO319+$D$9*DP319+$E$9*V319)</f>
        <v>0</v>
      </c>
      <c r="X319">
        <f>0.61365*exp(17.502*W319/(240.97+W319))</f>
        <v>0</v>
      </c>
      <c r="Y319">
        <f>(Z319/AA319*100)</f>
        <v>0</v>
      </c>
      <c r="Z319">
        <f>DG319*(DL319+DM319)/1000</f>
        <v>0</v>
      </c>
      <c r="AA319">
        <f>0.61365*exp(17.502*DN319/(240.97+DN319))</f>
        <v>0</v>
      </c>
      <c r="AB319">
        <f>(X319-DG319*(DL319+DM319)/1000)</f>
        <v>0</v>
      </c>
      <c r="AC319">
        <f>(-J319*44100)</f>
        <v>0</v>
      </c>
      <c r="AD319">
        <f>2*29.3*R319*0.92*(DN319-W319)</f>
        <v>0</v>
      </c>
      <c r="AE319">
        <f>2*0.95*5.67E-8*(((DN319+$B$9)+273)^4-(W319+273)^4)</f>
        <v>0</v>
      </c>
      <c r="AF319">
        <f>U319+AE319+AC319+AD319</f>
        <v>0</v>
      </c>
      <c r="AG319">
        <v>0</v>
      </c>
      <c r="AH319">
        <v>0</v>
      </c>
      <c r="AI319">
        <f>IF(AG319*$H$15&gt;=AK319,1.0,(AK319/(AK319-AG319*$H$15)))</f>
        <v>0</v>
      </c>
      <c r="AJ319">
        <f>(AI319-1)*100</f>
        <v>0</v>
      </c>
      <c r="AK319">
        <f>MAX(0,($B$15+$C$15*DS319)/(1+$D$15*DS319)*DL319/(DN319+273)*$E$15)</f>
        <v>0</v>
      </c>
      <c r="AL319" t="s">
        <v>422</v>
      </c>
      <c r="AM319" t="s">
        <v>422</v>
      </c>
      <c r="AN319">
        <v>0</v>
      </c>
      <c r="AO319">
        <v>0</v>
      </c>
      <c r="AP319">
        <f>1-AN319/AO319</f>
        <v>0</v>
      </c>
      <c r="AQ319">
        <v>0</v>
      </c>
      <c r="AR319" t="s">
        <v>422</v>
      </c>
      <c r="AS319" t="s">
        <v>422</v>
      </c>
      <c r="AT319">
        <v>0</v>
      </c>
      <c r="AU319">
        <v>0</v>
      </c>
      <c r="AV319">
        <f>1-AT319/AU319</f>
        <v>0</v>
      </c>
      <c r="AW319">
        <v>0.5</v>
      </c>
      <c r="AX319">
        <f>CW319</f>
        <v>0</v>
      </c>
      <c r="AY319">
        <f>L319</f>
        <v>0</v>
      </c>
      <c r="AZ319">
        <f>AV319*AW319*AX319</f>
        <v>0</v>
      </c>
      <c r="BA319">
        <f>(AY319-AQ319)/AX319</f>
        <v>0</v>
      </c>
      <c r="BB319">
        <f>(AO319-AU319)/AU319</f>
        <v>0</v>
      </c>
      <c r="BC319">
        <f>AN319/(AP319+AN319/AU319)</f>
        <v>0</v>
      </c>
      <c r="BD319" t="s">
        <v>422</v>
      </c>
      <c r="BE319">
        <v>0</v>
      </c>
      <c r="BF319">
        <f>IF(BE319&lt;&gt;0, BE319, BC319)</f>
        <v>0</v>
      </c>
      <c r="BG319">
        <f>1-BF319/AU319</f>
        <v>0</v>
      </c>
      <c r="BH319">
        <f>(AU319-AT319)/(AU319-BF319)</f>
        <v>0</v>
      </c>
      <c r="BI319">
        <f>(AO319-AU319)/(AO319-BF319)</f>
        <v>0</v>
      </c>
      <c r="BJ319">
        <f>(AU319-AT319)/(AU319-AN319)</f>
        <v>0</v>
      </c>
      <c r="BK319">
        <f>(AO319-AU319)/(AO319-AN319)</f>
        <v>0</v>
      </c>
      <c r="BL319">
        <f>(BH319*BF319/AT319)</f>
        <v>0</v>
      </c>
      <c r="BM319">
        <f>(1-BL319)</f>
        <v>0</v>
      </c>
      <c r="CV319">
        <f>$B$13*DT319+$C$13*DU319+$F$13*EF319*(1-EI319)</f>
        <v>0</v>
      </c>
      <c r="CW319">
        <f>CV319*CX319</f>
        <v>0</v>
      </c>
      <c r="CX319">
        <f>($B$13*$D$11+$C$13*$D$11+$F$13*((ES319+EK319)/MAX(ES319+EK319+ET319, 0.1)*$I$11+ET319/MAX(ES319+EK319+ET319, 0.1)*$J$11))/($B$13+$C$13+$F$13)</f>
        <v>0</v>
      </c>
      <c r="CY319">
        <f>($B$13*$K$11+$C$13*$K$11+$F$13*((ES319+EK319)/MAX(ES319+EK319+ET319, 0.1)*$P$11+ET319/MAX(ES319+EK319+ET319, 0.1)*$Q$11))/($B$13+$C$13+$F$13)</f>
        <v>0</v>
      </c>
      <c r="CZ319">
        <v>1.91</v>
      </c>
      <c r="DA319">
        <v>0.5</v>
      </c>
      <c r="DB319" t="s">
        <v>423</v>
      </c>
      <c r="DC319">
        <v>2</v>
      </c>
      <c r="DD319">
        <v>1758415766.75</v>
      </c>
      <c r="DE319">
        <v>422.0006333333334</v>
      </c>
      <c r="DF319">
        <v>420.0177333333334</v>
      </c>
      <c r="DG319">
        <v>23.38381</v>
      </c>
      <c r="DH319">
        <v>23.22988666666667</v>
      </c>
      <c r="DI319">
        <v>422.6620333333334</v>
      </c>
      <c r="DJ319">
        <v>23.07912333333333</v>
      </c>
      <c r="DK319">
        <v>500.0229666666667</v>
      </c>
      <c r="DL319">
        <v>90.17421999999998</v>
      </c>
      <c r="DM319">
        <v>0.06781432333333332</v>
      </c>
      <c r="DN319">
        <v>29.81478</v>
      </c>
      <c r="DO319">
        <v>30.00041333333333</v>
      </c>
      <c r="DP319">
        <v>999.9000000000002</v>
      </c>
      <c r="DQ319">
        <v>0</v>
      </c>
      <c r="DR319">
        <v>0</v>
      </c>
      <c r="DS319">
        <v>9999.604333333333</v>
      </c>
      <c r="DT319">
        <v>0</v>
      </c>
      <c r="DU319">
        <v>3.521420000000001</v>
      </c>
      <c r="DV319">
        <v>1.982838</v>
      </c>
      <c r="DW319">
        <v>432.105</v>
      </c>
      <c r="DX319">
        <v>430.0067</v>
      </c>
      <c r="DY319">
        <v>0.1539300666666667</v>
      </c>
      <c r="DZ319">
        <v>420.0177333333334</v>
      </c>
      <c r="EA319">
        <v>23.22988666666667</v>
      </c>
      <c r="EB319">
        <v>2.108617333333333</v>
      </c>
      <c r="EC319">
        <v>2.094736333333333</v>
      </c>
      <c r="ED319">
        <v>18.28442666666667</v>
      </c>
      <c r="EE319">
        <v>18.17921333333333</v>
      </c>
      <c r="EF319">
        <v>0.005000780000000002</v>
      </c>
      <c r="EG319">
        <v>0</v>
      </c>
      <c r="EH319">
        <v>0</v>
      </c>
      <c r="EI319">
        <v>0</v>
      </c>
      <c r="EJ319">
        <v>190.5533333333333</v>
      </c>
      <c r="EK319">
        <v>0.005000780000000002</v>
      </c>
      <c r="EL319">
        <v>-14.48333333333333</v>
      </c>
      <c r="EM319">
        <v>-0.5600000000000001</v>
      </c>
      <c r="EN319">
        <v>35.4477</v>
      </c>
      <c r="EO319">
        <v>39.09756666666666</v>
      </c>
      <c r="EP319">
        <v>37.80596666666666</v>
      </c>
      <c r="EQ319">
        <v>39.3415</v>
      </c>
      <c r="ER319">
        <v>38.00606666666666</v>
      </c>
      <c r="ES319">
        <v>0</v>
      </c>
      <c r="ET319">
        <v>0</v>
      </c>
      <c r="EU319">
        <v>0</v>
      </c>
      <c r="EV319">
        <v>1758415774.2</v>
      </c>
      <c r="EW319">
        <v>0</v>
      </c>
      <c r="EX319">
        <v>190.252</v>
      </c>
      <c r="EY319">
        <v>6.007692486811713</v>
      </c>
      <c r="EZ319">
        <v>4.507692395112429</v>
      </c>
      <c r="FA319">
        <v>-14.028</v>
      </c>
      <c r="FB319">
        <v>15</v>
      </c>
      <c r="FC319">
        <v>0</v>
      </c>
      <c r="FD319" t="s">
        <v>424</v>
      </c>
      <c r="FE319">
        <v>1746989605.5</v>
      </c>
      <c r="FF319">
        <v>1746989593.5</v>
      </c>
      <c r="FG319">
        <v>0</v>
      </c>
      <c r="FH319">
        <v>-0.274</v>
      </c>
      <c r="FI319">
        <v>-0.002</v>
      </c>
      <c r="FJ319">
        <v>2.549</v>
      </c>
      <c r="FK319">
        <v>0.129</v>
      </c>
      <c r="FL319">
        <v>420</v>
      </c>
      <c r="FM319">
        <v>17</v>
      </c>
      <c r="FN319">
        <v>0.02</v>
      </c>
      <c r="FO319">
        <v>0.04</v>
      </c>
      <c r="FP319">
        <v>1.990976</v>
      </c>
      <c r="FQ319">
        <v>-0.1379538461538475</v>
      </c>
      <c r="FR319">
        <v>0.04078671412359668</v>
      </c>
      <c r="FS319">
        <v>1</v>
      </c>
      <c r="FT319">
        <v>191.7823529411765</v>
      </c>
      <c r="FU319">
        <v>-14.96409455083971</v>
      </c>
      <c r="FV319">
        <v>7.332380665812006</v>
      </c>
      <c r="FW319">
        <v>0</v>
      </c>
      <c r="FX319">
        <v>0.154039975</v>
      </c>
      <c r="FY319">
        <v>-0.003317684803001816</v>
      </c>
      <c r="FZ319">
        <v>0.001039659547339898</v>
      </c>
      <c r="GA319">
        <v>1</v>
      </c>
      <c r="GB319">
        <v>2</v>
      </c>
      <c r="GC319">
        <v>3</v>
      </c>
      <c r="GD319" t="s">
        <v>425</v>
      </c>
      <c r="GE319">
        <v>3.10311</v>
      </c>
      <c r="GF319">
        <v>2.72575</v>
      </c>
      <c r="GG319">
        <v>0.08808589999999999</v>
      </c>
      <c r="GH319">
        <v>0.0877019</v>
      </c>
      <c r="GI319">
        <v>0.105478</v>
      </c>
      <c r="GJ319">
        <v>0.106402</v>
      </c>
      <c r="GK319">
        <v>23837.1</v>
      </c>
      <c r="GL319">
        <v>21642.2</v>
      </c>
      <c r="GM319">
        <v>26704.2</v>
      </c>
      <c r="GN319">
        <v>23944.8</v>
      </c>
      <c r="GO319">
        <v>38224.6</v>
      </c>
      <c r="GP319">
        <v>31629.2</v>
      </c>
      <c r="GQ319">
        <v>46635.7</v>
      </c>
      <c r="GR319">
        <v>37882.7</v>
      </c>
      <c r="GS319">
        <v>1.86645</v>
      </c>
      <c r="GT319">
        <v>1.85955</v>
      </c>
      <c r="GU319">
        <v>0.08914619999999999</v>
      </c>
      <c r="GV319">
        <v>0</v>
      </c>
      <c r="GW319">
        <v>28.5433</v>
      </c>
      <c r="GX319">
        <v>999.9</v>
      </c>
      <c r="GY319">
        <v>53.2</v>
      </c>
      <c r="GZ319">
        <v>31.6</v>
      </c>
      <c r="HA319">
        <v>27.5374</v>
      </c>
      <c r="HB319">
        <v>60.5637</v>
      </c>
      <c r="HC319">
        <v>25.7973</v>
      </c>
      <c r="HD319">
        <v>1</v>
      </c>
      <c r="HE319">
        <v>0.137015</v>
      </c>
      <c r="HF319">
        <v>-1.09074</v>
      </c>
      <c r="HG319">
        <v>20.2952</v>
      </c>
      <c r="HH319">
        <v>5.22148</v>
      </c>
      <c r="HI319">
        <v>11.98</v>
      </c>
      <c r="HJ319">
        <v>4.9653</v>
      </c>
      <c r="HK319">
        <v>3.27595</v>
      </c>
      <c r="HL319">
        <v>9999</v>
      </c>
      <c r="HM319">
        <v>9999</v>
      </c>
      <c r="HN319">
        <v>9999</v>
      </c>
      <c r="HO319">
        <v>999.9</v>
      </c>
      <c r="HP319">
        <v>1.86386</v>
      </c>
      <c r="HQ319">
        <v>1.86005</v>
      </c>
      <c r="HR319">
        <v>1.85838</v>
      </c>
      <c r="HS319">
        <v>1.85974</v>
      </c>
      <c r="HT319">
        <v>1.85979</v>
      </c>
      <c r="HU319">
        <v>1.85837</v>
      </c>
      <c r="HV319">
        <v>1.85745</v>
      </c>
      <c r="HW319">
        <v>1.85236</v>
      </c>
      <c r="HX319">
        <v>0</v>
      </c>
      <c r="HY319">
        <v>0</v>
      </c>
      <c r="HZ319">
        <v>0</v>
      </c>
      <c r="IA319">
        <v>0</v>
      </c>
      <c r="IB319" t="s">
        <v>426</v>
      </c>
      <c r="IC319" t="s">
        <v>427</v>
      </c>
      <c r="ID319" t="s">
        <v>428</v>
      </c>
      <c r="IE319" t="s">
        <v>428</v>
      </c>
      <c r="IF319" t="s">
        <v>428</v>
      </c>
      <c r="IG319" t="s">
        <v>428</v>
      </c>
      <c r="IH319">
        <v>0</v>
      </c>
      <c r="II319">
        <v>100</v>
      </c>
      <c r="IJ319">
        <v>100</v>
      </c>
      <c r="IK319">
        <v>-0.661</v>
      </c>
      <c r="IL319">
        <v>0.3047</v>
      </c>
      <c r="IM319">
        <v>-0.6605319167387009</v>
      </c>
      <c r="IN319">
        <v>-0.0004737513092168879</v>
      </c>
      <c r="IO319">
        <v>1.233974951706583E-06</v>
      </c>
      <c r="IP319">
        <v>-2.791035861235605E-10</v>
      </c>
      <c r="IQ319">
        <v>0.04306461537617447</v>
      </c>
      <c r="IR319">
        <v>-0.002560808816659483</v>
      </c>
      <c r="IS319">
        <v>0.0007441110143227328</v>
      </c>
      <c r="IT319">
        <v>-6.151772081818622E-06</v>
      </c>
      <c r="IU319">
        <v>2</v>
      </c>
      <c r="IV319">
        <v>1988</v>
      </c>
      <c r="IW319">
        <v>1</v>
      </c>
      <c r="IX319">
        <v>28</v>
      </c>
      <c r="IY319">
        <v>190436.1</v>
      </c>
      <c r="IZ319">
        <v>190436.4</v>
      </c>
      <c r="JA319">
        <v>1.1499</v>
      </c>
      <c r="JB319">
        <v>2.61597</v>
      </c>
      <c r="JC319">
        <v>1.49658</v>
      </c>
      <c r="JD319">
        <v>2.34741</v>
      </c>
      <c r="JE319">
        <v>1.54907</v>
      </c>
      <c r="JF319">
        <v>2.33521</v>
      </c>
      <c r="JG319">
        <v>36.4578</v>
      </c>
      <c r="JH319">
        <v>24.0875</v>
      </c>
      <c r="JI319">
        <v>18</v>
      </c>
      <c r="JJ319">
        <v>481.502</v>
      </c>
      <c r="JK319">
        <v>491.597</v>
      </c>
      <c r="JL319">
        <v>30.1064</v>
      </c>
      <c r="JM319">
        <v>29.0182</v>
      </c>
      <c r="JN319">
        <v>30.0001</v>
      </c>
      <c r="JO319">
        <v>29.214</v>
      </c>
      <c r="JP319">
        <v>29.2038</v>
      </c>
      <c r="JQ319">
        <v>23.1119</v>
      </c>
      <c r="JR319">
        <v>19.5394</v>
      </c>
      <c r="JS319">
        <v>100</v>
      </c>
      <c r="JT319">
        <v>30.1031</v>
      </c>
      <c r="JU319">
        <v>420</v>
      </c>
      <c r="JV319">
        <v>23.2726</v>
      </c>
      <c r="JW319">
        <v>101.962</v>
      </c>
      <c r="JX319">
        <v>91.3595</v>
      </c>
    </row>
    <row r="320" spans="1:284">
      <c r="A320">
        <v>302</v>
      </c>
      <c r="B320">
        <v>1758415776.5</v>
      </c>
      <c r="C320">
        <v>3073.5</v>
      </c>
      <c r="D320" t="s">
        <v>1038</v>
      </c>
      <c r="E320" t="s">
        <v>1039</v>
      </c>
      <c r="F320">
        <v>5</v>
      </c>
      <c r="G320" t="s">
        <v>1037</v>
      </c>
      <c r="H320" t="s">
        <v>421</v>
      </c>
      <c r="I320">
        <v>1758415768.551724</v>
      </c>
      <c r="J320">
        <f>(K320)/1000</f>
        <v>0</v>
      </c>
      <c r="K320">
        <f>1000*DK320*AI320*(DG320-DH320)/(100*CZ320*(1000-AI320*DG320))</f>
        <v>0</v>
      </c>
      <c r="L320">
        <f>DK320*AI320*(DF320-DE320*(1000-AI320*DH320)/(1000-AI320*DG320))/(100*CZ320)</f>
        <v>0</v>
      </c>
      <c r="M320">
        <f>DE320 - IF(AI320&gt;1, L320*CZ320*100.0/(AK320), 0)</f>
        <v>0</v>
      </c>
      <c r="N320">
        <f>((T320-J320/2)*M320-L320)/(T320+J320/2)</f>
        <v>0</v>
      </c>
      <c r="O320">
        <f>N320*(DL320+DM320)/1000.0</f>
        <v>0</v>
      </c>
      <c r="P320">
        <f>(DE320 - IF(AI320&gt;1, L320*CZ320*100.0/(AK320), 0))*(DL320+DM320)/1000.0</f>
        <v>0</v>
      </c>
      <c r="Q320">
        <f>2.0/((1/S320-1/R320)+SIGN(S320)*SQRT((1/S320-1/R320)*(1/S320-1/R320) + 4*DA320/((DA320+1)*(DA320+1))*(2*1/S320*1/R320-1/R320*1/R320)))</f>
        <v>0</v>
      </c>
      <c r="R320">
        <f>IF(LEFT(DB320,1)&lt;&gt;"0",IF(LEFT(DB320,1)="1",3.0,DC320),$D$5+$E$5*(DS320*DL320/($K$5*1000))+$F$5*(DS320*DL320/($K$5*1000))*MAX(MIN(CZ320,$J$5),$I$5)*MAX(MIN(CZ320,$J$5),$I$5)+$G$5*MAX(MIN(CZ320,$J$5),$I$5)*(DS320*DL320/($K$5*1000))+$H$5*(DS320*DL320/($K$5*1000))*(DS320*DL320/($K$5*1000)))</f>
        <v>0</v>
      </c>
      <c r="S320">
        <f>J320*(1000-(1000*0.61365*exp(17.502*W320/(240.97+W320))/(DL320+DM320)+DG320)/2)/(1000*0.61365*exp(17.502*W320/(240.97+W320))/(DL320+DM320)-DG320)</f>
        <v>0</v>
      </c>
      <c r="T320">
        <f>1/((DA320+1)/(Q320/1.6)+1/(R320/1.37)) + DA320/((DA320+1)/(Q320/1.6) + DA320/(R320/1.37))</f>
        <v>0</v>
      </c>
      <c r="U320">
        <f>(CV320*CY320)</f>
        <v>0</v>
      </c>
      <c r="V320">
        <f>(DN320+(U320+2*0.95*5.67E-8*(((DN320+$B$9)+273)^4-(DN320+273)^4)-44100*J320)/(1.84*29.3*R320+8*0.95*5.67E-8*(DN320+273)^3))</f>
        <v>0</v>
      </c>
      <c r="W320">
        <f>($C$9*DO320+$D$9*DP320+$E$9*V320)</f>
        <v>0</v>
      </c>
      <c r="X320">
        <f>0.61365*exp(17.502*W320/(240.97+W320))</f>
        <v>0</v>
      </c>
      <c r="Y320">
        <f>(Z320/AA320*100)</f>
        <v>0</v>
      </c>
      <c r="Z320">
        <f>DG320*(DL320+DM320)/1000</f>
        <v>0</v>
      </c>
      <c r="AA320">
        <f>0.61365*exp(17.502*DN320/(240.97+DN320))</f>
        <v>0</v>
      </c>
      <c r="AB320">
        <f>(X320-DG320*(DL320+DM320)/1000)</f>
        <v>0</v>
      </c>
      <c r="AC320">
        <f>(-J320*44100)</f>
        <v>0</v>
      </c>
      <c r="AD320">
        <f>2*29.3*R320*0.92*(DN320-W320)</f>
        <v>0</v>
      </c>
      <c r="AE320">
        <f>2*0.95*5.67E-8*(((DN320+$B$9)+273)^4-(W320+273)^4)</f>
        <v>0</v>
      </c>
      <c r="AF320">
        <f>U320+AE320+AC320+AD320</f>
        <v>0</v>
      </c>
      <c r="AG320">
        <v>0</v>
      </c>
      <c r="AH320">
        <v>0</v>
      </c>
      <c r="AI320">
        <f>IF(AG320*$H$15&gt;=AK320,1.0,(AK320/(AK320-AG320*$H$15)))</f>
        <v>0</v>
      </c>
      <c r="AJ320">
        <f>(AI320-1)*100</f>
        <v>0</v>
      </c>
      <c r="AK320">
        <f>MAX(0,($B$15+$C$15*DS320)/(1+$D$15*DS320)*DL320/(DN320+273)*$E$15)</f>
        <v>0</v>
      </c>
      <c r="AL320" t="s">
        <v>422</v>
      </c>
      <c r="AM320" t="s">
        <v>422</v>
      </c>
      <c r="AN320">
        <v>0</v>
      </c>
      <c r="AO320">
        <v>0</v>
      </c>
      <c r="AP320">
        <f>1-AN320/AO320</f>
        <v>0</v>
      </c>
      <c r="AQ320">
        <v>0</v>
      </c>
      <c r="AR320" t="s">
        <v>422</v>
      </c>
      <c r="AS320" t="s">
        <v>422</v>
      </c>
      <c r="AT320">
        <v>0</v>
      </c>
      <c r="AU320">
        <v>0</v>
      </c>
      <c r="AV320">
        <f>1-AT320/AU320</f>
        <v>0</v>
      </c>
      <c r="AW320">
        <v>0.5</v>
      </c>
      <c r="AX320">
        <f>CW320</f>
        <v>0</v>
      </c>
      <c r="AY320">
        <f>L320</f>
        <v>0</v>
      </c>
      <c r="AZ320">
        <f>AV320*AW320*AX320</f>
        <v>0</v>
      </c>
      <c r="BA320">
        <f>(AY320-AQ320)/AX320</f>
        <v>0</v>
      </c>
      <c r="BB320">
        <f>(AO320-AU320)/AU320</f>
        <v>0</v>
      </c>
      <c r="BC320">
        <f>AN320/(AP320+AN320/AU320)</f>
        <v>0</v>
      </c>
      <c r="BD320" t="s">
        <v>422</v>
      </c>
      <c r="BE320">
        <v>0</v>
      </c>
      <c r="BF320">
        <f>IF(BE320&lt;&gt;0, BE320, BC320)</f>
        <v>0</v>
      </c>
      <c r="BG320">
        <f>1-BF320/AU320</f>
        <v>0</v>
      </c>
      <c r="BH320">
        <f>(AU320-AT320)/(AU320-BF320)</f>
        <v>0</v>
      </c>
      <c r="BI320">
        <f>(AO320-AU320)/(AO320-BF320)</f>
        <v>0</v>
      </c>
      <c r="BJ320">
        <f>(AU320-AT320)/(AU320-AN320)</f>
        <v>0</v>
      </c>
      <c r="BK320">
        <f>(AO320-AU320)/(AO320-AN320)</f>
        <v>0</v>
      </c>
      <c r="BL320">
        <f>(BH320*BF320/AT320)</f>
        <v>0</v>
      </c>
      <c r="BM320">
        <f>(1-BL320)</f>
        <v>0</v>
      </c>
      <c r="CV320">
        <f>$B$13*DT320+$C$13*DU320+$F$13*EF320*(1-EI320)</f>
        <v>0</v>
      </c>
      <c r="CW320">
        <f>CV320*CX320</f>
        <v>0</v>
      </c>
      <c r="CX320">
        <f>($B$13*$D$11+$C$13*$D$11+$F$13*((ES320+EK320)/MAX(ES320+EK320+ET320, 0.1)*$I$11+ET320/MAX(ES320+EK320+ET320, 0.1)*$J$11))/($B$13+$C$13+$F$13)</f>
        <v>0</v>
      </c>
      <c r="CY320">
        <f>($B$13*$K$11+$C$13*$K$11+$F$13*((ES320+EK320)/MAX(ES320+EK320+ET320, 0.1)*$P$11+ET320/MAX(ES320+EK320+ET320, 0.1)*$Q$11))/($B$13+$C$13+$F$13)</f>
        <v>0</v>
      </c>
      <c r="CZ320">
        <v>1.91</v>
      </c>
      <c r="DA320">
        <v>0.5</v>
      </c>
      <c r="DB320" t="s">
        <v>423</v>
      </c>
      <c r="DC320">
        <v>2</v>
      </c>
      <c r="DD320">
        <v>1758415768.551724</v>
      </c>
      <c r="DE320">
        <v>422.0006551724138</v>
      </c>
      <c r="DF320">
        <v>420.0127586206896</v>
      </c>
      <c r="DG320">
        <v>23.38367586206897</v>
      </c>
      <c r="DH320">
        <v>23.22994827586207</v>
      </c>
      <c r="DI320">
        <v>422.6620344827586</v>
      </c>
      <c r="DJ320">
        <v>23.07898620689656</v>
      </c>
      <c r="DK320">
        <v>500.0195862068965</v>
      </c>
      <c r="DL320">
        <v>90.17424482758621</v>
      </c>
      <c r="DM320">
        <v>0.0678068275862069</v>
      </c>
      <c r="DN320">
        <v>29.81442413793103</v>
      </c>
      <c r="DO320">
        <v>30.00016896551724</v>
      </c>
      <c r="DP320">
        <v>999.9000000000002</v>
      </c>
      <c r="DQ320">
        <v>0</v>
      </c>
      <c r="DR320">
        <v>0</v>
      </c>
      <c r="DS320">
        <v>9999.376551724139</v>
      </c>
      <c r="DT320">
        <v>0</v>
      </c>
      <c r="DU320">
        <v>3.521420000000001</v>
      </c>
      <c r="DV320">
        <v>1.987822413793104</v>
      </c>
      <c r="DW320">
        <v>432.1049655172415</v>
      </c>
      <c r="DX320">
        <v>430.0016551724138</v>
      </c>
      <c r="DY320">
        <v>0.1537339655172414</v>
      </c>
      <c r="DZ320">
        <v>420.0127586206896</v>
      </c>
      <c r="EA320">
        <v>23.22994827586207</v>
      </c>
      <c r="EB320">
        <v>2.108605862068966</v>
      </c>
      <c r="EC320">
        <v>2.09474275862069</v>
      </c>
      <c r="ED320">
        <v>18.28433793103448</v>
      </c>
      <c r="EE320">
        <v>18.17925517241379</v>
      </c>
      <c r="EF320">
        <v>0.005000780000000002</v>
      </c>
      <c r="EG320">
        <v>0</v>
      </c>
      <c r="EH320">
        <v>0</v>
      </c>
      <c r="EI320">
        <v>0</v>
      </c>
      <c r="EJ320">
        <v>190.4068965517241</v>
      </c>
      <c r="EK320">
        <v>0.005000780000000002</v>
      </c>
      <c r="EL320">
        <v>-14.32758620689655</v>
      </c>
      <c r="EM320">
        <v>-0.4896551724137931</v>
      </c>
      <c r="EN320">
        <v>35.44593103448275</v>
      </c>
      <c r="EO320">
        <v>39.07296551724138</v>
      </c>
      <c r="EP320">
        <v>37.79275862068965</v>
      </c>
      <c r="EQ320">
        <v>39.31448275862068</v>
      </c>
      <c r="ER320">
        <v>38.01493103448276</v>
      </c>
      <c r="ES320">
        <v>0</v>
      </c>
      <c r="ET320">
        <v>0</v>
      </c>
      <c r="EU320">
        <v>0</v>
      </c>
      <c r="EV320">
        <v>1758415776.6</v>
      </c>
      <c r="EW320">
        <v>0</v>
      </c>
      <c r="EX320">
        <v>191.756</v>
      </c>
      <c r="EY320">
        <v>26.6461536983532</v>
      </c>
      <c r="EZ320">
        <v>-42.05384582328138</v>
      </c>
      <c r="FA320">
        <v>-14.996</v>
      </c>
      <c r="FB320">
        <v>15</v>
      </c>
      <c r="FC320">
        <v>0</v>
      </c>
      <c r="FD320" t="s">
        <v>424</v>
      </c>
      <c r="FE320">
        <v>1746989605.5</v>
      </c>
      <c r="FF320">
        <v>1746989593.5</v>
      </c>
      <c r="FG320">
        <v>0</v>
      </c>
      <c r="FH320">
        <v>-0.274</v>
      </c>
      <c r="FI320">
        <v>-0.002</v>
      </c>
      <c r="FJ320">
        <v>2.549</v>
      </c>
      <c r="FK320">
        <v>0.129</v>
      </c>
      <c r="FL320">
        <v>420</v>
      </c>
      <c r="FM320">
        <v>17</v>
      </c>
      <c r="FN320">
        <v>0.02</v>
      </c>
      <c r="FO320">
        <v>0.04</v>
      </c>
      <c r="FP320">
        <v>1.996793414634147</v>
      </c>
      <c r="FQ320">
        <v>-0.0333041811846717</v>
      </c>
      <c r="FR320">
        <v>0.04536130071960483</v>
      </c>
      <c r="FS320">
        <v>1</v>
      </c>
      <c r="FT320">
        <v>191.5441176470588</v>
      </c>
      <c r="FU320">
        <v>-16.29182564831748</v>
      </c>
      <c r="FV320">
        <v>7.049204843621419</v>
      </c>
      <c r="FW320">
        <v>0</v>
      </c>
      <c r="FX320">
        <v>0.154013756097561</v>
      </c>
      <c r="FY320">
        <v>-0.005080975609756288</v>
      </c>
      <c r="FZ320">
        <v>0.00104564217123627</v>
      </c>
      <c r="GA320">
        <v>1</v>
      </c>
      <c r="GB320">
        <v>2</v>
      </c>
      <c r="GC320">
        <v>3</v>
      </c>
      <c r="GD320" t="s">
        <v>425</v>
      </c>
      <c r="GE320">
        <v>3.10306</v>
      </c>
      <c r="GF320">
        <v>2.72592</v>
      </c>
      <c r="GG320">
        <v>0.08808299999999999</v>
      </c>
      <c r="GH320">
        <v>0.08770849999999999</v>
      </c>
      <c r="GI320">
        <v>0.105475</v>
      </c>
      <c r="GJ320">
        <v>0.106401</v>
      </c>
      <c r="GK320">
        <v>23837.1</v>
      </c>
      <c r="GL320">
        <v>21642.1</v>
      </c>
      <c r="GM320">
        <v>26704.1</v>
      </c>
      <c r="GN320">
        <v>23944.9</v>
      </c>
      <c r="GO320">
        <v>38224.5</v>
      </c>
      <c r="GP320">
        <v>31629.2</v>
      </c>
      <c r="GQ320">
        <v>46635.5</v>
      </c>
      <c r="GR320">
        <v>37882.8</v>
      </c>
      <c r="GS320">
        <v>1.86647</v>
      </c>
      <c r="GT320">
        <v>1.85933</v>
      </c>
      <c r="GU320">
        <v>0.0888109</v>
      </c>
      <c r="GV320">
        <v>0</v>
      </c>
      <c r="GW320">
        <v>28.5433</v>
      </c>
      <c r="GX320">
        <v>999.9</v>
      </c>
      <c r="GY320">
        <v>53.2</v>
      </c>
      <c r="GZ320">
        <v>31.6</v>
      </c>
      <c r="HA320">
        <v>27.5406</v>
      </c>
      <c r="HB320">
        <v>60.8737</v>
      </c>
      <c r="HC320">
        <v>25.8454</v>
      </c>
      <c r="HD320">
        <v>1</v>
      </c>
      <c r="HE320">
        <v>0.137292</v>
      </c>
      <c r="HF320">
        <v>-1.08578</v>
      </c>
      <c r="HG320">
        <v>20.2953</v>
      </c>
      <c r="HH320">
        <v>5.22103</v>
      </c>
      <c r="HI320">
        <v>11.98</v>
      </c>
      <c r="HJ320">
        <v>4.9652</v>
      </c>
      <c r="HK320">
        <v>3.27598</v>
      </c>
      <c r="HL320">
        <v>9999</v>
      </c>
      <c r="HM320">
        <v>9999</v>
      </c>
      <c r="HN320">
        <v>9999</v>
      </c>
      <c r="HO320">
        <v>999.9</v>
      </c>
      <c r="HP320">
        <v>1.86386</v>
      </c>
      <c r="HQ320">
        <v>1.86005</v>
      </c>
      <c r="HR320">
        <v>1.85838</v>
      </c>
      <c r="HS320">
        <v>1.85974</v>
      </c>
      <c r="HT320">
        <v>1.8598</v>
      </c>
      <c r="HU320">
        <v>1.85837</v>
      </c>
      <c r="HV320">
        <v>1.85745</v>
      </c>
      <c r="HW320">
        <v>1.85236</v>
      </c>
      <c r="HX320">
        <v>0</v>
      </c>
      <c r="HY320">
        <v>0</v>
      </c>
      <c r="HZ320">
        <v>0</v>
      </c>
      <c r="IA320">
        <v>0</v>
      </c>
      <c r="IB320" t="s">
        <v>426</v>
      </c>
      <c r="IC320" t="s">
        <v>427</v>
      </c>
      <c r="ID320" t="s">
        <v>428</v>
      </c>
      <c r="IE320" t="s">
        <v>428</v>
      </c>
      <c r="IF320" t="s">
        <v>428</v>
      </c>
      <c r="IG320" t="s">
        <v>428</v>
      </c>
      <c r="IH320">
        <v>0</v>
      </c>
      <c r="II320">
        <v>100</v>
      </c>
      <c r="IJ320">
        <v>100</v>
      </c>
      <c r="IK320">
        <v>-0.662</v>
      </c>
      <c r="IL320">
        <v>0.3046</v>
      </c>
      <c r="IM320">
        <v>-0.6605319167387009</v>
      </c>
      <c r="IN320">
        <v>-0.0004737513092168879</v>
      </c>
      <c r="IO320">
        <v>1.233974951706583E-06</v>
      </c>
      <c r="IP320">
        <v>-2.791035861235605E-10</v>
      </c>
      <c r="IQ320">
        <v>0.04306461537617447</v>
      </c>
      <c r="IR320">
        <v>-0.002560808816659483</v>
      </c>
      <c r="IS320">
        <v>0.0007441110143227328</v>
      </c>
      <c r="IT320">
        <v>-6.151772081818622E-06</v>
      </c>
      <c r="IU320">
        <v>2</v>
      </c>
      <c r="IV320">
        <v>1988</v>
      </c>
      <c r="IW320">
        <v>1</v>
      </c>
      <c r="IX320">
        <v>28</v>
      </c>
      <c r="IY320">
        <v>190436.2</v>
      </c>
      <c r="IZ320">
        <v>190436.4</v>
      </c>
      <c r="JA320">
        <v>1.1499</v>
      </c>
      <c r="JB320">
        <v>2.61719</v>
      </c>
      <c r="JC320">
        <v>1.49658</v>
      </c>
      <c r="JD320">
        <v>2.35107</v>
      </c>
      <c r="JE320">
        <v>1.54907</v>
      </c>
      <c r="JF320">
        <v>2.37793</v>
      </c>
      <c r="JG320">
        <v>36.4578</v>
      </c>
      <c r="JH320">
        <v>24.0875</v>
      </c>
      <c r="JI320">
        <v>18</v>
      </c>
      <c r="JJ320">
        <v>481.517</v>
      </c>
      <c r="JK320">
        <v>491.449</v>
      </c>
      <c r="JL320">
        <v>30.1058</v>
      </c>
      <c r="JM320">
        <v>29.0182</v>
      </c>
      <c r="JN320">
        <v>30.0002</v>
      </c>
      <c r="JO320">
        <v>29.214</v>
      </c>
      <c r="JP320">
        <v>29.2038</v>
      </c>
      <c r="JQ320">
        <v>23.112</v>
      </c>
      <c r="JR320">
        <v>19.5394</v>
      </c>
      <c r="JS320">
        <v>100</v>
      </c>
      <c r="JT320">
        <v>30.1031</v>
      </c>
      <c r="JU320">
        <v>420</v>
      </c>
      <c r="JV320">
        <v>23.2726</v>
      </c>
      <c r="JW320">
        <v>101.961</v>
      </c>
      <c r="JX320">
        <v>91.3596</v>
      </c>
    </row>
    <row r="321" spans="1:284">
      <c r="A321">
        <v>303</v>
      </c>
      <c r="B321">
        <v>1758415778.5</v>
      </c>
      <c r="C321">
        <v>3075.5</v>
      </c>
      <c r="D321" t="s">
        <v>1040</v>
      </c>
      <c r="E321" t="s">
        <v>1041</v>
      </c>
      <c r="F321">
        <v>5</v>
      </c>
      <c r="G321" t="s">
        <v>1037</v>
      </c>
      <c r="H321" t="s">
        <v>421</v>
      </c>
      <c r="I321">
        <v>1758415770.410714</v>
      </c>
      <c r="J321">
        <f>(K321)/1000</f>
        <v>0</v>
      </c>
      <c r="K321">
        <f>1000*DK321*AI321*(DG321-DH321)/(100*CZ321*(1000-AI321*DG321))</f>
        <v>0</v>
      </c>
      <c r="L321">
        <f>DK321*AI321*(DF321-DE321*(1000-AI321*DH321)/(1000-AI321*DG321))/(100*CZ321)</f>
        <v>0</v>
      </c>
      <c r="M321">
        <f>DE321 - IF(AI321&gt;1, L321*CZ321*100.0/(AK321), 0)</f>
        <v>0</v>
      </c>
      <c r="N321">
        <f>((T321-J321/2)*M321-L321)/(T321+J321/2)</f>
        <v>0</v>
      </c>
      <c r="O321">
        <f>N321*(DL321+DM321)/1000.0</f>
        <v>0</v>
      </c>
      <c r="P321">
        <f>(DE321 - IF(AI321&gt;1, L321*CZ321*100.0/(AK321), 0))*(DL321+DM321)/1000.0</f>
        <v>0</v>
      </c>
      <c r="Q321">
        <f>2.0/((1/S321-1/R321)+SIGN(S321)*SQRT((1/S321-1/R321)*(1/S321-1/R321) + 4*DA321/((DA321+1)*(DA321+1))*(2*1/S321*1/R321-1/R321*1/R321)))</f>
        <v>0</v>
      </c>
      <c r="R321">
        <f>IF(LEFT(DB321,1)&lt;&gt;"0",IF(LEFT(DB321,1)="1",3.0,DC321),$D$5+$E$5*(DS321*DL321/($K$5*1000))+$F$5*(DS321*DL321/($K$5*1000))*MAX(MIN(CZ321,$J$5),$I$5)*MAX(MIN(CZ321,$J$5),$I$5)+$G$5*MAX(MIN(CZ321,$J$5),$I$5)*(DS321*DL321/($K$5*1000))+$H$5*(DS321*DL321/($K$5*1000))*(DS321*DL321/($K$5*1000)))</f>
        <v>0</v>
      </c>
      <c r="S321">
        <f>J321*(1000-(1000*0.61365*exp(17.502*W321/(240.97+W321))/(DL321+DM321)+DG321)/2)/(1000*0.61365*exp(17.502*W321/(240.97+W321))/(DL321+DM321)-DG321)</f>
        <v>0</v>
      </c>
      <c r="T321">
        <f>1/((DA321+1)/(Q321/1.6)+1/(R321/1.37)) + DA321/((DA321+1)/(Q321/1.6) + DA321/(R321/1.37))</f>
        <v>0</v>
      </c>
      <c r="U321">
        <f>(CV321*CY321)</f>
        <v>0</v>
      </c>
      <c r="V321">
        <f>(DN321+(U321+2*0.95*5.67E-8*(((DN321+$B$9)+273)^4-(DN321+273)^4)-44100*J321)/(1.84*29.3*R321+8*0.95*5.67E-8*(DN321+273)^3))</f>
        <v>0</v>
      </c>
      <c r="W321">
        <f>($C$9*DO321+$D$9*DP321+$E$9*V321)</f>
        <v>0</v>
      </c>
      <c r="X321">
        <f>0.61365*exp(17.502*W321/(240.97+W321))</f>
        <v>0</v>
      </c>
      <c r="Y321">
        <f>(Z321/AA321*100)</f>
        <v>0</v>
      </c>
      <c r="Z321">
        <f>DG321*(DL321+DM321)/1000</f>
        <v>0</v>
      </c>
      <c r="AA321">
        <f>0.61365*exp(17.502*DN321/(240.97+DN321))</f>
        <v>0</v>
      </c>
      <c r="AB321">
        <f>(X321-DG321*(DL321+DM321)/1000)</f>
        <v>0</v>
      </c>
      <c r="AC321">
        <f>(-J321*44100)</f>
        <v>0</v>
      </c>
      <c r="AD321">
        <f>2*29.3*R321*0.92*(DN321-W321)</f>
        <v>0</v>
      </c>
      <c r="AE321">
        <f>2*0.95*5.67E-8*(((DN321+$B$9)+273)^4-(W321+273)^4)</f>
        <v>0</v>
      </c>
      <c r="AF321">
        <f>U321+AE321+AC321+AD321</f>
        <v>0</v>
      </c>
      <c r="AG321">
        <v>0</v>
      </c>
      <c r="AH321">
        <v>0</v>
      </c>
      <c r="AI321">
        <f>IF(AG321*$H$15&gt;=AK321,1.0,(AK321/(AK321-AG321*$H$15)))</f>
        <v>0</v>
      </c>
      <c r="AJ321">
        <f>(AI321-1)*100</f>
        <v>0</v>
      </c>
      <c r="AK321">
        <f>MAX(0,($B$15+$C$15*DS321)/(1+$D$15*DS321)*DL321/(DN321+273)*$E$15)</f>
        <v>0</v>
      </c>
      <c r="AL321" t="s">
        <v>422</v>
      </c>
      <c r="AM321" t="s">
        <v>422</v>
      </c>
      <c r="AN321">
        <v>0</v>
      </c>
      <c r="AO321">
        <v>0</v>
      </c>
      <c r="AP321">
        <f>1-AN321/AO321</f>
        <v>0</v>
      </c>
      <c r="AQ321">
        <v>0</v>
      </c>
      <c r="AR321" t="s">
        <v>422</v>
      </c>
      <c r="AS321" t="s">
        <v>422</v>
      </c>
      <c r="AT321">
        <v>0</v>
      </c>
      <c r="AU321">
        <v>0</v>
      </c>
      <c r="AV321">
        <f>1-AT321/AU321</f>
        <v>0</v>
      </c>
      <c r="AW321">
        <v>0.5</v>
      </c>
      <c r="AX321">
        <f>CW321</f>
        <v>0</v>
      </c>
      <c r="AY321">
        <f>L321</f>
        <v>0</v>
      </c>
      <c r="AZ321">
        <f>AV321*AW321*AX321</f>
        <v>0</v>
      </c>
      <c r="BA321">
        <f>(AY321-AQ321)/AX321</f>
        <v>0</v>
      </c>
      <c r="BB321">
        <f>(AO321-AU321)/AU321</f>
        <v>0</v>
      </c>
      <c r="BC321">
        <f>AN321/(AP321+AN321/AU321)</f>
        <v>0</v>
      </c>
      <c r="BD321" t="s">
        <v>422</v>
      </c>
      <c r="BE321">
        <v>0</v>
      </c>
      <c r="BF321">
        <f>IF(BE321&lt;&gt;0, BE321, BC321)</f>
        <v>0</v>
      </c>
      <c r="BG321">
        <f>1-BF321/AU321</f>
        <v>0</v>
      </c>
      <c r="BH321">
        <f>(AU321-AT321)/(AU321-BF321)</f>
        <v>0</v>
      </c>
      <c r="BI321">
        <f>(AO321-AU321)/(AO321-BF321)</f>
        <v>0</v>
      </c>
      <c r="BJ321">
        <f>(AU321-AT321)/(AU321-AN321)</f>
        <v>0</v>
      </c>
      <c r="BK321">
        <f>(AO321-AU321)/(AO321-AN321)</f>
        <v>0</v>
      </c>
      <c r="BL321">
        <f>(BH321*BF321/AT321)</f>
        <v>0</v>
      </c>
      <c r="BM321">
        <f>(1-BL321)</f>
        <v>0</v>
      </c>
      <c r="CV321">
        <f>$B$13*DT321+$C$13*DU321+$F$13*EF321*(1-EI321)</f>
        <v>0</v>
      </c>
      <c r="CW321">
        <f>CV321*CX321</f>
        <v>0</v>
      </c>
      <c r="CX321">
        <f>($B$13*$D$11+$C$13*$D$11+$F$13*((ES321+EK321)/MAX(ES321+EK321+ET321, 0.1)*$I$11+ET321/MAX(ES321+EK321+ET321, 0.1)*$J$11))/($B$13+$C$13+$F$13)</f>
        <v>0</v>
      </c>
      <c r="CY321">
        <f>($B$13*$K$11+$C$13*$K$11+$F$13*((ES321+EK321)/MAX(ES321+EK321+ET321, 0.1)*$P$11+ET321/MAX(ES321+EK321+ET321, 0.1)*$Q$11))/($B$13+$C$13+$F$13)</f>
        <v>0</v>
      </c>
      <c r="CZ321">
        <v>1.91</v>
      </c>
      <c r="DA321">
        <v>0.5</v>
      </c>
      <c r="DB321" t="s">
        <v>423</v>
      </c>
      <c r="DC321">
        <v>2</v>
      </c>
      <c r="DD321">
        <v>1758415770.410714</v>
      </c>
      <c r="DE321">
        <v>421.9952142857143</v>
      </c>
      <c r="DF321">
        <v>420.0158214285714</v>
      </c>
      <c r="DG321">
        <v>23.38346785714285</v>
      </c>
      <c r="DH321">
        <v>23.22981428571429</v>
      </c>
      <c r="DI321">
        <v>422.6566785714285</v>
      </c>
      <c r="DJ321">
        <v>23.07878214285714</v>
      </c>
      <c r="DK321">
        <v>500.0329285714286</v>
      </c>
      <c r="DL321">
        <v>90.17431785714287</v>
      </c>
      <c r="DM321">
        <v>0.06778390357142858</v>
      </c>
      <c r="DN321">
        <v>29.81367857142857</v>
      </c>
      <c r="DO321">
        <v>29.99925</v>
      </c>
      <c r="DP321">
        <v>999.9000000000002</v>
      </c>
      <c r="DQ321">
        <v>0</v>
      </c>
      <c r="DR321">
        <v>0</v>
      </c>
      <c r="DS321">
        <v>9998.865</v>
      </c>
      <c r="DT321">
        <v>0</v>
      </c>
      <c r="DU321">
        <v>3.521420000000001</v>
      </c>
      <c r="DV321">
        <v>1.97931</v>
      </c>
      <c r="DW321">
        <v>432.0993214285714</v>
      </c>
      <c r="DX321">
        <v>430.0048214285715</v>
      </c>
      <c r="DY321">
        <v>0.1536578571428571</v>
      </c>
      <c r="DZ321">
        <v>420.0158214285714</v>
      </c>
      <c r="EA321">
        <v>23.22981428571429</v>
      </c>
      <c r="EB321">
        <v>2.108588214285715</v>
      </c>
      <c r="EC321">
        <v>2.094732142857143</v>
      </c>
      <c r="ED321">
        <v>18.28420714285714</v>
      </c>
      <c r="EE321">
        <v>18.17917857142857</v>
      </c>
      <c r="EF321">
        <v>0.005000780000000002</v>
      </c>
      <c r="EG321">
        <v>0</v>
      </c>
      <c r="EH321">
        <v>0</v>
      </c>
      <c r="EI321">
        <v>0</v>
      </c>
      <c r="EJ321">
        <v>191.5107142857143</v>
      </c>
      <c r="EK321">
        <v>0.005000780000000002</v>
      </c>
      <c r="EL321">
        <v>-15.45357142857143</v>
      </c>
      <c r="EM321">
        <v>-0.4571428571428572</v>
      </c>
      <c r="EN321">
        <v>35.43953571428572</v>
      </c>
      <c r="EO321">
        <v>39.05103571428571</v>
      </c>
      <c r="EP321">
        <v>37.81439285714286</v>
      </c>
      <c r="EQ321">
        <v>39.28103571428571</v>
      </c>
      <c r="ER321">
        <v>38.00210714285714</v>
      </c>
      <c r="ES321">
        <v>0</v>
      </c>
      <c r="ET321">
        <v>0</v>
      </c>
      <c r="EU321">
        <v>0</v>
      </c>
      <c r="EV321">
        <v>1758415778.4</v>
      </c>
      <c r="EW321">
        <v>0</v>
      </c>
      <c r="EX321">
        <v>192.4384615384615</v>
      </c>
      <c r="EY321">
        <v>27.47350400899171</v>
      </c>
      <c r="EZ321">
        <v>-49.75726463009385</v>
      </c>
      <c r="FA321">
        <v>-15.55384615384616</v>
      </c>
      <c r="FB321">
        <v>15</v>
      </c>
      <c r="FC321">
        <v>0</v>
      </c>
      <c r="FD321" t="s">
        <v>424</v>
      </c>
      <c r="FE321">
        <v>1746989605.5</v>
      </c>
      <c r="FF321">
        <v>1746989593.5</v>
      </c>
      <c r="FG321">
        <v>0</v>
      </c>
      <c r="FH321">
        <v>-0.274</v>
      </c>
      <c r="FI321">
        <v>-0.002</v>
      </c>
      <c r="FJ321">
        <v>2.549</v>
      </c>
      <c r="FK321">
        <v>0.129</v>
      </c>
      <c r="FL321">
        <v>420</v>
      </c>
      <c r="FM321">
        <v>17</v>
      </c>
      <c r="FN321">
        <v>0.02</v>
      </c>
      <c r="FO321">
        <v>0.04</v>
      </c>
      <c r="FP321">
        <v>1.991815</v>
      </c>
      <c r="FQ321">
        <v>0.02187332082552019</v>
      </c>
      <c r="FR321">
        <v>0.04549953922843617</v>
      </c>
      <c r="FS321">
        <v>1</v>
      </c>
      <c r="FT321">
        <v>192.5617647058824</v>
      </c>
      <c r="FU321">
        <v>5.489686796003608</v>
      </c>
      <c r="FV321">
        <v>7.839043110342815</v>
      </c>
      <c r="FW321">
        <v>0</v>
      </c>
      <c r="FX321">
        <v>0.153796925</v>
      </c>
      <c r="FY321">
        <v>-0.006829091932457954</v>
      </c>
      <c r="FZ321">
        <v>0.001086059560694072</v>
      </c>
      <c r="GA321">
        <v>1</v>
      </c>
      <c r="GB321">
        <v>2</v>
      </c>
      <c r="GC321">
        <v>3</v>
      </c>
      <c r="GD321" t="s">
        <v>425</v>
      </c>
      <c r="GE321">
        <v>3.1032</v>
      </c>
      <c r="GF321">
        <v>2.72598</v>
      </c>
      <c r="GG321">
        <v>0.0880826</v>
      </c>
      <c r="GH321">
        <v>0.08771710000000001</v>
      </c>
      <c r="GI321">
        <v>0.105474</v>
      </c>
      <c r="GJ321">
        <v>0.106401</v>
      </c>
      <c r="GK321">
        <v>23837</v>
      </c>
      <c r="GL321">
        <v>21641.8</v>
      </c>
      <c r="GM321">
        <v>26703.9</v>
      </c>
      <c r="GN321">
        <v>23944.8</v>
      </c>
      <c r="GO321">
        <v>38224.4</v>
      </c>
      <c r="GP321">
        <v>31629.2</v>
      </c>
      <c r="GQ321">
        <v>46635.3</v>
      </c>
      <c r="GR321">
        <v>37882.7</v>
      </c>
      <c r="GS321">
        <v>1.8668</v>
      </c>
      <c r="GT321">
        <v>1.85928</v>
      </c>
      <c r="GU321">
        <v>0.0890717</v>
      </c>
      <c r="GV321">
        <v>0</v>
      </c>
      <c r="GW321">
        <v>28.5433</v>
      </c>
      <c r="GX321">
        <v>999.9</v>
      </c>
      <c r="GY321">
        <v>53.2</v>
      </c>
      <c r="GZ321">
        <v>31.6</v>
      </c>
      <c r="HA321">
        <v>27.5408</v>
      </c>
      <c r="HB321">
        <v>60.8537</v>
      </c>
      <c r="HC321">
        <v>25.7772</v>
      </c>
      <c r="HD321">
        <v>1</v>
      </c>
      <c r="HE321">
        <v>0.137345</v>
      </c>
      <c r="HF321">
        <v>-1.08553</v>
      </c>
      <c r="HG321">
        <v>20.2953</v>
      </c>
      <c r="HH321">
        <v>5.22103</v>
      </c>
      <c r="HI321">
        <v>11.98</v>
      </c>
      <c r="HJ321">
        <v>4.9652</v>
      </c>
      <c r="HK321">
        <v>3.27598</v>
      </c>
      <c r="HL321">
        <v>9999</v>
      </c>
      <c r="HM321">
        <v>9999</v>
      </c>
      <c r="HN321">
        <v>9999</v>
      </c>
      <c r="HO321">
        <v>999.9</v>
      </c>
      <c r="HP321">
        <v>1.86386</v>
      </c>
      <c r="HQ321">
        <v>1.86005</v>
      </c>
      <c r="HR321">
        <v>1.85838</v>
      </c>
      <c r="HS321">
        <v>1.85974</v>
      </c>
      <c r="HT321">
        <v>1.85981</v>
      </c>
      <c r="HU321">
        <v>1.85837</v>
      </c>
      <c r="HV321">
        <v>1.85744</v>
      </c>
      <c r="HW321">
        <v>1.85236</v>
      </c>
      <c r="HX321">
        <v>0</v>
      </c>
      <c r="HY321">
        <v>0</v>
      </c>
      <c r="HZ321">
        <v>0</v>
      </c>
      <c r="IA321">
        <v>0</v>
      </c>
      <c r="IB321" t="s">
        <v>426</v>
      </c>
      <c r="IC321" t="s">
        <v>427</v>
      </c>
      <c r="ID321" t="s">
        <v>428</v>
      </c>
      <c r="IE321" t="s">
        <v>428</v>
      </c>
      <c r="IF321" t="s">
        <v>428</v>
      </c>
      <c r="IG321" t="s">
        <v>428</v>
      </c>
      <c r="IH321">
        <v>0</v>
      </c>
      <c r="II321">
        <v>100</v>
      </c>
      <c r="IJ321">
        <v>100</v>
      </c>
      <c r="IK321">
        <v>-0.661</v>
      </c>
      <c r="IL321">
        <v>0.3047</v>
      </c>
      <c r="IM321">
        <v>-0.6605319167387009</v>
      </c>
      <c r="IN321">
        <v>-0.0004737513092168879</v>
      </c>
      <c r="IO321">
        <v>1.233974951706583E-06</v>
      </c>
      <c r="IP321">
        <v>-2.791035861235605E-10</v>
      </c>
      <c r="IQ321">
        <v>0.04306461537617447</v>
      </c>
      <c r="IR321">
        <v>-0.002560808816659483</v>
      </c>
      <c r="IS321">
        <v>0.0007441110143227328</v>
      </c>
      <c r="IT321">
        <v>-6.151772081818622E-06</v>
      </c>
      <c r="IU321">
        <v>2</v>
      </c>
      <c r="IV321">
        <v>1988</v>
      </c>
      <c r="IW321">
        <v>1</v>
      </c>
      <c r="IX321">
        <v>28</v>
      </c>
      <c r="IY321">
        <v>190436.2</v>
      </c>
      <c r="IZ321">
        <v>190436.4</v>
      </c>
      <c r="JA321">
        <v>1.1499</v>
      </c>
      <c r="JB321">
        <v>2.62207</v>
      </c>
      <c r="JC321">
        <v>1.49658</v>
      </c>
      <c r="JD321">
        <v>2.34741</v>
      </c>
      <c r="JE321">
        <v>1.54907</v>
      </c>
      <c r="JF321">
        <v>2.37671</v>
      </c>
      <c r="JG321">
        <v>36.4578</v>
      </c>
      <c r="JH321">
        <v>24.0875</v>
      </c>
      <c r="JI321">
        <v>18</v>
      </c>
      <c r="JJ321">
        <v>481.706</v>
      </c>
      <c r="JK321">
        <v>491.416</v>
      </c>
      <c r="JL321">
        <v>30.105</v>
      </c>
      <c r="JM321">
        <v>29.0182</v>
      </c>
      <c r="JN321">
        <v>30.0001</v>
      </c>
      <c r="JO321">
        <v>29.214</v>
      </c>
      <c r="JP321">
        <v>29.2038</v>
      </c>
      <c r="JQ321">
        <v>23.1118</v>
      </c>
      <c r="JR321">
        <v>19.5394</v>
      </c>
      <c r="JS321">
        <v>100</v>
      </c>
      <c r="JT321">
        <v>30.1049</v>
      </c>
      <c r="JU321">
        <v>420</v>
      </c>
      <c r="JV321">
        <v>23.2726</v>
      </c>
      <c r="JW321">
        <v>101.961</v>
      </c>
      <c r="JX321">
        <v>91.3595</v>
      </c>
    </row>
    <row r="322" spans="1:284">
      <c r="A322">
        <v>304</v>
      </c>
      <c r="B322">
        <v>1758415780.5</v>
      </c>
      <c r="C322">
        <v>3077.5</v>
      </c>
      <c r="D322" t="s">
        <v>1042</v>
      </c>
      <c r="E322" t="s">
        <v>1043</v>
      </c>
      <c r="F322">
        <v>5</v>
      </c>
      <c r="G322" t="s">
        <v>1037</v>
      </c>
      <c r="H322" t="s">
        <v>421</v>
      </c>
      <c r="I322">
        <v>1758415772.333333</v>
      </c>
      <c r="J322">
        <f>(K322)/1000</f>
        <v>0</v>
      </c>
      <c r="K322">
        <f>1000*DK322*AI322*(DG322-DH322)/(100*CZ322*(1000-AI322*DG322))</f>
        <v>0</v>
      </c>
      <c r="L322">
        <f>DK322*AI322*(DF322-DE322*(1000-AI322*DH322)/(1000-AI322*DG322))/(100*CZ322)</f>
        <v>0</v>
      </c>
      <c r="M322">
        <f>DE322 - IF(AI322&gt;1, L322*CZ322*100.0/(AK322), 0)</f>
        <v>0</v>
      </c>
      <c r="N322">
        <f>((T322-J322/2)*M322-L322)/(T322+J322/2)</f>
        <v>0</v>
      </c>
      <c r="O322">
        <f>N322*(DL322+DM322)/1000.0</f>
        <v>0</v>
      </c>
      <c r="P322">
        <f>(DE322 - IF(AI322&gt;1, L322*CZ322*100.0/(AK322), 0))*(DL322+DM322)/1000.0</f>
        <v>0</v>
      </c>
      <c r="Q322">
        <f>2.0/((1/S322-1/R322)+SIGN(S322)*SQRT((1/S322-1/R322)*(1/S322-1/R322) + 4*DA322/((DA322+1)*(DA322+1))*(2*1/S322*1/R322-1/R322*1/R322)))</f>
        <v>0</v>
      </c>
      <c r="R322">
        <f>IF(LEFT(DB322,1)&lt;&gt;"0",IF(LEFT(DB322,1)="1",3.0,DC322),$D$5+$E$5*(DS322*DL322/($K$5*1000))+$F$5*(DS322*DL322/($K$5*1000))*MAX(MIN(CZ322,$J$5),$I$5)*MAX(MIN(CZ322,$J$5),$I$5)+$G$5*MAX(MIN(CZ322,$J$5),$I$5)*(DS322*DL322/($K$5*1000))+$H$5*(DS322*DL322/($K$5*1000))*(DS322*DL322/($K$5*1000)))</f>
        <v>0</v>
      </c>
      <c r="S322">
        <f>J322*(1000-(1000*0.61365*exp(17.502*W322/(240.97+W322))/(DL322+DM322)+DG322)/2)/(1000*0.61365*exp(17.502*W322/(240.97+W322))/(DL322+DM322)-DG322)</f>
        <v>0</v>
      </c>
      <c r="T322">
        <f>1/((DA322+1)/(Q322/1.6)+1/(R322/1.37)) + DA322/((DA322+1)/(Q322/1.6) + DA322/(R322/1.37))</f>
        <v>0</v>
      </c>
      <c r="U322">
        <f>(CV322*CY322)</f>
        <v>0</v>
      </c>
      <c r="V322">
        <f>(DN322+(U322+2*0.95*5.67E-8*(((DN322+$B$9)+273)^4-(DN322+273)^4)-44100*J322)/(1.84*29.3*R322+8*0.95*5.67E-8*(DN322+273)^3))</f>
        <v>0</v>
      </c>
      <c r="W322">
        <f>($C$9*DO322+$D$9*DP322+$E$9*V322)</f>
        <v>0</v>
      </c>
      <c r="X322">
        <f>0.61365*exp(17.502*W322/(240.97+W322))</f>
        <v>0</v>
      </c>
      <c r="Y322">
        <f>(Z322/AA322*100)</f>
        <v>0</v>
      </c>
      <c r="Z322">
        <f>DG322*(DL322+DM322)/1000</f>
        <v>0</v>
      </c>
      <c r="AA322">
        <f>0.61365*exp(17.502*DN322/(240.97+DN322))</f>
        <v>0</v>
      </c>
      <c r="AB322">
        <f>(X322-DG322*(DL322+DM322)/1000)</f>
        <v>0</v>
      </c>
      <c r="AC322">
        <f>(-J322*44100)</f>
        <v>0</v>
      </c>
      <c r="AD322">
        <f>2*29.3*R322*0.92*(DN322-W322)</f>
        <v>0</v>
      </c>
      <c r="AE322">
        <f>2*0.95*5.67E-8*(((DN322+$B$9)+273)^4-(W322+273)^4)</f>
        <v>0</v>
      </c>
      <c r="AF322">
        <f>U322+AE322+AC322+AD322</f>
        <v>0</v>
      </c>
      <c r="AG322">
        <v>0</v>
      </c>
      <c r="AH322">
        <v>0</v>
      </c>
      <c r="AI322">
        <f>IF(AG322*$H$15&gt;=AK322,1.0,(AK322/(AK322-AG322*$H$15)))</f>
        <v>0</v>
      </c>
      <c r="AJ322">
        <f>(AI322-1)*100</f>
        <v>0</v>
      </c>
      <c r="AK322">
        <f>MAX(0,($B$15+$C$15*DS322)/(1+$D$15*DS322)*DL322/(DN322+273)*$E$15)</f>
        <v>0</v>
      </c>
      <c r="AL322" t="s">
        <v>422</v>
      </c>
      <c r="AM322" t="s">
        <v>422</v>
      </c>
      <c r="AN322">
        <v>0</v>
      </c>
      <c r="AO322">
        <v>0</v>
      </c>
      <c r="AP322">
        <f>1-AN322/AO322</f>
        <v>0</v>
      </c>
      <c r="AQ322">
        <v>0</v>
      </c>
      <c r="AR322" t="s">
        <v>422</v>
      </c>
      <c r="AS322" t="s">
        <v>422</v>
      </c>
      <c r="AT322">
        <v>0</v>
      </c>
      <c r="AU322">
        <v>0</v>
      </c>
      <c r="AV322">
        <f>1-AT322/AU322</f>
        <v>0</v>
      </c>
      <c r="AW322">
        <v>0.5</v>
      </c>
      <c r="AX322">
        <f>CW322</f>
        <v>0</v>
      </c>
      <c r="AY322">
        <f>L322</f>
        <v>0</v>
      </c>
      <c r="AZ322">
        <f>AV322*AW322*AX322</f>
        <v>0</v>
      </c>
      <c r="BA322">
        <f>(AY322-AQ322)/AX322</f>
        <v>0</v>
      </c>
      <c r="BB322">
        <f>(AO322-AU322)/AU322</f>
        <v>0</v>
      </c>
      <c r="BC322">
        <f>AN322/(AP322+AN322/AU322)</f>
        <v>0</v>
      </c>
      <c r="BD322" t="s">
        <v>422</v>
      </c>
      <c r="BE322">
        <v>0</v>
      </c>
      <c r="BF322">
        <f>IF(BE322&lt;&gt;0, BE322, BC322)</f>
        <v>0</v>
      </c>
      <c r="BG322">
        <f>1-BF322/AU322</f>
        <v>0</v>
      </c>
      <c r="BH322">
        <f>(AU322-AT322)/(AU322-BF322)</f>
        <v>0</v>
      </c>
      <c r="BI322">
        <f>(AO322-AU322)/(AO322-BF322)</f>
        <v>0</v>
      </c>
      <c r="BJ322">
        <f>(AU322-AT322)/(AU322-AN322)</f>
        <v>0</v>
      </c>
      <c r="BK322">
        <f>(AO322-AU322)/(AO322-AN322)</f>
        <v>0</v>
      </c>
      <c r="BL322">
        <f>(BH322*BF322/AT322)</f>
        <v>0</v>
      </c>
      <c r="BM322">
        <f>(1-BL322)</f>
        <v>0</v>
      </c>
      <c r="CV322">
        <f>$B$13*DT322+$C$13*DU322+$F$13*EF322*(1-EI322)</f>
        <v>0</v>
      </c>
      <c r="CW322">
        <f>CV322*CX322</f>
        <v>0</v>
      </c>
      <c r="CX322">
        <f>($B$13*$D$11+$C$13*$D$11+$F$13*((ES322+EK322)/MAX(ES322+EK322+ET322, 0.1)*$I$11+ET322/MAX(ES322+EK322+ET322, 0.1)*$J$11))/($B$13+$C$13+$F$13)</f>
        <v>0</v>
      </c>
      <c r="CY322">
        <f>($B$13*$K$11+$C$13*$K$11+$F$13*((ES322+EK322)/MAX(ES322+EK322+ET322, 0.1)*$P$11+ET322/MAX(ES322+EK322+ET322, 0.1)*$Q$11))/($B$13+$C$13+$F$13)</f>
        <v>0</v>
      </c>
      <c r="CZ322">
        <v>1.91</v>
      </c>
      <c r="DA322">
        <v>0.5</v>
      </c>
      <c r="DB322" t="s">
        <v>423</v>
      </c>
      <c r="DC322">
        <v>2</v>
      </c>
      <c r="DD322">
        <v>1758415772.333333</v>
      </c>
      <c r="DE322">
        <v>421.9957407407408</v>
      </c>
      <c r="DF322">
        <v>420.0135555555556</v>
      </c>
      <c r="DG322">
        <v>23.38316666666666</v>
      </c>
      <c r="DH322">
        <v>23.22992222222222</v>
      </c>
      <c r="DI322">
        <v>422.6571851851852</v>
      </c>
      <c r="DJ322">
        <v>23.07848888888889</v>
      </c>
      <c r="DK322">
        <v>500.0185555555556</v>
      </c>
      <c r="DL322">
        <v>90.17423703703702</v>
      </c>
      <c r="DM322">
        <v>0.06774095925925926</v>
      </c>
      <c r="DN322">
        <v>29.81299259259259</v>
      </c>
      <c r="DO322">
        <v>29.99898148148148</v>
      </c>
      <c r="DP322">
        <v>999.9000000000001</v>
      </c>
      <c r="DQ322">
        <v>0</v>
      </c>
      <c r="DR322">
        <v>0</v>
      </c>
      <c r="DS322">
        <v>9999.959999999999</v>
      </c>
      <c r="DT322">
        <v>0</v>
      </c>
      <c r="DU322">
        <v>3.521420000000001</v>
      </c>
      <c r="DV322">
        <v>1.982107777777778</v>
      </c>
      <c r="DW322">
        <v>432.0996666666666</v>
      </c>
      <c r="DX322">
        <v>430.0024814814814</v>
      </c>
      <c r="DY322">
        <v>0.1532477777777778</v>
      </c>
      <c r="DZ322">
        <v>420.0135555555556</v>
      </c>
      <c r="EA322">
        <v>23.22992222222222</v>
      </c>
      <c r="EB322">
        <v>2.108559259259259</v>
      </c>
      <c r="EC322">
        <v>2.09474037037037</v>
      </c>
      <c r="ED322">
        <v>18.28398888888889</v>
      </c>
      <c r="EE322">
        <v>18.17924074074074</v>
      </c>
      <c r="EF322">
        <v>0.005000780000000001</v>
      </c>
      <c r="EG322">
        <v>0</v>
      </c>
      <c r="EH322">
        <v>0</v>
      </c>
      <c r="EI322">
        <v>0</v>
      </c>
      <c r="EJ322">
        <v>190.8481481481481</v>
      </c>
      <c r="EK322">
        <v>0.005000780000000001</v>
      </c>
      <c r="EL322">
        <v>-15.76296296296296</v>
      </c>
      <c r="EM322">
        <v>-0.5222222222222221</v>
      </c>
      <c r="EN322">
        <v>35.435</v>
      </c>
      <c r="EO322">
        <v>39.02977777777777</v>
      </c>
      <c r="EP322">
        <v>37.76359259259259</v>
      </c>
      <c r="EQ322">
        <v>39.25211111111111</v>
      </c>
      <c r="ER322">
        <v>38.00218518518518</v>
      </c>
      <c r="ES322">
        <v>0</v>
      </c>
      <c r="ET322">
        <v>0</v>
      </c>
      <c r="EU322">
        <v>0</v>
      </c>
      <c r="EV322">
        <v>1758415780.2</v>
      </c>
      <c r="EW322">
        <v>0</v>
      </c>
      <c r="EX322">
        <v>191.76</v>
      </c>
      <c r="EY322">
        <v>23.14615356922163</v>
      </c>
      <c r="EZ322">
        <v>-49.59999963870419</v>
      </c>
      <c r="FA322">
        <v>-15.892</v>
      </c>
      <c r="FB322">
        <v>15</v>
      </c>
      <c r="FC322">
        <v>0</v>
      </c>
      <c r="FD322" t="s">
        <v>424</v>
      </c>
      <c r="FE322">
        <v>1746989605.5</v>
      </c>
      <c r="FF322">
        <v>1746989593.5</v>
      </c>
      <c r="FG322">
        <v>0</v>
      </c>
      <c r="FH322">
        <v>-0.274</v>
      </c>
      <c r="FI322">
        <v>-0.002</v>
      </c>
      <c r="FJ322">
        <v>2.549</v>
      </c>
      <c r="FK322">
        <v>0.129</v>
      </c>
      <c r="FL322">
        <v>420</v>
      </c>
      <c r="FM322">
        <v>17</v>
      </c>
      <c r="FN322">
        <v>0.02</v>
      </c>
      <c r="FO322">
        <v>0.04</v>
      </c>
      <c r="FP322">
        <v>1.987388780487805</v>
      </c>
      <c r="FQ322">
        <v>-0.01275846689895707</v>
      </c>
      <c r="FR322">
        <v>0.04628317774759239</v>
      </c>
      <c r="FS322">
        <v>1</v>
      </c>
      <c r="FT322">
        <v>191.5088235294118</v>
      </c>
      <c r="FU322">
        <v>17.56913677124738</v>
      </c>
      <c r="FV322">
        <v>7.038272166271009</v>
      </c>
      <c r="FW322">
        <v>0</v>
      </c>
      <c r="FX322">
        <v>0.1535352682926829</v>
      </c>
      <c r="FY322">
        <v>-0.007803177700347988</v>
      </c>
      <c r="FZ322">
        <v>0.001197871323851958</v>
      </c>
      <c r="GA322">
        <v>1</v>
      </c>
      <c r="GB322">
        <v>2</v>
      </c>
      <c r="GC322">
        <v>3</v>
      </c>
      <c r="GD322" t="s">
        <v>425</v>
      </c>
      <c r="GE322">
        <v>3.10325</v>
      </c>
      <c r="GF322">
        <v>2.72559</v>
      </c>
      <c r="GG322">
        <v>0.08809060000000001</v>
      </c>
      <c r="GH322">
        <v>0.0877124</v>
      </c>
      <c r="GI322">
        <v>0.105474</v>
      </c>
      <c r="GJ322">
        <v>0.106407</v>
      </c>
      <c r="GK322">
        <v>23836.9</v>
      </c>
      <c r="GL322">
        <v>21641.8</v>
      </c>
      <c r="GM322">
        <v>26704.1</v>
      </c>
      <c r="GN322">
        <v>23944.7</v>
      </c>
      <c r="GO322">
        <v>38224.4</v>
      </c>
      <c r="GP322">
        <v>31629</v>
      </c>
      <c r="GQ322">
        <v>46635.2</v>
      </c>
      <c r="GR322">
        <v>37882.8</v>
      </c>
      <c r="GS322">
        <v>1.86695</v>
      </c>
      <c r="GT322">
        <v>1.8592</v>
      </c>
      <c r="GU322">
        <v>0.0893325</v>
      </c>
      <c r="GV322">
        <v>0</v>
      </c>
      <c r="GW322">
        <v>28.5433</v>
      </c>
      <c r="GX322">
        <v>999.9</v>
      </c>
      <c r="GY322">
        <v>53.2</v>
      </c>
      <c r="GZ322">
        <v>31.6</v>
      </c>
      <c r="HA322">
        <v>27.5399</v>
      </c>
      <c r="HB322">
        <v>60.8337</v>
      </c>
      <c r="HC322">
        <v>25.8574</v>
      </c>
      <c r="HD322">
        <v>1</v>
      </c>
      <c r="HE322">
        <v>0.137266</v>
      </c>
      <c r="HF322">
        <v>-1.08927</v>
      </c>
      <c r="HG322">
        <v>20.2953</v>
      </c>
      <c r="HH322">
        <v>5.22133</v>
      </c>
      <c r="HI322">
        <v>11.98</v>
      </c>
      <c r="HJ322">
        <v>4.96535</v>
      </c>
      <c r="HK322">
        <v>3.276</v>
      </c>
      <c r="HL322">
        <v>9999</v>
      </c>
      <c r="HM322">
        <v>9999</v>
      </c>
      <c r="HN322">
        <v>9999</v>
      </c>
      <c r="HO322">
        <v>999.9</v>
      </c>
      <c r="HP322">
        <v>1.86386</v>
      </c>
      <c r="HQ322">
        <v>1.86005</v>
      </c>
      <c r="HR322">
        <v>1.85838</v>
      </c>
      <c r="HS322">
        <v>1.85974</v>
      </c>
      <c r="HT322">
        <v>1.85981</v>
      </c>
      <c r="HU322">
        <v>1.85837</v>
      </c>
      <c r="HV322">
        <v>1.85744</v>
      </c>
      <c r="HW322">
        <v>1.85236</v>
      </c>
      <c r="HX322">
        <v>0</v>
      </c>
      <c r="HY322">
        <v>0</v>
      </c>
      <c r="HZ322">
        <v>0</v>
      </c>
      <c r="IA322">
        <v>0</v>
      </c>
      <c r="IB322" t="s">
        <v>426</v>
      </c>
      <c r="IC322" t="s">
        <v>427</v>
      </c>
      <c r="ID322" t="s">
        <v>428</v>
      </c>
      <c r="IE322" t="s">
        <v>428</v>
      </c>
      <c r="IF322" t="s">
        <v>428</v>
      </c>
      <c r="IG322" t="s">
        <v>428</v>
      </c>
      <c r="IH322">
        <v>0</v>
      </c>
      <c r="II322">
        <v>100</v>
      </c>
      <c r="IJ322">
        <v>100</v>
      </c>
      <c r="IK322">
        <v>-0.661</v>
      </c>
      <c r="IL322">
        <v>0.3046</v>
      </c>
      <c r="IM322">
        <v>-0.6605319167387009</v>
      </c>
      <c r="IN322">
        <v>-0.0004737513092168879</v>
      </c>
      <c r="IO322">
        <v>1.233974951706583E-06</v>
      </c>
      <c r="IP322">
        <v>-2.791035861235605E-10</v>
      </c>
      <c r="IQ322">
        <v>0.04306461537617447</v>
      </c>
      <c r="IR322">
        <v>-0.002560808816659483</v>
      </c>
      <c r="IS322">
        <v>0.0007441110143227328</v>
      </c>
      <c r="IT322">
        <v>-6.151772081818622E-06</v>
      </c>
      <c r="IU322">
        <v>2</v>
      </c>
      <c r="IV322">
        <v>1988</v>
      </c>
      <c r="IW322">
        <v>1</v>
      </c>
      <c r="IX322">
        <v>28</v>
      </c>
      <c r="IY322">
        <v>190436.2</v>
      </c>
      <c r="IZ322">
        <v>190436.5</v>
      </c>
      <c r="JA322">
        <v>1.1499</v>
      </c>
      <c r="JB322">
        <v>2.61841</v>
      </c>
      <c r="JC322">
        <v>1.49658</v>
      </c>
      <c r="JD322">
        <v>2.34863</v>
      </c>
      <c r="JE322">
        <v>1.54907</v>
      </c>
      <c r="JF322">
        <v>2.4292</v>
      </c>
      <c r="JG322">
        <v>36.4578</v>
      </c>
      <c r="JH322">
        <v>24.0875</v>
      </c>
      <c r="JI322">
        <v>18</v>
      </c>
      <c r="JJ322">
        <v>481.793</v>
      </c>
      <c r="JK322">
        <v>491.366</v>
      </c>
      <c r="JL322">
        <v>30.1046</v>
      </c>
      <c r="JM322">
        <v>29.0189</v>
      </c>
      <c r="JN322">
        <v>30</v>
      </c>
      <c r="JO322">
        <v>29.214</v>
      </c>
      <c r="JP322">
        <v>29.2038</v>
      </c>
      <c r="JQ322">
        <v>23.1132</v>
      </c>
      <c r="JR322">
        <v>19.5394</v>
      </c>
      <c r="JS322">
        <v>100</v>
      </c>
      <c r="JT322">
        <v>30.1049</v>
      </c>
      <c r="JU322">
        <v>420</v>
      </c>
      <c r="JV322">
        <v>23.2726</v>
      </c>
      <c r="JW322">
        <v>101.961</v>
      </c>
      <c r="JX322">
        <v>91.35939999999999</v>
      </c>
    </row>
    <row r="323" spans="1:284">
      <c r="A323">
        <v>305</v>
      </c>
      <c r="B323">
        <v>1758415782.5</v>
      </c>
      <c r="C323">
        <v>3079.5</v>
      </c>
      <c r="D323" t="s">
        <v>1044</v>
      </c>
      <c r="E323" t="s">
        <v>1045</v>
      </c>
      <c r="F323">
        <v>5</v>
      </c>
      <c r="G323" t="s">
        <v>1037</v>
      </c>
      <c r="H323" t="s">
        <v>421</v>
      </c>
      <c r="I323">
        <v>1758415774.326923</v>
      </c>
      <c r="J323">
        <f>(K323)/1000</f>
        <v>0</v>
      </c>
      <c r="K323">
        <f>1000*DK323*AI323*(DG323-DH323)/(100*CZ323*(1000-AI323*DG323))</f>
        <v>0</v>
      </c>
      <c r="L323">
        <f>DK323*AI323*(DF323-DE323*(1000-AI323*DH323)/(1000-AI323*DG323))/(100*CZ323)</f>
        <v>0</v>
      </c>
      <c r="M323">
        <f>DE323 - IF(AI323&gt;1, L323*CZ323*100.0/(AK323), 0)</f>
        <v>0</v>
      </c>
      <c r="N323">
        <f>((T323-J323/2)*M323-L323)/(T323+J323/2)</f>
        <v>0</v>
      </c>
      <c r="O323">
        <f>N323*(DL323+DM323)/1000.0</f>
        <v>0</v>
      </c>
      <c r="P323">
        <f>(DE323 - IF(AI323&gt;1, L323*CZ323*100.0/(AK323), 0))*(DL323+DM323)/1000.0</f>
        <v>0</v>
      </c>
      <c r="Q323">
        <f>2.0/((1/S323-1/R323)+SIGN(S323)*SQRT((1/S323-1/R323)*(1/S323-1/R323) + 4*DA323/((DA323+1)*(DA323+1))*(2*1/S323*1/R323-1/R323*1/R323)))</f>
        <v>0</v>
      </c>
      <c r="R323">
        <f>IF(LEFT(DB323,1)&lt;&gt;"0",IF(LEFT(DB323,1)="1",3.0,DC323),$D$5+$E$5*(DS323*DL323/($K$5*1000))+$F$5*(DS323*DL323/($K$5*1000))*MAX(MIN(CZ323,$J$5),$I$5)*MAX(MIN(CZ323,$J$5),$I$5)+$G$5*MAX(MIN(CZ323,$J$5),$I$5)*(DS323*DL323/($K$5*1000))+$H$5*(DS323*DL323/($K$5*1000))*(DS323*DL323/($K$5*1000)))</f>
        <v>0</v>
      </c>
      <c r="S323">
        <f>J323*(1000-(1000*0.61365*exp(17.502*W323/(240.97+W323))/(DL323+DM323)+DG323)/2)/(1000*0.61365*exp(17.502*W323/(240.97+W323))/(DL323+DM323)-DG323)</f>
        <v>0</v>
      </c>
      <c r="T323">
        <f>1/((DA323+1)/(Q323/1.6)+1/(R323/1.37)) + DA323/((DA323+1)/(Q323/1.6) + DA323/(R323/1.37))</f>
        <v>0</v>
      </c>
      <c r="U323">
        <f>(CV323*CY323)</f>
        <v>0</v>
      </c>
      <c r="V323">
        <f>(DN323+(U323+2*0.95*5.67E-8*(((DN323+$B$9)+273)^4-(DN323+273)^4)-44100*J323)/(1.84*29.3*R323+8*0.95*5.67E-8*(DN323+273)^3))</f>
        <v>0</v>
      </c>
      <c r="W323">
        <f>($C$9*DO323+$D$9*DP323+$E$9*V323)</f>
        <v>0</v>
      </c>
      <c r="X323">
        <f>0.61365*exp(17.502*W323/(240.97+W323))</f>
        <v>0</v>
      </c>
      <c r="Y323">
        <f>(Z323/AA323*100)</f>
        <v>0</v>
      </c>
      <c r="Z323">
        <f>DG323*(DL323+DM323)/1000</f>
        <v>0</v>
      </c>
      <c r="AA323">
        <f>0.61365*exp(17.502*DN323/(240.97+DN323))</f>
        <v>0</v>
      </c>
      <c r="AB323">
        <f>(X323-DG323*(DL323+DM323)/1000)</f>
        <v>0</v>
      </c>
      <c r="AC323">
        <f>(-J323*44100)</f>
        <v>0</v>
      </c>
      <c r="AD323">
        <f>2*29.3*R323*0.92*(DN323-W323)</f>
        <v>0</v>
      </c>
      <c r="AE323">
        <f>2*0.95*5.67E-8*(((DN323+$B$9)+273)^4-(W323+273)^4)</f>
        <v>0</v>
      </c>
      <c r="AF323">
        <f>U323+AE323+AC323+AD323</f>
        <v>0</v>
      </c>
      <c r="AG323">
        <v>0</v>
      </c>
      <c r="AH323">
        <v>0</v>
      </c>
      <c r="AI323">
        <f>IF(AG323*$H$15&gt;=AK323,1.0,(AK323/(AK323-AG323*$H$15)))</f>
        <v>0</v>
      </c>
      <c r="AJ323">
        <f>(AI323-1)*100</f>
        <v>0</v>
      </c>
      <c r="AK323">
        <f>MAX(0,($B$15+$C$15*DS323)/(1+$D$15*DS323)*DL323/(DN323+273)*$E$15)</f>
        <v>0</v>
      </c>
      <c r="AL323" t="s">
        <v>422</v>
      </c>
      <c r="AM323" t="s">
        <v>422</v>
      </c>
      <c r="AN323">
        <v>0</v>
      </c>
      <c r="AO323">
        <v>0</v>
      </c>
      <c r="AP323">
        <f>1-AN323/AO323</f>
        <v>0</v>
      </c>
      <c r="AQ323">
        <v>0</v>
      </c>
      <c r="AR323" t="s">
        <v>422</v>
      </c>
      <c r="AS323" t="s">
        <v>422</v>
      </c>
      <c r="AT323">
        <v>0</v>
      </c>
      <c r="AU323">
        <v>0</v>
      </c>
      <c r="AV323">
        <f>1-AT323/AU323</f>
        <v>0</v>
      </c>
      <c r="AW323">
        <v>0.5</v>
      </c>
      <c r="AX323">
        <f>CW323</f>
        <v>0</v>
      </c>
      <c r="AY323">
        <f>L323</f>
        <v>0</v>
      </c>
      <c r="AZ323">
        <f>AV323*AW323*AX323</f>
        <v>0</v>
      </c>
      <c r="BA323">
        <f>(AY323-AQ323)/AX323</f>
        <v>0</v>
      </c>
      <c r="BB323">
        <f>(AO323-AU323)/AU323</f>
        <v>0</v>
      </c>
      <c r="BC323">
        <f>AN323/(AP323+AN323/AU323)</f>
        <v>0</v>
      </c>
      <c r="BD323" t="s">
        <v>422</v>
      </c>
      <c r="BE323">
        <v>0</v>
      </c>
      <c r="BF323">
        <f>IF(BE323&lt;&gt;0, BE323, BC323)</f>
        <v>0</v>
      </c>
      <c r="BG323">
        <f>1-BF323/AU323</f>
        <v>0</v>
      </c>
      <c r="BH323">
        <f>(AU323-AT323)/(AU323-BF323)</f>
        <v>0</v>
      </c>
      <c r="BI323">
        <f>(AO323-AU323)/(AO323-BF323)</f>
        <v>0</v>
      </c>
      <c r="BJ323">
        <f>(AU323-AT323)/(AU323-AN323)</f>
        <v>0</v>
      </c>
      <c r="BK323">
        <f>(AO323-AU323)/(AO323-AN323)</f>
        <v>0</v>
      </c>
      <c r="BL323">
        <f>(BH323*BF323/AT323)</f>
        <v>0</v>
      </c>
      <c r="BM323">
        <f>(1-BL323)</f>
        <v>0</v>
      </c>
      <c r="CV323">
        <f>$B$13*DT323+$C$13*DU323+$F$13*EF323*(1-EI323)</f>
        <v>0</v>
      </c>
      <c r="CW323">
        <f>CV323*CX323</f>
        <v>0</v>
      </c>
      <c r="CX323">
        <f>($B$13*$D$11+$C$13*$D$11+$F$13*((ES323+EK323)/MAX(ES323+EK323+ET323, 0.1)*$I$11+ET323/MAX(ES323+EK323+ET323, 0.1)*$J$11))/($B$13+$C$13+$F$13)</f>
        <v>0</v>
      </c>
      <c r="CY323">
        <f>($B$13*$K$11+$C$13*$K$11+$F$13*((ES323+EK323)/MAX(ES323+EK323+ET323, 0.1)*$P$11+ET323/MAX(ES323+EK323+ET323, 0.1)*$Q$11))/($B$13+$C$13+$F$13)</f>
        <v>0</v>
      </c>
      <c r="CZ323">
        <v>1.91</v>
      </c>
      <c r="DA323">
        <v>0.5</v>
      </c>
      <c r="DB323" t="s">
        <v>423</v>
      </c>
      <c r="DC323">
        <v>2</v>
      </c>
      <c r="DD323">
        <v>1758415774.326923</v>
      </c>
      <c r="DE323">
        <v>422.0031923076922</v>
      </c>
      <c r="DF323">
        <v>420.0058846153846</v>
      </c>
      <c r="DG323">
        <v>23.38293846153846</v>
      </c>
      <c r="DH323">
        <v>23.23040000000001</v>
      </c>
      <c r="DI323">
        <v>422.6646538461539</v>
      </c>
      <c r="DJ323">
        <v>23.07826153846154</v>
      </c>
      <c r="DK323">
        <v>500.0089230769231</v>
      </c>
      <c r="DL323">
        <v>90.17401153846154</v>
      </c>
      <c r="DM323">
        <v>0.06771232307692308</v>
      </c>
      <c r="DN323">
        <v>29.81248076923077</v>
      </c>
      <c r="DO323">
        <v>29.99830384615385</v>
      </c>
      <c r="DP323">
        <v>999.9000000000001</v>
      </c>
      <c r="DQ323">
        <v>0</v>
      </c>
      <c r="DR323">
        <v>0</v>
      </c>
      <c r="DS323">
        <v>9996.616538461538</v>
      </c>
      <c r="DT323">
        <v>0</v>
      </c>
      <c r="DU323">
        <v>3.521420000000001</v>
      </c>
      <c r="DV323">
        <v>1.997315769230769</v>
      </c>
      <c r="DW323">
        <v>432.1072307692308</v>
      </c>
      <c r="DX323">
        <v>429.9947692307693</v>
      </c>
      <c r="DY323">
        <v>0.1525362307692308</v>
      </c>
      <c r="DZ323">
        <v>420.0058846153846</v>
      </c>
      <c r="EA323">
        <v>23.23040000000001</v>
      </c>
      <c r="EB323">
        <v>2.108532692307692</v>
      </c>
      <c r="EC323">
        <v>2.094778076923077</v>
      </c>
      <c r="ED323">
        <v>18.28379230769231</v>
      </c>
      <c r="EE323">
        <v>18.17952692307692</v>
      </c>
      <c r="EF323">
        <v>0.005000780000000001</v>
      </c>
      <c r="EG323">
        <v>0</v>
      </c>
      <c r="EH323">
        <v>0</v>
      </c>
      <c r="EI323">
        <v>0</v>
      </c>
      <c r="EJ323">
        <v>190.8076923076923</v>
      </c>
      <c r="EK323">
        <v>0.005000780000000001</v>
      </c>
      <c r="EL323">
        <v>-16.89230769230769</v>
      </c>
      <c r="EM323">
        <v>-0.7153846153846153</v>
      </c>
      <c r="EN323">
        <v>35.42765384615385</v>
      </c>
      <c r="EO323">
        <v>39.00688461538461</v>
      </c>
      <c r="EP323">
        <v>37.79776923076923</v>
      </c>
      <c r="EQ323">
        <v>39.22334615384615</v>
      </c>
      <c r="ER323">
        <v>38.00703846153846</v>
      </c>
      <c r="ES323">
        <v>0</v>
      </c>
      <c r="ET323">
        <v>0</v>
      </c>
      <c r="EU323">
        <v>0</v>
      </c>
      <c r="EV323">
        <v>1758415782.6</v>
      </c>
      <c r="EW323">
        <v>0</v>
      </c>
      <c r="EX323">
        <v>192.028</v>
      </c>
      <c r="EY323">
        <v>11.19230723684328</v>
      </c>
      <c r="EZ323">
        <v>-15.69999955648026</v>
      </c>
      <c r="FA323">
        <v>-17.256</v>
      </c>
      <c r="FB323">
        <v>15</v>
      </c>
      <c r="FC323">
        <v>0</v>
      </c>
      <c r="FD323" t="s">
        <v>424</v>
      </c>
      <c r="FE323">
        <v>1746989605.5</v>
      </c>
      <c r="FF323">
        <v>1746989593.5</v>
      </c>
      <c r="FG323">
        <v>0</v>
      </c>
      <c r="FH323">
        <v>-0.274</v>
      </c>
      <c r="FI323">
        <v>-0.002</v>
      </c>
      <c r="FJ323">
        <v>2.549</v>
      </c>
      <c r="FK323">
        <v>0.129</v>
      </c>
      <c r="FL323">
        <v>420</v>
      </c>
      <c r="FM323">
        <v>17</v>
      </c>
      <c r="FN323">
        <v>0.02</v>
      </c>
      <c r="FO323">
        <v>0.04</v>
      </c>
      <c r="FP323">
        <v>1.9895965</v>
      </c>
      <c r="FQ323">
        <v>0.1840640150093787</v>
      </c>
      <c r="FR323">
        <v>0.04947508582862694</v>
      </c>
      <c r="FS323">
        <v>1</v>
      </c>
      <c r="FT323">
        <v>191.6911764705883</v>
      </c>
      <c r="FU323">
        <v>7.842627867549387</v>
      </c>
      <c r="FV323">
        <v>6.829321198163232</v>
      </c>
      <c r="FW323">
        <v>0</v>
      </c>
      <c r="FX323">
        <v>0.1529859</v>
      </c>
      <c r="FY323">
        <v>-0.0133704315197001</v>
      </c>
      <c r="FZ323">
        <v>0.00162755286857294</v>
      </c>
      <c r="GA323">
        <v>1</v>
      </c>
      <c r="GB323">
        <v>2</v>
      </c>
      <c r="GC323">
        <v>3</v>
      </c>
      <c r="GD323" t="s">
        <v>425</v>
      </c>
      <c r="GE323">
        <v>3.10283</v>
      </c>
      <c r="GF323">
        <v>2.72555</v>
      </c>
      <c r="GG323">
        <v>0.0880898</v>
      </c>
      <c r="GH323">
        <v>0.0877074</v>
      </c>
      <c r="GI323">
        <v>0.105478</v>
      </c>
      <c r="GJ323">
        <v>0.106411</v>
      </c>
      <c r="GK323">
        <v>23836.9</v>
      </c>
      <c r="GL323">
        <v>21642</v>
      </c>
      <c r="GM323">
        <v>26704.1</v>
      </c>
      <c r="GN323">
        <v>23944.8</v>
      </c>
      <c r="GO323">
        <v>38224.3</v>
      </c>
      <c r="GP323">
        <v>31628.9</v>
      </c>
      <c r="GQ323">
        <v>46635.3</v>
      </c>
      <c r="GR323">
        <v>37882.8</v>
      </c>
      <c r="GS323">
        <v>1.86612</v>
      </c>
      <c r="GT323">
        <v>1.8597</v>
      </c>
      <c r="GU323">
        <v>0.0890717</v>
      </c>
      <c r="GV323">
        <v>0</v>
      </c>
      <c r="GW323">
        <v>28.5433</v>
      </c>
      <c r="GX323">
        <v>999.9</v>
      </c>
      <c r="GY323">
        <v>53.2</v>
      </c>
      <c r="GZ323">
        <v>31.6</v>
      </c>
      <c r="HA323">
        <v>27.5422</v>
      </c>
      <c r="HB323">
        <v>60.6337</v>
      </c>
      <c r="HC323">
        <v>26.0938</v>
      </c>
      <c r="HD323">
        <v>1</v>
      </c>
      <c r="HE323">
        <v>0.137175</v>
      </c>
      <c r="HF323">
        <v>-1.08998</v>
      </c>
      <c r="HG323">
        <v>20.2953</v>
      </c>
      <c r="HH323">
        <v>5.22118</v>
      </c>
      <c r="HI323">
        <v>11.98</v>
      </c>
      <c r="HJ323">
        <v>4.9653</v>
      </c>
      <c r="HK323">
        <v>3.276</v>
      </c>
      <c r="HL323">
        <v>9999</v>
      </c>
      <c r="HM323">
        <v>9999</v>
      </c>
      <c r="HN323">
        <v>9999</v>
      </c>
      <c r="HO323">
        <v>999.9</v>
      </c>
      <c r="HP323">
        <v>1.86387</v>
      </c>
      <c r="HQ323">
        <v>1.86005</v>
      </c>
      <c r="HR323">
        <v>1.85838</v>
      </c>
      <c r="HS323">
        <v>1.85974</v>
      </c>
      <c r="HT323">
        <v>1.85982</v>
      </c>
      <c r="HU323">
        <v>1.85837</v>
      </c>
      <c r="HV323">
        <v>1.85744</v>
      </c>
      <c r="HW323">
        <v>1.85237</v>
      </c>
      <c r="HX323">
        <v>0</v>
      </c>
      <c r="HY323">
        <v>0</v>
      </c>
      <c r="HZ323">
        <v>0</v>
      </c>
      <c r="IA323">
        <v>0</v>
      </c>
      <c r="IB323" t="s">
        <v>426</v>
      </c>
      <c r="IC323" t="s">
        <v>427</v>
      </c>
      <c r="ID323" t="s">
        <v>428</v>
      </c>
      <c r="IE323" t="s">
        <v>428</v>
      </c>
      <c r="IF323" t="s">
        <v>428</v>
      </c>
      <c r="IG323" t="s">
        <v>428</v>
      </c>
      <c r="IH323">
        <v>0</v>
      </c>
      <c r="II323">
        <v>100</v>
      </c>
      <c r="IJ323">
        <v>100</v>
      </c>
      <c r="IK323">
        <v>-0.661</v>
      </c>
      <c r="IL323">
        <v>0.3047</v>
      </c>
      <c r="IM323">
        <v>-0.6605319167387009</v>
      </c>
      <c r="IN323">
        <v>-0.0004737513092168879</v>
      </c>
      <c r="IO323">
        <v>1.233974951706583E-06</v>
      </c>
      <c r="IP323">
        <v>-2.791035861235605E-10</v>
      </c>
      <c r="IQ323">
        <v>0.04306461537617447</v>
      </c>
      <c r="IR323">
        <v>-0.002560808816659483</v>
      </c>
      <c r="IS323">
        <v>0.0007441110143227328</v>
      </c>
      <c r="IT323">
        <v>-6.151772081818622E-06</v>
      </c>
      <c r="IU323">
        <v>2</v>
      </c>
      <c r="IV323">
        <v>1988</v>
      </c>
      <c r="IW323">
        <v>1</v>
      </c>
      <c r="IX323">
        <v>28</v>
      </c>
      <c r="IY323">
        <v>190436.3</v>
      </c>
      <c r="IZ323">
        <v>190436.5</v>
      </c>
      <c r="JA323">
        <v>1.1499</v>
      </c>
      <c r="JB323">
        <v>2.60864</v>
      </c>
      <c r="JC323">
        <v>1.49658</v>
      </c>
      <c r="JD323">
        <v>2.34741</v>
      </c>
      <c r="JE323">
        <v>1.54907</v>
      </c>
      <c r="JF323">
        <v>2.47681</v>
      </c>
      <c r="JG323">
        <v>36.4578</v>
      </c>
      <c r="JH323">
        <v>24.0875</v>
      </c>
      <c r="JI323">
        <v>18</v>
      </c>
      <c r="JJ323">
        <v>481.313</v>
      </c>
      <c r="JK323">
        <v>491.696</v>
      </c>
      <c r="JL323">
        <v>30.105</v>
      </c>
      <c r="JM323">
        <v>29.0189</v>
      </c>
      <c r="JN323">
        <v>30</v>
      </c>
      <c r="JO323">
        <v>29.214</v>
      </c>
      <c r="JP323">
        <v>29.2038</v>
      </c>
      <c r="JQ323">
        <v>23.1122</v>
      </c>
      <c r="JR323">
        <v>19.5394</v>
      </c>
      <c r="JS323">
        <v>100</v>
      </c>
      <c r="JT323">
        <v>30.1049</v>
      </c>
      <c r="JU323">
        <v>420</v>
      </c>
      <c r="JV323">
        <v>23.2726</v>
      </c>
      <c r="JW323">
        <v>101.961</v>
      </c>
      <c r="JX323">
        <v>91.3596</v>
      </c>
    </row>
    <row r="324" spans="1:284">
      <c r="A324">
        <v>306</v>
      </c>
      <c r="B324">
        <v>1758415784.5</v>
      </c>
      <c r="C324">
        <v>3081.5</v>
      </c>
      <c r="D324" t="s">
        <v>1046</v>
      </c>
      <c r="E324" t="s">
        <v>1047</v>
      </c>
      <c r="F324">
        <v>5</v>
      </c>
      <c r="G324" t="s">
        <v>1037</v>
      </c>
      <c r="H324" t="s">
        <v>421</v>
      </c>
      <c r="I324">
        <v>1758415776.4</v>
      </c>
      <c r="J324">
        <f>(K324)/1000</f>
        <v>0</v>
      </c>
      <c r="K324">
        <f>1000*DK324*AI324*(DG324-DH324)/(100*CZ324*(1000-AI324*DG324))</f>
        <v>0</v>
      </c>
      <c r="L324">
        <f>DK324*AI324*(DF324-DE324*(1000-AI324*DH324)/(1000-AI324*DG324))/(100*CZ324)</f>
        <v>0</v>
      </c>
      <c r="M324">
        <f>DE324 - IF(AI324&gt;1, L324*CZ324*100.0/(AK324), 0)</f>
        <v>0</v>
      </c>
      <c r="N324">
        <f>((T324-J324/2)*M324-L324)/(T324+J324/2)</f>
        <v>0</v>
      </c>
      <c r="O324">
        <f>N324*(DL324+DM324)/1000.0</f>
        <v>0</v>
      </c>
      <c r="P324">
        <f>(DE324 - IF(AI324&gt;1, L324*CZ324*100.0/(AK324), 0))*(DL324+DM324)/1000.0</f>
        <v>0</v>
      </c>
      <c r="Q324">
        <f>2.0/((1/S324-1/R324)+SIGN(S324)*SQRT((1/S324-1/R324)*(1/S324-1/R324) + 4*DA324/((DA324+1)*(DA324+1))*(2*1/S324*1/R324-1/R324*1/R324)))</f>
        <v>0</v>
      </c>
      <c r="R324">
        <f>IF(LEFT(DB324,1)&lt;&gt;"0",IF(LEFT(DB324,1)="1",3.0,DC324),$D$5+$E$5*(DS324*DL324/($K$5*1000))+$F$5*(DS324*DL324/($K$5*1000))*MAX(MIN(CZ324,$J$5),$I$5)*MAX(MIN(CZ324,$J$5),$I$5)+$G$5*MAX(MIN(CZ324,$J$5),$I$5)*(DS324*DL324/($K$5*1000))+$H$5*(DS324*DL324/($K$5*1000))*(DS324*DL324/($K$5*1000)))</f>
        <v>0</v>
      </c>
      <c r="S324">
        <f>J324*(1000-(1000*0.61365*exp(17.502*W324/(240.97+W324))/(DL324+DM324)+DG324)/2)/(1000*0.61365*exp(17.502*W324/(240.97+W324))/(DL324+DM324)-DG324)</f>
        <v>0</v>
      </c>
      <c r="T324">
        <f>1/((DA324+1)/(Q324/1.6)+1/(R324/1.37)) + DA324/((DA324+1)/(Q324/1.6) + DA324/(R324/1.37))</f>
        <v>0</v>
      </c>
      <c r="U324">
        <f>(CV324*CY324)</f>
        <v>0</v>
      </c>
      <c r="V324">
        <f>(DN324+(U324+2*0.95*5.67E-8*(((DN324+$B$9)+273)^4-(DN324+273)^4)-44100*J324)/(1.84*29.3*R324+8*0.95*5.67E-8*(DN324+273)^3))</f>
        <v>0</v>
      </c>
      <c r="W324">
        <f>($C$9*DO324+$D$9*DP324+$E$9*V324)</f>
        <v>0</v>
      </c>
      <c r="X324">
        <f>0.61365*exp(17.502*W324/(240.97+W324))</f>
        <v>0</v>
      </c>
      <c r="Y324">
        <f>(Z324/AA324*100)</f>
        <v>0</v>
      </c>
      <c r="Z324">
        <f>DG324*(DL324+DM324)/1000</f>
        <v>0</v>
      </c>
      <c r="AA324">
        <f>0.61365*exp(17.502*DN324/(240.97+DN324))</f>
        <v>0</v>
      </c>
      <c r="AB324">
        <f>(X324-DG324*(DL324+DM324)/1000)</f>
        <v>0</v>
      </c>
      <c r="AC324">
        <f>(-J324*44100)</f>
        <v>0</v>
      </c>
      <c r="AD324">
        <f>2*29.3*R324*0.92*(DN324-W324)</f>
        <v>0</v>
      </c>
      <c r="AE324">
        <f>2*0.95*5.67E-8*(((DN324+$B$9)+273)^4-(W324+273)^4)</f>
        <v>0</v>
      </c>
      <c r="AF324">
        <f>U324+AE324+AC324+AD324</f>
        <v>0</v>
      </c>
      <c r="AG324">
        <v>0</v>
      </c>
      <c r="AH324">
        <v>0</v>
      </c>
      <c r="AI324">
        <f>IF(AG324*$H$15&gt;=AK324,1.0,(AK324/(AK324-AG324*$H$15)))</f>
        <v>0</v>
      </c>
      <c r="AJ324">
        <f>(AI324-1)*100</f>
        <v>0</v>
      </c>
      <c r="AK324">
        <f>MAX(0,($B$15+$C$15*DS324)/(1+$D$15*DS324)*DL324/(DN324+273)*$E$15)</f>
        <v>0</v>
      </c>
      <c r="AL324" t="s">
        <v>422</v>
      </c>
      <c r="AM324" t="s">
        <v>422</v>
      </c>
      <c r="AN324">
        <v>0</v>
      </c>
      <c r="AO324">
        <v>0</v>
      </c>
      <c r="AP324">
        <f>1-AN324/AO324</f>
        <v>0</v>
      </c>
      <c r="AQ324">
        <v>0</v>
      </c>
      <c r="AR324" t="s">
        <v>422</v>
      </c>
      <c r="AS324" t="s">
        <v>422</v>
      </c>
      <c r="AT324">
        <v>0</v>
      </c>
      <c r="AU324">
        <v>0</v>
      </c>
      <c r="AV324">
        <f>1-AT324/AU324</f>
        <v>0</v>
      </c>
      <c r="AW324">
        <v>0.5</v>
      </c>
      <c r="AX324">
        <f>CW324</f>
        <v>0</v>
      </c>
      <c r="AY324">
        <f>L324</f>
        <v>0</v>
      </c>
      <c r="AZ324">
        <f>AV324*AW324*AX324</f>
        <v>0</v>
      </c>
      <c r="BA324">
        <f>(AY324-AQ324)/AX324</f>
        <v>0</v>
      </c>
      <c r="BB324">
        <f>(AO324-AU324)/AU324</f>
        <v>0</v>
      </c>
      <c r="BC324">
        <f>AN324/(AP324+AN324/AU324)</f>
        <v>0</v>
      </c>
      <c r="BD324" t="s">
        <v>422</v>
      </c>
      <c r="BE324">
        <v>0</v>
      </c>
      <c r="BF324">
        <f>IF(BE324&lt;&gt;0, BE324, BC324)</f>
        <v>0</v>
      </c>
      <c r="BG324">
        <f>1-BF324/AU324</f>
        <v>0</v>
      </c>
      <c r="BH324">
        <f>(AU324-AT324)/(AU324-BF324)</f>
        <v>0</v>
      </c>
      <c r="BI324">
        <f>(AO324-AU324)/(AO324-BF324)</f>
        <v>0</v>
      </c>
      <c r="BJ324">
        <f>(AU324-AT324)/(AU324-AN324)</f>
        <v>0</v>
      </c>
      <c r="BK324">
        <f>(AO324-AU324)/(AO324-AN324)</f>
        <v>0</v>
      </c>
      <c r="BL324">
        <f>(BH324*BF324/AT324)</f>
        <v>0</v>
      </c>
      <c r="BM324">
        <f>(1-BL324)</f>
        <v>0</v>
      </c>
      <c r="CV324">
        <f>$B$13*DT324+$C$13*DU324+$F$13*EF324*(1-EI324)</f>
        <v>0</v>
      </c>
      <c r="CW324">
        <f>CV324*CX324</f>
        <v>0</v>
      </c>
      <c r="CX324">
        <f>($B$13*$D$11+$C$13*$D$11+$F$13*((ES324+EK324)/MAX(ES324+EK324+ET324, 0.1)*$I$11+ET324/MAX(ES324+EK324+ET324, 0.1)*$J$11))/($B$13+$C$13+$F$13)</f>
        <v>0</v>
      </c>
      <c r="CY324">
        <f>($B$13*$K$11+$C$13*$K$11+$F$13*((ES324+EK324)/MAX(ES324+EK324+ET324, 0.1)*$P$11+ET324/MAX(ES324+EK324+ET324, 0.1)*$Q$11))/($B$13+$C$13+$F$13)</f>
        <v>0</v>
      </c>
      <c r="CZ324">
        <v>1.91</v>
      </c>
      <c r="DA324">
        <v>0.5</v>
      </c>
      <c r="DB324" t="s">
        <v>423</v>
      </c>
      <c r="DC324">
        <v>2</v>
      </c>
      <c r="DD324">
        <v>1758415776.4</v>
      </c>
      <c r="DE324">
        <v>422.00292</v>
      </c>
      <c r="DF324">
        <v>420.00176</v>
      </c>
      <c r="DG324">
        <v>23.38298</v>
      </c>
      <c r="DH324">
        <v>23.230744</v>
      </c>
      <c r="DI324">
        <v>422.66432</v>
      </c>
      <c r="DJ324">
        <v>23.078292</v>
      </c>
      <c r="DK324">
        <v>500.0077199999999</v>
      </c>
      <c r="DL324">
        <v>90.17391200000002</v>
      </c>
      <c r="DM324">
        <v>0.06774867600000001</v>
      </c>
      <c r="DN324">
        <v>29.81168</v>
      </c>
      <c r="DO324">
        <v>29.996456</v>
      </c>
      <c r="DP324">
        <v>999.9</v>
      </c>
      <c r="DQ324">
        <v>0</v>
      </c>
      <c r="DR324">
        <v>0</v>
      </c>
      <c r="DS324">
        <v>9989.8292</v>
      </c>
      <c r="DT324">
        <v>0</v>
      </c>
      <c r="DU324">
        <v>3.52142</v>
      </c>
      <c r="DV324">
        <v>2.0011476</v>
      </c>
      <c r="DW324">
        <v>432.10696</v>
      </c>
      <c r="DX324">
        <v>429.99072</v>
      </c>
      <c r="DY324">
        <v>0.15223168</v>
      </c>
      <c r="DZ324">
        <v>420.00176</v>
      </c>
      <c r="EA324">
        <v>23.230744</v>
      </c>
      <c r="EB324">
        <v>2.1085336</v>
      </c>
      <c r="EC324">
        <v>2.0948068</v>
      </c>
      <c r="ED324">
        <v>18.2838</v>
      </c>
      <c r="EE324">
        <v>18.179748</v>
      </c>
      <c r="EF324">
        <v>0.00500078</v>
      </c>
      <c r="EG324">
        <v>0</v>
      </c>
      <c r="EH324">
        <v>0</v>
      </c>
      <c r="EI324">
        <v>0</v>
      </c>
      <c r="EJ324">
        <v>190.784</v>
      </c>
      <c r="EK324">
        <v>0.00500078</v>
      </c>
      <c r="EL324">
        <v>-18.092</v>
      </c>
      <c r="EM324">
        <v>-0.9399999999999998</v>
      </c>
      <c r="EN324">
        <v>35.4222</v>
      </c>
      <c r="EO324">
        <v>38.98468</v>
      </c>
      <c r="EP324">
        <v>37.80468</v>
      </c>
      <c r="EQ324">
        <v>39.19228</v>
      </c>
      <c r="ER324">
        <v>37.9948</v>
      </c>
      <c r="ES324">
        <v>0</v>
      </c>
      <c r="ET324">
        <v>0</v>
      </c>
      <c r="EU324">
        <v>0</v>
      </c>
      <c r="EV324">
        <v>1758415784.4</v>
      </c>
      <c r="EW324">
        <v>0</v>
      </c>
      <c r="EX324">
        <v>191.9</v>
      </c>
      <c r="EY324">
        <v>-15.5487183818107</v>
      </c>
      <c r="EZ324">
        <v>3.760684143992681</v>
      </c>
      <c r="FA324">
        <v>-17.86923076923077</v>
      </c>
      <c r="FB324">
        <v>15</v>
      </c>
      <c r="FC324">
        <v>0</v>
      </c>
      <c r="FD324" t="s">
        <v>424</v>
      </c>
      <c r="FE324">
        <v>1746989605.5</v>
      </c>
      <c r="FF324">
        <v>1746989593.5</v>
      </c>
      <c r="FG324">
        <v>0</v>
      </c>
      <c r="FH324">
        <v>-0.274</v>
      </c>
      <c r="FI324">
        <v>-0.002</v>
      </c>
      <c r="FJ324">
        <v>2.549</v>
      </c>
      <c r="FK324">
        <v>0.129</v>
      </c>
      <c r="FL324">
        <v>420</v>
      </c>
      <c r="FM324">
        <v>17</v>
      </c>
      <c r="FN324">
        <v>0.02</v>
      </c>
      <c r="FO324">
        <v>0.04</v>
      </c>
      <c r="FP324">
        <v>1.993164634146341</v>
      </c>
      <c r="FQ324">
        <v>0.2767016027874574</v>
      </c>
      <c r="FR324">
        <v>0.05186264984800137</v>
      </c>
      <c r="FS324">
        <v>1</v>
      </c>
      <c r="FT324">
        <v>191.6294117647059</v>
      </c>
      <c r="FU324">
        <v>0.9106186295076936</v>
      </c>
      <c r="FV324">
        <v>6.655008260558126</v>
      </c>
      <c r="FW324">
        <v>1</v>
      </c>
      <c r="FX324">
        <v>0.1528674634146341</v>
      </c>
      <c r="FY324">
        <v>-0.01326361672473858</v>
      </c>
      <c r="FZ324">
        <v>0.00165462761410066</v>
      </c>
      <c r="GA324">
        <v>1</v>
      </c>
      <c r="GB324">
        <v>3</v>
      </c>
      <c r="GC324">
        <v>3</v>
      </c>
      <c r="GD324" t="s">
        <v>462</v>
      </c>
      <c r="GE324">
        <v>3.10291</v>
      </c>
      <c r="GF324">
        <v>2.72598</v>
      </c>
      <c r="GG324">
        <v>0.0880832</v>
      </c>
      <c r="GH324">
        <v>0.0877091</v>
      </c>
      <c r="GI324">
        <v>0.105485</v>
      </c>
      <c r="GJ324">
        <v>0.106407</v>
      </c>
      <c r="GK324">
        <v>23836.8</v>
      </c>
      <c r="GL324">
        <v>21641.9</v>
      </c>
      <c r="GM324">
        <v>26703.8</v>
      </c>
      <c r="GN324">
        <v>23944.7</v>
      </c>
      <c r="GO324">
        <v>38224.1</v>
      </c>
      <c r="GP324">
        <v>31628.9</v>
      </c>
      <c r="GQ324">
        <v>46635.4</v>
      </c>
      <c r="GR324">
        <v>37882.6</v>
      </c>
      <c r="GS324">
        <v>1.86607</v>
      </c>
      <c r="GT324">
        <v>1.8598</v>
      </c>
      <c r="GU324">
        <v>0.0888482</v>
      </c>
      <c r="GV324">
        <v>0</v>
      </c>
      <c r="GW324">
        <v>28.5433</v>
      </c>
      <c r="GX324">
        <v>999.9</v>
      </c>
      <c r="GY324">
        <v>53.2</v>
      </c>
      <c r="GZ324">
        <v>31.6</v>
      </c>
      <c r="HA324">
        <v>27.5419</v>
      </c>
      <c r="HB324">
        <v>60.8237</v>
      </c>
      <c r="HC324">
        <v>25.9175</v>
      </c>
      <c r="HD324">
        <v>1</v>
      </c>
      <c r="HE324">
        <v>0.137152</v>
      </c>
      <c r="HF324">
        <v>-1.09269</v>
      </c>
      <c r="HG324">
        <v>20.2953</v>
      </c>
      <c r="HH324">
        <v>5.22103</v>
      </c>
      <c r="HI324">
        <v>11.98</v>
      </c>
      <c r="HJ324">
        <v>4.9652</v>
      </c>
      <c r="HK324">
        <v>3.27598</v>
      </c>
      <c r="HL324">
        <v>9999</v>
      </c>
      <c r="HM324">
        <v>9999</v>
      </c>
      <c r="HN324">
        <v>9999</v>
      </c>
      <c r="HO324">
        <v>999.9</v>
      </c>
      <c r="HP324">
        <v>1.86388</v>
      </c>
      <c r="HQ324">
        <v>1.86005</v>
      </c>
      <c r="HR324">
        <v>1.85838</v>
      </c>
      <c r="HS324">
        <v>1.85974</v>
      </c>
      <c r="HT324">
        <v>1.85982</v>
      </c>
      <c r="HU324">
        <v>1.85837</v>
      </c>
      <c r="HV324">
        <v>1.85745</v>
      </c>
      <c r="HW324">
        <v>1.85238</v>
      </c>
      <c r="HX324">
        <v>0</v>
      </c>
      <c r="HY324">
        <v>0</v>
      </c>
      <c r="HZ324">
        <v>0</v>
      </c>
      <c r="IA324">
        <v>0</v>
      </c>
      <c r="IB324" t="s">
        <v>426</v>
      </c>
      <c r="IC324" t="s">
        <v>427</v>
      </c>
      <c r="ID324" t="s">
        <v>428</v>
      </c>
      <c r="IE324" t="s">
        <v>428</v>
      </c>
      <c r="IF324" t="s">
        <v>428</v>
      </c>
      <c r="IG324" t="s">
        <v>428</v>
      </c>
      <c r="IH324">
        <v>0</v>
      </c>
      <c r="II324">
        <v>100</v>
      </c>
      <c r="IJ324">
        <v>100</v>
      </c>
      <c r="IK324">
        <v>-0.661</v>
      </c>
      <c r="IL324">
        <v>0.3047</v>
      </c>
      <c r="IM324">
        <v>-0.6605319167387009</v>
      </c>
      <c r="IN324">
        <v>-0.0004737513092168879</v>
      </c>
      <c r="IO324">
        <v>1.233974951706583E-06</v>
      </c>
      <c r="IP324">
        <v>-2.791035861235605E-10</v>
      </c>
      <c r="IQ324">
        <v>0.04306461537617447</v>
      </c>
      <c r="IR324">
        <v>-0.002560808816659483</v>
      </c>
      <c r="IS324">
        <v>0.0007441110143227328</v>
      </c>
      <c r="IT324">
        <v>-6.151772081818622E-06</v>
      </c>
      <c r="IU324">
        <v>2</v>
      </c>
      <c r="IV324">
        <v>1988</v>
      </c>
      <c r="IW324">
        <v>1</v>
      </c>
      <c r="IX324">
        <v>28</v>
      </c>
      <c r="IY324">
        <v>190436.3</v>
      </c>
      <c r="IZ324">
        <v>190436.5</v>
      </c>
      <c r="JA324">
        <v>1.1499</v>
      </c>
      <c r="JB324">
        <v>2.60864</v>
      </c>
      <c r="JC324">
        <v>1.49658</v>
      </c>
      <c r="JD324">
        <v>2.34741</v>
      </c>
      <c r="JE324">
        <v>1.54907</v>
      </c>
      <c r="JF324">
        <v>2.41821</v>
      </c>
      <c r="JG324">
        <v>36.4578</v>
      </c>
      <c r="JH324">
        <v>24.0963</v>
      </c>
      <c r="JI324">
        <v>18</v>
      </c>
      <c r="JJ324">
        <v>481.284</v>
      </c>
      <c r="JK324">
        <v>491.762</v>
      </c>
      <c r="JL324">
        <v>30.1054</v>
      </c>
      <c r="JM324">
        <v>29.0189</v>
      </c>
      <c r="JN324">
        <v>30.0001</v>
      </c>
      <c r="JO324">
        <v>29.214</v>
      </c>
      <c r="JP324">
        <v>29.2038</v>
      </c>
      <c r="JQ324">
        <v>23.1137</v>
      </c>
      <c r="JR324">
        <v>19.5394</v>
      </c>
      <c r="JS324">
        <v>100</v>
      </c>
      <c r="JT324">
        <v>30.1073</v>
      </c>
      <c r="JU324">
        <v>420</v>
      </c>
      <c r="JV324">
        <v>23.2726</v>
      </c>
      <c r="JW324">
        <v>101.961</v>
      </c>
      <c r="JX324">
        <v>91.3591</v>
      </c>
    </row>
    <row r="325" spans="1:284">
      <c r="A325">
        <v>307</v>
      </c>
      <c r="B325">
        <v>1758415786.5</v>
      </c>
      <c r="C325">
        <v>3083.5</v>
      </c>
      <c r="D325" t="s">
        <v>1048</v>
      </c>
      <c r="E325" t="s">
        <v>1049</v>
      </c>
      <c r="F325">
        <v>5</v>
      </c>
      <c r="G325" t="s">
        <v>1037</v>
      </c>
      <c r="H325" t="s">
        <v>421</v>
      </c>
      <c r="I325">
        <v>1758415778.5625</v>
      </c>
      <c r="J325">
        <f>(K325)/1000</f>
        <v>0</v>
      </c>
      <c r="K325">
        <f>1000*DK325*AI325*(DG325-DH325)/(100*CZ325*(1000-AI325*DG325))</f>
        <v>0</v>
      </c>
      <c r="L325">
        <f>DK325*AI325*(DF325-DE325*(1000-AI325*DH325)/(1000-AI325*DG325))/(100*CZ325)</f>
        <v>0</v>
      </c>
      <c r="M325">
        <f>DE325 - IF(AI325&gt;1, L325*CZ325*100.0/(AK325), 0)</f>
        <v>0</v>
      </c>
      <c r="N325">
        <f>((T325-J325/2)*M325-L325)/(T325+J325/2)</f>
        <v>0</v>
      </c>
      <c r="O325">
        <f>N325*(DL325+DM325)/1000.0</f>
        <v>0</v>
      </c>
      <c r="P325">
        <f>(DE325 - IF(AI325&gt;1, L325*CZ325*100.0/(AK325), 0))*(DL325+DM325)/1000.0</f>
        <v>0</v>
      </c>
      <c r="Q325">
        <f>2.0/((1/S325-1/R325)+SIGN(S325)*SQRT((1/S325-1/R325)*(1/S325-1/R325) + 4*DA325/((DA325+1)*(DA325+1))*(2*1/S325*1/R325-1/R325*1/R325)))</f>
        <v>0</v>
      </c>
      <c r="R325">
        <f>IF(LEFT(DB325,1)&lt;&gt;"0",IF(LEFT(DB325,1)="1",3.0,DC325),$D$5+$E$5*(DS325*DL325/($K$5*1000))+$F$5*(DS325*DL325/($K$5*1000))*MAX(MIN(CZ325,$J$5),$I$5)*MAX(MIN(CZ325,$J$5),$I$5)+$G$5*MAX(MIN(CZ325,$J$5),$I$5)*(DS325*DL325/($K$5*1000))+$H$5*(DS325*DL325/($K$5*1000))*(DS325*DL325/($K$5*1000)))</f>
        <v>0</v>
      </c>
      <c r="S325">
        <f>J325*(1000-(1000*0.61365*exp(17.502*W325/(240.97+W325))/(DL325+DM325)+DG325)/2)/(1000*0.61365*exp(17.502*W325/(240.97+W325))/(DL325+DM325)-DG325)</f>
        <v>0</v>
      </c>
      <c r="T325">
        <f>1/((DA325+1)/(Q325/1.6)+1/(R325/1.37)) + DA325/((DA325+1)/(Q325/1.6) + DA325/(R325/1.37))</f>
        <v>0</v>
      </c>
      <c r="U325">
        <f>(CV325*CY325)</f>
        <v>0</v>
      </c>
      <c r="V325">
        <f>(DN325+(U325+2*0.95*5.67E-8*(((DN325+$B$9)+273)^4-(DN325+273)^4)-44100*J325)/(1.84*29.3*R325+8*0.95*5.67E-8*(DN325+273)^3))</f>
        <v>0</v>
      </c>
      <c r="W325">
        <f>($C$9*DO325+$D$9*DP325+$E$9*V325)</f>
        <v>0</v>
      </c>
      <c r="X325">
        <f>0.61365*exp(17.502*W325/(240.97+W325))</f>
        <v>0</v>
      </c>
      <c r="Y325">
        <f>(Z325/AA325*100)</f>
        <v>0</v>
      </c>
      <c r="Z325">
        <f>DG325*(DL325+DM325)/1000</f>
        <v>0</v>
      </c>
      <c r="AA325">
        <f>0.61365*exp(17.502*DN325/(240.97+DN325))</f>
        <v>0</v>
      </c>
      <c r="AB325">
        <f>(X325-DG325*(DL325+DM325)/1000)</f>
        <v>0</v>
      </c>
      <c r="AC325">
        <f>(-J325*44100)</f>
        <v>0</v>
      </c>
      <c r="AD325">
        <f>2*29.3*R325*0.92*(DN325-W325)</f>
        <v>0</v>
      </c>
      <c r="AE325">
        <f>2*0.95*5.67E-8*(((DN325+$B$9)+273)^4-(W325+273)^4)</f>
        <v>0</v>
      </c>
      <c r="AF325">
        <f>U325+AE325+AC325+AD325</f>
        <v>0</v>
      </c>
      <c r="AG325">
        <v>0</v>
      </c>
      <c r="AH325">
        <v>0</v>
      </c>
      <c r="AI325">
        <f>IF(AG325*$H$15&gt;=AK325,1.0,(AK325/(AK325-AG325*$H$15)))</f>
        <v>0</v>
      </c>
      <c r="AJ325">
        <f>(AI325-1)*100</f>
        <v>0</v>
      </c>
      <c r="AK325">
        <f>MAX(0,($B$15+$C$15*DS325)/(1+$D$15*DS325)*DL325/(DN325+273)*$E$15)</f>
        <v>0</v>
      </c>
      <c r="AL325" t="s">
        <v>422</v>
      </c>
      <c r="AM325" t="s">
        <v>422</v>
      </c>
      <c r="AN325">
        <v>0</v>
      </c>
      <c r="AO325">
        <v>0</v>
      </c>
      <c r="AP325">
        <f>1-AN325/AO325</f>
        <v>0</v>
      </c>
      <c r="AQ325">
        <v>0</v>
      </c>
      <c r="AR325" t="s">
        <v>422</v>
      </c>
      <c r="AS325" t="s">
        <v>422</v>
      </c>
      <c r="AT325">
        <v>0</v>
      </c>
      <c r="AU325">
        <v>0</v>
      </c>
      <c r="AV325">
        <f>1-AT325/AU325</f>
        <v>0</v>
      </c>
      <c r="AW325">
        <v>0.5</v>
      </c>
      <c r="AX325">
        <f>CW325</f>
        <v>0</v>
      </c>
      <c r="AY325">
        <f>L325</f>
        <v>0</v>
      </c>
      <c r="AZ325">
        <f>AV325*AW325*AX325</f>
        <v>0</v>
      </c>
      <c r="BA325">
        <f>(AY325-AQ325)/AX325</f>
        <v>0</v>
      </c>
      <c r="BB325">
        <f>(AO325-AU325)/AU325</f>
        <v>0</v>
      </c>
      <c r="BC325">
        <f>AN325/(AP325+AN325/AU325)</f>
        <v>0</v>
      </c>
      <c r="BD325" t="s">
        <v>422</v>
      </c>
      <c r="BE325">
        <v>0</v>
      </c>
      <c r="BF325">
        <f>IF(BE325&lt;&gt;0, BE325, BC325)</f>
        <v>0</v>
      </c>
      <c r="BG325">
        <f>1-BF325/AU325</f>
        <v>0</v>
      </c>
      <c r="BH325">
        <f>(AU325-AT325)/(AU325-BF325)</f>
        <v>0</v>
      </c>
      <c r="BI325">
        <f>(AO325-AU325)/(AO325-BF325)</f>
        <v>0</v>
      </c>
      <c r="BJ325">
        <f>(AU325-AT325)/(AU325-AN325)</f>
        <v>0</v>
      </c>
      <c r="BK325">
        <f>(AO325-AU325)/(AO325-AN325)</f>
        <v>0</v>
      </c>
      <c r="BL325">
        <f>(BH325*BF325/AT325)</f>
        <v>0</v>
      </c>
      <c r="BM325">
        <f>(1-BL325)</f>
        <v>0</v>
      </c>
      <c r="CV325">
        <f>$B$13*DT325+$C$13*DU325+$F$13*EF325*(1-EI325)</f>
        <v>0</v>
      </c>
      <c r="CW325">
        <f>CV325*CX325</f>
        <v>0</v>
      </c>
      <c r="CX325">
        <f>($B$13*$D$11+$C$13*$D$11+$F$13*((ES325+EK325)/MAX(ES325+EK325+ET325, 0.1)*$I$11+ET325/MAX(ES325+EK325+ET325, 0.1)*$J$11))/($B$13+$C$13+$F$13)</f>
        <v>0</v>
      </c>
      <c r="CY325">
        <f>($B$13*$K$11+$C$13*$K$11+$F$13*((ES325+EK325)/MAX(ES325+EK325+ET325, 0.1)*$P$11+ET325/MAX(ES325+EK325+ET325, 0.1)*$Q$11))/($B$13+$C$13+$F$13)</f>
        <v>0</v>
      </c>
      <c r="CZ325">
        <v>1.91</v>
      </c>
      <c r="DA325">
        <v>0.5</v>
      </c>
      <c r="DB325" t="s">
        <v>423</v>
      </c>
      <c r="DC325">
        <v>2</v>
      </c>
      <c r="DD325">
        <v>1758415778.5625</v>
      </c>
      <c r="DE325">
        <v>421.9999166666666</v>
      </c>
      <c r="DF325">
        <v>419.9838333333334</v>
      </c>
      <c r="DG325">
        <v>23.38316666666666</v>
      </c>
      <c r="DH325">
        <v>23.230725</v>
      </c>
      <c r="DI325">
        <v>422.6613333333333</v>
      </c>
      <c r="DJ325">
        <v>23.078475</v>
      </c>
      <c r="DK325">
        <v>499.9893333333333</v>
      </c>
      <c r="DL325">
        <v>90.17412083333333</v>
      </c>
      <c r="DM325">
        <v>0.06778796666666666</v>
      </c>
      <c r="DN325">
        <v>29.81051666666667</v>
      </c>
      <c r="DO325">
        <v>29.99491666666666</v>
      </c>
      <c r="DP325">
        <v>999.9</v>
      </c>
      <c r="DQ325">
        <v>0</v>
      </c>
      <c r="DR325">
        <v>0</v>
      </c>
      <c r="DS325">
        <v>9988.125416666668</v>
      </c>
      <c r="DT325">
        <v>0</v>
      </c>
      <c r="DU325">
        <v>3.52142</v>
      </c>
      <c r="DV325">
        <v>2.01604</v>
      </c>
      <c r="DW325">
        <v>432.104</v>
      </c>
      <c r="DX325">
        <v>429.972375</v>
      </c>
      <c r="DY325">
        <v>0.1524364583333333</v>
      </c>
      <c r="DZ325">
        <v>419.9838333333334</v>
      </c>
      <c r="EA325">
        <v>23.230725</v>
      </c>
      <c r="EB325">
        <v>2.108555416666666</v>
      </c>
      <c r="EC325">
        <v>2.094810416666667</v>
      </c>
      <c r="ED325">
        <v>18.2839625</v>
      </c>
      <c r="EE325">
        <v>18.179775</v>
      </c>
      <c r="EF325">
        <v>0.00500078</v>
      </c>
      <c r="EG325">
        <v>0</v>
      </c>
      <c r="EH325">
        <v>0</v>
      </c>
      <c r="EI325">
        <v>0</v>
      </c>
      <c r="EJ325">
        <v>190.4125</v>
      </c>
      <c r="EK325">
        <v>0.00500078</v>
      </c>
      <c r="EL325">
        <v>-17.35833333333333</v>
      </c>
      <c r="EM325">
        <v>-0.9583333333333334</v>
      </c>
      <c r="EN325">
        <v>35.41895833333333</v>
      </c>
      <c r="EO325">
        <v>38.95808333333333</v>
      </c>
      <c r="EP325">
        <v>37.82516666666667</v>
      </c>
      <c r="EQ325">
        <v>39.16125</v>
      </c>
      <c r="ER325">
        <v>37.994625</v>
      </c>
      <c r="ES325">
        <v>0</v>
      </c>
      <c r="ET325">
        <v>0</v>
      </c>
      <c r="EU325">
        <v>0</v>
      </c>
      <c r="EV325">
        <v>1758415786.2</v>
      </c>
      <c r="EW325">
        <v>0</v>
      </c>
      <c r="EX325">
        <v>191.588</v>
      </c>
      <c r="EY325">
        <v>-25.05384666491717</v>
      </c>
      <c r="EZ325">
        <v>0.1307696073483019</v>
      </c>
      <c r="FA325">
        <v>-17.156</v>
      </c>
      <c r="FB325">
        <v>15</v>
      </c>
      <c r="FC325">
        <v>0</v>
      </c>
      <c r="FD325" t="s">
        <v>424</v>
      </c>
      <c r="FE325">
        <v>1746989605.5</v>
      </c>
      <c r="FF325">
        <v>1746989593.5</v>
      </c>
      <c r="FG325">
        <v>0</v>
      </c>
      <c r="FH325">
        <v>-0.274</v>
      </c>
      <c r="FI325">
        <v>-0.002</v>
      </c>
      <c r="FJ325">
        <v>2.549</v>
      </c>
      <c r="FK325">
        <v>0.129</v>
      </c>
      <c r="FL325">
        <v>420</v>
      </c>
      <c r="FM325">
        <v>17</v>
      </c>
      <c r="FN325">
        <v>0.02</v>
      </c>
      <c r="FO325">
        <v>0.04</v>
      </c>
      <c r="FP325">
        <v>2.00812075</v>
      </c>
      <c r="FQ325">
        <v>0.2344562476547837</v>
      </c>
      <c r="FR325">
        <v>0.0482380667827547</v>
      </c>
      <c r="FS325">
        <v>1</v>
      </c>
      <c r="FT325">
        <v>191.3117647058824</v>
      </c>
      <c r="FU325">
        <v>-7.187165956390745</v>
      </c>
      <c r="FV325">
        <v>6.185122791395226</v>
      </c>
      <c r="FW325">
        <v>0</v>
      </c>
      <c r="FX325">
        <v>0.15277045</v>
      </c>
      <c r="FY325">
        <v>-0.007586656660413115</v>
      </c>
      <c r="FZ325">
        <v>0.00160209284921318</v>
      </c>
      <c r="GA325">
        <v>1</v>
      </c>
      <c r="GB325">
        <v>2</v>
      </c>
      <c r="GC325">
        <v>3</v>
      </c>
      <c r="GD325" t="s">
        <v>425</v>
      </c>
      <c r="GE325">
        <v>3.10323</v>
      </c>
      <c r="GF325">
        <v>2.72601</v>
      </c>
      <c r="GG325">
        <v>0.0880877</v>
      </c>
      <c r="GH325">
        <v>0.08770169999999999</v>
      </c>
      <c r="GI325">
        <v>0.105483</v>
      </c>
      <c r="GJ325">
        <v>0.106409</v>
      </c>
      <c r="GK325">
        <v>23836.7</v>
      </c>
      <c r="GL325">
        <v>21642.1</v>
      </c>
      <c r="GM325">
        <v>26703.8</v>
      </c>
      <c r="GN325">
        <v>23944.7</v>
      </c>
      <c r="GO325">
        <v>38224</v>
      </c>
      <c r="GP325">
        <v>31628.9</v>
      </c>
      <c r="GQ325">
        <v>46635.2</v>
      </c>
      <c r="GR325">
        <v>37882.6</v>
      </c>
      <c r="GS325">
        <v>1.86653</v>
      </c>
      <c r="GT325">
        <v>1.85928</v>
      </c>
      <c r="GU325">
        <v>0.0889972</v>
      </c>
      <c r="GV325">
        <v>0</v>
      </c>
      <c r="GW325">
        <v>28.5433</v>
      </c>
      <c r="GX325">
        <v>999.9</v>
      </c>
      <c r="GY325">
        <v>53.2</v>
      </c>
      <c r="GZ325">
        <v>31.6</v>
      </c>
      <c r="HA325">
        <v>27.5383</v>
      </c>
      <c r="HB325">
        <v>60.9237</v>
      </c>
      <c r="HC325">
        <v>25.8053</v>
      </c>
      <c r="HD325">
        <v>1</v>
      </c>
      <c r="HE325">
        <v>0.137287</v>
      </c>
      <c r="HF325">
        <v>-1.09707</v>
      </c>
      <c r="HG325">
        <v>20.2954</v>
      </c>
      <c r="HH325">
        <v>5.22088</v>
      </c>
      <c r="HI325">
        <v>11.98</v>
      </c>
      <c r="HJ325">
        <v>4.9652</v>
      </c>
      <c r="HK325">
        <v>3.27593</v>
      </c>
      <c r="HL325">
        <v>9999</v>
      </c>
      <c r="HM325">
        <v>9999</v>
      </c>
      <c r="HN325">
        <v>9999</v>
      </c>
      <c r="HO325">
        <v>999.9</v>
      </c>
      <c r="HP325">
        <v>1.86387</v>
      </c>
      <c r="HQ325">
        <v>1.86005</v>
      </c>
      <c r="HR325">
        <v>1.85838</v>
      </c>
      <c r="HS325">
        <v>1.85974</v>
      </c>
      <c r="HT325">
        <v>1.8598</v>
      </c>
      <c r="HU325">
        <v>1.85836</v>
      </c>
      <c r="HV325">
        <v>1.85745</v>
      </c>
      <c r="HW325">
        <v>1.85236</v>
      </c>
      <c r="HX325">
        <v>0</v>
      </c>
      <c r="HY325">
        <v>0</v>
      </c>
      <c r="HZ325">
        <v>0</v>
      </c>
      <c r="IA325">
        <v>0</v>
      </c>
      <c r="IB325" t="s">
        <v>426</v>
      </c>
      <c r="IC325" t="s">
        <v>427</v>
      </c>
      <c r="ID325" t="s">
        <v>428</v>
      </c>
      <c r="IE325" t="s">
        <v>428</v>
      </c>
      <c r="IF325" t="s">
        <v>428</v>
      </c>
      <c r="IG325" t="s">
        <v>428</v>
      </c>
      <c r="IH325">
        <v>0</v>
      </c>
      <c r="II325">
        <v>100</v>
      </c>
      <c r="IJ325">
        <v>100</v>
      </c>
      <c r="IK325">
        <v>-0.661</v>
      </c>
      <c r="IL325">
        <v>0.3047</v>
      </c>
      <c r="IM325">
        <v>-0.6605319167387009</v>
      </c>
      <c r="IN325">
        <v>-0.0004737513092168879</v>
      </c>
      <c r="IO325">
        <v>1.233974951706583E-06</v>
      </c>
      <c r="IP325">
        <v>-2.791035861235605E-10</v>
      </c>
      <c r="IQ325">
        <v>0.04306461537617447</v>
      </c>
      <c r="IR325">
        <v>-0.002560808816659483</v>
      </c>
      <c r="IS325">
        <v>0.0007441110143227328</v>
      </c>
      <c r="IT325">
        <v>-6.151772081818622E-06</v>
      </c>
      <c r="IU325">
        <v>2</v>
      </c>
      <c r="IV325">
        <v>1988</v>
      </c>
      <c r="IW325">
        <v>1</v>
      </c>
      <c r="IX325">
        <v>28</v>
      </c>
      <c r="IY325">
        <v>190436.4</v>
      </c>
      <c r="IZ325">
        <v>190436.5</v>
      </c>
      <c r="JA325">
        <v>1.1499</v>
      </c>
      <c r="JB325">
        <v>2.61963</v>
      </c>
      <c r="JC325">
        <v>1.49658</v>
      </c>
      <c r="JD325">
        <v>2.34741</v>
      </c>
      <c r="JE325">
        <v>1.54907</v>
      </c>
      <c r="JF325">
        <v>2.3584</v>
      </c>
      <c r="JG325">
        <v>36.4578</v>
      </c>
      <c r="JH325">
        <v>24.0875</v>
      </c>
      <c r="JI325">
        <v>18</v>
      </c>
      <c r="JJ325">
        <v>481.546</v>
      </c>
      <c r="JK325">
        <v>491.416</v>
      </c>
      <c r="JL325">
        <v>30.1059</v>
      </c>
      <c r="JM325">
        <v>29.0189</v>
      </c>
      <c r="JN325">
        <v>30.0002</v>
      </c>
      <c r="JO325">
        <v>29.214</v>
      </c>
      <c r="JP325">
        <v>29.2038</v>
      </c>
      <c r="JQ325">
        <v>23.1158</v>
      </c>
      <c r="JR325">
        <v>19.5394</v>
      </c>
      <c r="JS325">
        <v>100</v>
      </c>
      <c r="JT325">
        <v>30.1073</v>
      </c>
      <c r="JU325">
        <v>420</v>
      </c>
      <c r="JV325">
        <v>23.2726</v>
      </c>
      <c r="JW325">
        <v>101.961</v>
      </c>
      <c r="JX325">
        <v>91.3591</v>
      </c>
    </row>
    <row r="326" spans="1:284">
      <c r="A326">
        <v>308</v>
      </c>
      <c r="B326">
        <v>1758415788.5</v>
      </c>
      <c r="C326">
        <v>3085.5</v>
      </c>
      <c r="D326" t="s">
        <v>1050</v>
      </c>
      <c r="E326" t="s">
        <v>1051</v>
      </c>
      <c r="F326">
        <v>5</v>
      </c>
      <c r="G326" t="s">
        <v>1037</v>
      </c>
      <c r="H326" t="s">
        <v>421</v>
      </c>
      <c r="I326">
        <v>1758415780.826087</v>
      </c>
      <c r="J326">
        <f>(K326)/1000</f>
        <v>0</v>
      </c>
      <c r="K326">
        <f>1000*DK326*AI326*(DG326-DH326)/(100*CZ326*(1000-AI326*DG326))</f>
        <v>0</v>
      </c>
      <c r="L326">
        <f>DK326*AI326*(DF326-DE326*(1000-AI326*DH326)/(1000-AI326*DG326))/(100*CZ326)</f>
        <v>0</v>
      </c>
      <c r="M326">
        <f>DE326 - IF(AI326&gt;1, L326*CZ326*100.0/(AK326), 0)</f>
        <v>0</v>
      </c>
      <c r="N326">
        <f>((T326-J326/2)*M326-L326)/(T326+J326/2)</f>
        <v>0</v>
      </c>
      <c r="O326">
        <f>N326*(DL326+DM326)/1000.0</f>
        <v>0</v>
      </c>
      <c r="P326">
        <f>(DE326 - IF(AI326&gt;1, L326*CZ326*100.0/(AK326), 0))*(DL326+DM326)/1000.0</f>
        <v>0</v>
      </c>
      <c r="Q326">
        <f>2.0/((1/S326-1/R326)+SIGN(S326)*SQRT((1/S326-1/R326)*(1/S326-1/R326) + 4*DA326/((DA326+1)*(DA326+1))*(2*1/S326*1/R326-1/R326*1/R326)))</f>
        <v>0</v>
      </c>
      <c r="R326">
        <f>IF(LEFT(DB326,1)&lt;&gt;"0",IF(LEFT(DB326,1)="1",3.0,DC326),$D$5+$E$5*(DS326*DL326/($K$5*1000))+$F$5*(DS326*DL326/($K$5*1000))*MAX(MIN(CZ326,$J$5),$I$5)*MAX(MIN(CZ326,$J$5),$I$5)+$G$5*MAX(MIN(CZ326,$J$5),$I$5)*(DS326*DL326/($K$5*1000))+$H$5*(DS326*DL326/($K$5*1000))*(DS326*DL326/($K$5*1000)))</f>
        <v>0</v>
      </c>
      <c r="S326">
        <f>J326*(1000-(1000*0.61365*exp(17.502*W326/(240.97+W326))/(DL326+DM326)+DG326)/2)/(1000*0.61365*exp(17.502*W326/(240.97+W326))/(DL326+DM326)-DG326)</f>
        <v>0</v>
      </c>
      <c r="T326">
        <f>1/((DA326+1)/(Q326/1.6)+1/(R326/1.37)) + DA326/((DA326+1)/(Q326/1.6) + DA326/(R326/1.37))</f>
        <v>0</v>
      </c>
      <c r="U326">
        <f>(CV326*CY326)</f>
        <v>0</v>
      </c>
      <c r="V326">
        <f>(DN326+(U326+2*0.95*5.67E-8*(((DN326+$B$9)+273)^4-(DN326+273)^4)-44100*J326)/(1.84*29.3*R326+8*0.95*5.67E-8*(DN326+273)^3))</f>
        <v>0</v>
      </c>
      <c r="W326">
        <f>($C$9*DO326+$D$9*DP326+$E$9*V326)</f>
        <v>0</v>
      </c>
      <c r="X326">
        <f>0.61365*exp(17.502*W326/(240.97+W326))</f>
        <v>0</v>
      </c>
      <c r="Y326">
        <f>(Z326/AA326*100)</f>
        <v>0</v>
      </c>
      <c r="Z326">
        <f>DG326*(DL326+DM326)/1000</f>
        <v>0</v>
      </c>
      <c r="AA326">
        <f>0.61365*exp(17.502*DN326/(240.97+DN326))</f>
        <v>0</v>
      </c>
      <c r="AB326">
        <f>(X326-DG326*(DL326+DM326)/1000)</f>
        <v>0</v>
      </c>
      <c r="AC326">
        <f>(-J326*44100)</f>
        <v>0</v>
      </c>
      <c r="AD326">
        <f>2*29.3*R326*0.92*(DN326-W326)</f>
        <v>0</v>
      </c>
      <c r="AE326">
        <f>2*0.95*5.67E-8*(((DN326+$B$9)+273)^4-(W326+273)^4)</f>
        <v>0</v>
      </c>
      <c r="AF326">
        <f>U326+AE326+AC326+AD326</f>
        <v>0</v>
      </c>
      <c r="AG326">
        <v>0</v>
      </c>
      <c r="AH326">
        <v>0</v>
      </c>
      <c r="AI326">
        <f>IF(AG326*$H$15&gt;=AK326,1.0,(AK326/(AK326-AG326*$H$15)))</f>
        <v>0</v>
      </c>
      <c r="AJ326">
        <f>(AI326-1)*100</f>
        <v>0</v>
      </c>
      <c r="AK326">
        <f>MAX(0,($B$15+$C$15*DS326)/(1+$D$15*DS326)*DL326/(DN326+273)*$E$15)</f>
        <v>0</v>
      </c>
      <c r="AL326" t="s">
        <v>422</v>
      </c>
      <c r="AM326" t="s">
        <v>422</v>
      </c>
      <c r="AN326">
        <v>0</v>
      </c>
      <c r="AO326">
        <v>0</v>
      </c>
      <c r="AP326">
        <f>1-AN326/AO326</f>
        <v>0</v>
      </c>
      <c r="AQ326">
        <v>0</v>
      </c>
      <c r="AR326" t="s">
        <v>422</v>
      </c>
      <c r="AS326" t="s">
        <v>422</v>
      </c>
      <c r="AT326">
        <v>0</v>
      </c>
      <c r="AU326">
        <v>0</v>
      </c>
      <c r="AV326">
        <f>1-AT326/AU326</f>
        <v>0</v>
      </c>
      <c r="AW326">
        <v>0.5</v>
      </c>
      <c r="AX326">
        <f>CW326</f>
        <v>0</v>
      </c>
      <c r="AY326">
        <f>L326</f>
        <v>0</v>
      </c>
      <c r="AZ326">
        <f>AV326*AW326*AX326</f>
        <v>0</v>
      </c>
      <c r="BA326">
        <f>(AY326-AQ326)/AX326</f>
        <v>0</v>
      </c>
      <c r="BB326">
        <f>(AO326-AU326)/AU326</f>
        <v>0</v>
      </c>
      <c r="BC326">
        <f>AN326/(AP326+AN326/AU326)</f>
        <v>0</v>
      </c>
      <c r="BD326" t="s">
        <v>422</v>
      </c>
      <c r="BE326">
        <v>0</v>
      </c>
      <c r="BF326">
        <f>IF(BE326&lt;&gt;0, BE326, BC326)</f>
        <v>0</v>
      </c>
      <c r="BG326">
        <f>1-BF326/AU326</f>
        <v>0</v>
      </c>
      <c r="BH326">
        <f>(AU326-AT326)/(AU326-BF326)</f>
        <v>0</v>
      </c>
      <c r="BI326">
        <f>(AO326-AU326)/(AO326-BF326)</f>
        <v>0</v>
      </c>
      <c r="BJ326">
        <f>(AU326-AT326)/(AU326-AN326)</f>
        <v>0</v>
      </c>
      <c r="BK326">
        <f>(AO326-AU326)/(AO326-AN326)</f>
        <v>0</v>
      </c>
      <c r="BL326">
        <f>(BH326*BF326/AT326)</f>
        <v>0</v>
      </c>
      <c r="BM326">
        <f>(1-BL326)</f>
        <v>0</v>
      </c>
      <c r="CV326">
        <f>$B$13*DT326+$C$13*DU326+$F$13*EF326*(1-EI326)</f>
        <v>0</v>
      </c>
      <c r="CW326">
        <f>CV326*CX326</f>
        <v>0</v>
      </c>
      <c r="CX326">
        <f>($B$13*$D$11+$C$13*$D$11+$F$13*((ES326+EK326)/MAX(ES326+EK326+ET326, 0.1)*$I$11+ET326/MAX(ES326+EK326+ET326, 0.1)*$J$11))/($B$13+$C$13+$F$13)</f>
        <v>0</v>
      </c>
      <c r="CY326">
        <f>($B$13*$K$11+$C$13*$K$11+$F$13*((ES326+EK326)/MAX(ES326+EK326+ET326, 0.1)*$P$11+ET326/MAX(ES326+EK326+ET326, 0.1)*$Q$11))/($B$13+$C$13+$F$13)</f>
        <v>0</v>
      </c>
      <c r="CZ326">
        <v>1.91</v>
      </c>
      <c r="DA326">
        <v>0.5</v>
      </c>
      <c r="DB326" t="s">
        <v>423</v>
      </c>
      <c r="DC326">
        <v>2</v>
      </c>
      <c r="DD326">
        <v>1758415780.826087</v>
      </c>
      <c r="DE326">
        <v>422.0011304347826</v>
      </c>
      <c r="DF326">
        <v>419.9699565217392</v>
      </c>
      <c r="DG326">
        <v>23.38312173913043</v>
      </c>
      <c r="DH326">
        <v>23.23098695652174</v>
      </c>
      <c r="DI326">
        <v>422.6625217391304</v>
      </c>
      <c r="DJ326">
        <v>23.07843043478261</v>
      </c>
      <c r="DK326">
        <v>499.9753913043478</v>
      </c>
      <c r="DL326">
        <v>90.17443478260869</v>
      </c>
      <c r="DM326">
        <v>0.06780554347826087</v>
      </c>
      <c r="DN326">
        <v>29.80929130434783</v>
      </c>
      <c r="DO326">
        <v>29.99421304347826</v>
      </c>
      <c r="DP326">
        <v>999.9000000000003</v>
      </c>
      <c r="DQ326">
        <v>0</v>
      </c>
      <c r="DR326">
        <v>0</v>
      </c>
      <c r="DS326">
        <v>9990.543913043479</v>
      </c>
      <c r="DT326">
        <v>0</v>
      </c>
      <c r="DU326">
        <v>3.521420000000001</v>
      </c>
      <c r="DV326">
        <v>2.031067826086957</v>
      </c>
      <c r="DW326">
        <v>432.1051739130435</v>
      </c>
      <c r="DX326">
        <v>429.958347826087</v>
      </c>
      <c r="DY326">
        <v>0.1521321304347826</v>
      </c>
      <c r="DZ326">
        <v>419.9699565217392</v>
      </c>
      <c r="EA326">
        <v>23.23098695652174</v>
      </c>
      <c r="EB326">
        <v>2.108559130434782</v>
      </c>
      <c r="EC326">
        <v>2.094841304347826</v>
      </c>
      <c r="ED326">
        <v>18.28398695652174</v>
      </c>
      <c r="EE326">
        <v>18.18000869565217</v>
      </c>
      <c r="EF326">
        <v>0.005000779999999999</v>
      </c>
      <c r="EG326">
        <v>0</v>
      </c>
      <c r="EH326">
        <v>0</v>
      </c>
      <c r="EI326">
        <v>0</v>
      </c>
      <c r="EJ326">
        <v>190.8782608695652</v>
      </c>
      <c r="EK326">
        <v>0.005000779999999999</v>
      </c>
      <c r="EL326">
        <v>-17.7</v>
      </c>
      <c r="EM326">
        <v>-1.060869565217391</v>
      </c>
      <c r="EN326">
        <v>35.41817391304348</v>
      </c>
      <c r="EO326">
        <v>38.93182608695652</v>
      </c>
      <c r="EP326">
        <v>37.82030434782609</v>
      </c>
      <c r="EQ326">
        <v>39.13021739130435</v>
      </c>
      <c r="ER326">
        <v>37.98352173913043</v>
      </c>
      <c r="ES326">
        <v>0</v>
      </c>
      <c r="ET326">
        <v>0</v>
      </c>
      <c r="EU326">
        <v>0</v>
      </c>
      <c r="EV326">
        <v>1758415788.6</v>
      </c>
      <c r="EW326">
        <v>0</v>
      </c>
      <c r="EX326">
        <v>191.892</v>
      </c>
      <c r="EY326">
        <v>-16.40769276315655</v>
      </c>
      <c r="EZ326">
        <v>12.74615418894522</v>
      </c>
      <c r="FA326">
        <v>-17.708</v>
      </c>
      <c r="FB326">
        <v>15</v>
      </c>
      <c r="FC326">
        <v>0</v>
      </c>
      <c r="FD326" t="s">
        <v>424</v>
      </c>
      <c r="FE326">
        <v>1746989605.5</v>
      </c>
      <c r="FF326">
        <v>1746989593.5</v>
      </c>
      <c r="FG326">
        <v>0</v>
      </c>
      <c r="FH326">
        <v>-0.274</v>
      </c>
      <c r="FI326">
        <v>-0.002</v>
      </c>
      <c r="FJ326">
        <v>2.549</v>
      </c>
      <c r="FK326">
        <v>0.129</v>
      </c>
      <c r="FL326">
        <v>420</v>
      </c>
      <c r="FM326">
        <v>17</v>
      </c>
      <c r="FN326">
        <v>0.02</v>
      </c>
      <c r="FO326">
        <v>0.04</v>
      </c>
      <c r="FP326">
        <v>2.015529756097561</v>
      </c>
      <c r="FQ326">
        <v>0.2581488501742152</v>
      </c>
      <c r="FR326">
        <v>0.04967547083198647</v>
      </c>
      <c r="FS326">
        <v>1</v>
      </c>
      <c r="FT326">
        <v>191.0970588235294</v>
      </c>
      <c r="FU326">
        <v>-6.385026917994082</v>
      </c>
      <c r="FV326">
        <v>6.102385516872872</v>
      </c>
      <c r="FW326">
        <v>0</v>
      </c>
      <c r="FX326">
        <v>0.1525569268292683</v>
      </c>
      <c r="FY326">
        <v>-0.005771999999999925</v>
      </c>
      <c r="FZ326">
        <v>0.0014800381239362</v>
      </c>
      <c r="GA326">
        <v>1</v>
      </c>
      <c r="GB326">
        <v>2</v>
      </c>
      <c r="GC326">
        <v>3</v>
      </c>
      <c r="GD326" t="s">
        <v>425</v>
      </c>
      <c r="GE326">
        <v>3.10304</v>
      </c>
      <c r="GF326">
        <v>2.726</v>
      </c>
      <c r="GG326">
        <v>0.08808779999999999</v>
      </c>
      <c r="GH326">
        <v>0.0877177</v>
      </c>
      <c r="GI326">
        <v>0.105475</v>
      </c>
      <c r="GJ326">
        <v>0.106409</v>
      </c>
      <c r="GK326">
        <v>23836.9</v>
      </c>
      <c r="GL326">
        <v>21641.8</v>
      </c>
      <c r="GM326">
        <v>26704</v>
      </c>
      <c r="GN326">
        <v>23944.8</v>
      </c>
      <c r="GO326">
        <v>38224.2</v>
      </c>
      <c r="GP326">
        <v>31628.9</v>
      </c>
      <c r="GQ326">
        <v>46635</v>
      </c>
      <c r="GR326">
        <v>37882.7</v>
      </c>
      <c r="GS326">
        <v>1.86647</v>
      </c>
      <c r="GT326">
        <v>1.85938</v>
      </c>
      <c r="GU326">
        <v>0.0891089</v>
      </c>
      <c r="GV326">
        <v>0</v>
      </c>
      <c r="GW326">
        <v>28.5433</v>
      </c>
      <c r="GX326">
        <v>999.9</v>
      </c>
      <c r="GY326">
        <v>53.2</v>
      </c>
      <c r="GZ326">
        <v>31.6</v>
      </c>
      <c r="HA326">
        <v>27.5392</v>
      </c>
      <c r="HB326">
        <v>61.1437</v>
      </c>
      <c r="HC326">
        <v>25.9936</v>
      </c>
      <c r="HD326">
        <v>1</v>
      </c>
      <c r="HE326">
        <v>0.137325</v>
      </c>
      <c r="HF326">
        <v>-1.09876</v>
      </c>
      <c r="HG326">
        <v>20.2953</v>
      </c>
      <c r="HH326">
        <v>5.22073</v>
      </c>
      <c r="HI326">
        <v>11.98</v>
      </c>
      <c r="HJ326">
        <v>4.96515</v>
      </c>
      <c r="HK326">
        <v>3.27585</v>
      </c>
      <c r="HL326">
        <v>9999</v>
      </c>
      <c r="HM326">
        <v>9999</v>
      </c>
      <c r="HN326">
        <v>9999</v>
      </c>
      <c r="HO326">
        <v>999.9</v>
      </c>
      <c r="HP326">
        <v>1.86386</v>
      </c>
      <c r="HQ326">
        <v>1.86005</v>
      </c>
      <c r="HR326">
        <v>1.85837</v>
      </c>
      <c r="HS326">
        <v>1.85974</v>
      </c>
      <c r="HT326">
        <v>1.85979</v>
      </c>
      <c r="HU326">
        <v>1.85837</v>
      </c>
      <c r="HV326">
        <v>1.85744</v>
      </c>
      <c r="HW326">
        <v>1.85235</v>
      </c>
      <c r="HX326">
        <v>0</v>
      </c>
      <c r="HY326">
        <v>0</v>
      </c>
      <c r="HZ326">
        <v>0</v>
      </c>
      <c r="IA326">
        <v>0</v>
      </c>
      <c r="IB326" t="s">
        <v>426</v>
      </c>
      <c r="IC326" t="s">
        <v>427</v>
      </c>
      <c r="ID326" t="s">
        <v>428</v>
      </c>
      <c r="IE326" t="s">
        <v>428</v>
      </c>
      <c r="IF326" t="s">
        <v>428</v>
      </c>
      <c r="IG326" t="s">
        <v>428</v>
      </c>
      <c r="IH326">
        <v>0</v>
      </c>
      <c r="II326">
        <v>100</v>
      </c>
      <c r="IJ326">
        <v>100</v>
      </c>
      <c r="IK326">
        <v>-0.662</v>
      </c>
      <c r="IL326">
        <v>0.3047</v>
      </c>
      <c r="IM326">
        <v>-0.6605319167387009</v>
      </c>
      <c r="IN326">
        <v>-0.0004737513092168879</v>
      </c>
      <c r="IO326">
        <v>1.233974951706583E-06</v>
      </c>
      <c r="IP326">
        <v>-2.791035861235605E-10</v>
      </c>
      <c r="IQ326">
        <v>0.04306461537617447</v>
      </c>
      <c r="IR326">
        <v>-0.002560808816659483</v>
      </c>
      <c r="IS326">
        <v>0.0007441110143227328</v>
      </c>
      <c r="IT326">
        <v>-6.151772081818622E-06</v>
      </c>
      <c r="IU326">
        <v>2</v>
      </c>
      <c r="IV326">
        <v>1988</v>
      </c>
      <c r="IW326">
        <v>1</v>
      </c>
      <c r="IX326">
        <v>28</v>
      </c>
      <c r="IY326">
        <v>190436.4</v>
      </c>
      <c r="IZ326">
        <v>190436.6</v>
      </c>
      <c r="JA326">
        <v>1.1499</v>
      </c>
      <c r="JB326">
        <v>2.61597</v>
      </c>
      <c r="JC326">
        <v>1.49658</v>
      </c>
      <c r="JD326">
        <v>2.34741</v>
      </c>
      <c r="JE326">
        <v>1.54907</v>
      </c>
      <c r="JF326">
        <v>2.44751</v>
      </c>
      <c r="JG326">
        <v>36.4578</v>
      </c>
      <c r="JH326">
        <v>24.0963</v>
      </c>
      <c r="JI326">
        <v>18</v>
      </c>
      <c r="JJ326">
        <v>481.516</v>
      </c>
      <c r="JK326">
        <v>491.481</v>
      </c>
      <c r="JL326">
        <v>30.1069</v>
      </c>
      <c r="JM326">
        <v>29.0189</v>
      </c>
      <c r="JN326">
        <v>30.0001</v>
      </c>
      <c r="JO326">
        <v>29.214</v>
      </c>
      <c r="JP326">
        <v>29.2038</v>
      </c>
      <c r="JQ326">
        <v>23.1112</v>
      </c>
      <c r="JR326">
        <v>19.5394</v>
      </c>
      <c r="JS326">
        <v>100</v>
      </c>
      <c r="JT326">
        <v>30.1123</v>
      </c>
      <c r="JU326">
        <v>420</v>
      </c>
      <c r="JV326">
        <v>23.2726</v>
      </c>
      <c r="JW326">
        <v>101.961</v>
      </c>
      <c r="JX326">
        <v>91.3593</v>
      </c>
    </row>
    <row r="327" spans="1:284">
      <c r="A327">
        <v>309</v>
      </c>
      <c r="B327">
        <v>1758415790.5</v>
      </c>
      <c r="C327">
        <v>3087.5</v>
      </c>
      <c r="D327" t="s">
        <v>1052</v>
      </c>
      <c r="E327" t="s">
        <v>1053</v>
      </c>
      <c r="F327">
        <v>5</v>
      </c>
      <c r="G327" t="s">
        <v>1037</v>
      </c>
      <c r="H327" t="s">
        <v>421</v>
      </c>
      <c r="I327">
        <v>1758415782.5</v>
      </c>
      <c r="J327">
        <f>(K327)/1000</f>
        <v>0</v>
      </c>
      <c r="K327">
        <f>1000*DK327*AI327*(DG327-DH327)/(100*CZ327*(1000-AI327*DG327))</f>
        <v>0</v>
      </c>
      <c r="L327">
        <f>DK327*AI327*(DF327-DE327*(1000-AI327*DH327)/(1000-AI327*DG327))/(100*CZ327)</f>
        <v>0</v>
      </c>
      <c r="M327">
        <f>DE327 - IF(AI327&gt;1, L327*CZ327*100.0/(AK327), 0)</f>
        <v>0</v>
      </c>
      <c r="N327">
        <f>((T327-J327/2)*M327-L327)/(T327+J327/2)</f>
        <v>0</v>
      </c>
      <c r="O327">
        <f>N327*(DL327+DM327)/1000.0</f>
        <v>0</v>
      </c>
      <c r="P327">
        <f>(DE327 - IF(AI327&gt;1, L327*CZ327*100.0/(AK327), 0))*(DL327+DM327)/1000.0</f>
        <v>0</v>
      </c>
      <c r="Q327">
        <f>2.0/((1/S327-1/R327)+SIGN(S327)*SQRT((1/S327-1/R327)*(1/S327-1/R327) + 4*DA327/((DA327+1)*(DA327+1))*(2*1/S327*1/R327-1/R327*1/R327)))</f>
        <v>0</v>
      </c>
      <c r="R327">
        <f>IF(LEFT(DB327,1)&lt;&gt;"0",IF(LEFT(DB327,1)="1",3.0,DC327),$D$5+$E$5*(DS327*DL327/($K$5*1000))+$F$5*(DS327*DL327/($K$5*1000))*MAX(MIN(CZ327,$J$5),$I$5)*MAX(MIN(CZ327,$J$5),$I$5)+$G$5*MAX(MIN(CZ327,$J$5),$I$5)*(DS327*DL327/($K$5*1000))+$H$5*(DS327*DL327/($K$5*1000))*(DS327*DL327/($K$5*1000)))</f>
        <v>0</v>
      </c>
      <c r="S327">
        <f>J327*(1000-(1000*0.61365*exp(17.502*W327/(240.97+W327))/(DL327+DM327)+DG327)/2)/(1000*0.61365*exp(17.502*W327/(240.97+W327))/(DL327+DM327)-DG327)</f>
        <v>0</v>
      </c>
      <c r="T327">
        <f>1/((DA327+1)/(Q327/1.6)+1/(R327/1.37)) + DA327/((DA327+1)/(Q327/1.6) + DA327/(R327/1.37))</f>
        <v>0</v>
      </c>
      <c r="U327">
        <f>(CV327*CY327)</f>
        <v>0</v>
      </c>
      <c r="V327">
        <f>(DN327+(U327+2*0.95*5.67E-8*(((DN327+$B$9)+273)^4-(DN327+273)^4)-44100*J327)/(1.84*29.3*R327+8*0.95*5.67E-8*(DN327+273)^3))</f>
        <v>0</v>
      </c>
      <c r="W327">
        <f>($C$9*DO327+$D$9*DP327+$E$9*V327)</f>
        <v>0</v>
      </c>
      <c r="X327">
        <f>0.61365*exp(17.502*W327/(240.97+W327))</f>
        <v>0</v>
      </c>
      <c r="Y327">
        <f>(Z327/AA327*100)</f>
        <v>0</v>
      </c>
      <c r="Z327">
        <f>DG327*(DL327+DM327)/1000</f>
        <v>0</v>
      </c>
      <c r="AA327">
        <f>0.61365*exp(17.502*DN327/(240.97+DN327))</f>
        <v>0</v>
      </c>
      <c r="AB327">
        <f>(X327-DG327*(DL327+DM327)/1000)</f>
        <v>0</v>
      </c>
      <c r="AC327">
        <f>(-J327*44100)</f>
        <v>0</v>
      </c>
      <c r="AD327">
        <f>2*29.3*R327*0.92*(DN327-W327)</f>
        <v>0</v>
      </c>
      <c r="AE327">
        <f>2*0.95*5.67E-8*(((DN327+$B$9)+273)^4-(W327+273)^4)</f>
        <v>0</v>
      </c>
      <c r="AF327">
        <f>U327+AE327+AC327+AD327</f>
        <v>0</v>
      </c>
      <c r="AG327">
        <v>0</v>
      </c>
      <c r="AH327">
        <v>0</v>
      </c>
      <c r="AI327">
        <f>IF(AG327*$H$15&gt;=AK327,1.0,(AK327/(AK327-AG327*$H$15)))</f>
        <v>0</v>
      </c>
      <c r="AJ327">
        <f>(AI327-1)*100</f>
        <v>0</v>
      </c>
      <c r="AK327">
        <f>MAX(0,($B$15+$C$15*DS327)/(1+$D$15*DS327)*DL327/(DN327+273)*$E$15)</f>
        <v>0</v>
      </c>
      <c r="AL327" t="s">
        <v>422</v>
      </c>
      <c r="AM327" t="s">
        <v>422</v>
      </c>
      <c r="AN327">
        <v>0</v>
      </c>
      <c r="AO327">
        <v>0</v>
      </c>
      <c r="AP327">
        <f>1-AN327/AO327</f>
        <v>0</v>
      </c>
      <c r="AQ327">
        <v>0</v>
      </c>
      <c r="AR327" t="s">
        <v>422</v>
      </c>
      <c r="AS327" t="s">
        <v>422</v>
      </c>
      <c r="AT327">
        <v>0</v>
      </c>
      <c r="AU327">
        <v>0</v>
      </c>
      <c r="AV327">
        <f>1-AT327/AU327</f>
        <v>0</v>
      </c>
      <c r="AW327">
        <v>0.5</v>
      </c>
      <c r="AX327">
        <f>CW327</f>
        <v>0</v>
      </c>
      <c r="AY327">
        <f>L327</f>
        <v>0</v>
      </c>
      <c r="AZ327">
        <f>AV327*AW327*AX327</f>
        <v>0</v>
      </c>
      <c r="BA327">
        <f>(AY327-AQ327)/AX327</f>
        <v>0</v>
      </c>
      <c r="BB327">
        <f>(AO327-AU327)/AU327</f>
        <v>0</v>
      </c>
      <c r="BC327">
        <f>AN327/(AP327+AN327/AU327)</f>
        <v>0</v>
      </c>
      <c r="BD327" t="s">
        <v>422</v>
      </c>
      <c r="BE327">
        <v>0</v>
      </c>
      <c r="BF327">
        <f>IF(BE327&lt;&gt;0, BE327, BC327)</f>
        <v>0</v>
      </c>
      <c r="BG327">
        <f>1-BF327/AU327</f>
        <v>0</v>
      </c>
      <c r="BH327">
        <f>(AU327-AT327)/(AU327-BF327)</f>
        <v>0</v>
      </c>
      <c r="BI327">
        <f>(AO327-AU327)/(AO327-BF327)</f>
        <v>0</v>
      </c>
      <c r="BJ327">
        <f>(AU327-AT327)/(AU327-AN327)</f>
        <v>0</v>
      </c>
      <c r="BK327">
        <f>(AO327-AU327)/(AO327-AN327)</f>
        <v>0</v>
      </c>
      <c r="BL327">
        <f>(BH327*BF327/AT327)</f>
        <v>0</v>
      </c>
      <c r="BM327">
        <f>(1-BL327)</f>
        <v>0</v>
      </c>
      <c r="CV327">
        <f>$B$13*DT327+$C$13*DU327+$F$13*EF327*(1-EI327)</f>
        <v>0</v>
      </c>
      <c r="CW327">
        <f>CV327*CX327</f>
        <v>0</v>
      </c>
      <c r="CX327">
        <f>($B$13*$D$11+$C$13*$D$11+$F$13*((ES327+EK327)/MAX(ES327+EK327+ET327, 0.1)*$I$11+ET327/MAX(ES327+EK327+ET327, 0.1)*$J$11))/($B$13+$C$13+$F$13)</f>
        <v>0</v>
      </c>
      <c r="CY327">
        <f>($B$13*$K$11+$C$13*$K$11+$F$13*((ES327+EK327)/MAX(ES327+EK327+ET327, 0.1)*$P$11+ET327/MAX(ES327+EK327+ET327, 0.1)*$Q$11))/($B$13+$C$13+$F$13)</f>
        <v>0</v>
      </c>
      <c r="CZ327">
        <v>1.91</v>
      </c>
      <c r="DA327">
        <v>0.5</v>
      </c>
      <c r="DB327" t="s">
        <v>423</v>
      </c>
      <c r="DC327">
        <v>2</v>
      </c>
      <c r="DD327">
        <v>1758415782.5</v>
      </c>
      <c r="DE327">
        <v>422.00125</v>
      </c>
      <c r="DF327">
        <v>419.9802500000001</v>
      </c>
      <c r="DG327">
        <v>23.38287916666667</v>
      </c>
      <c r="DH327">
        <v>23.23109166666667</v>
      </c>
      <c r="DI327">
        <v>422.6626666666666</v>
      </c>
      <c r="DJ327">
        <v>23.07819166666667</v>
      </c>
      <c r="DK327">
        <v>499.9709166666667</v>
      </c>
      <c r="DL327">
        <v>90.17478750000002</v>
      </c>
      <c r="DM327">
        <v>0.067794825</v>
      </c>
      <c r="DN327">
        <v>29.80833333333334</v>
      </c>
      <c r="DO327">
        <v>29.99365</v>
      </c>
      <c r="DP327">
        <v>999.9</v>
      </c>
      <c r="DQ327">
        <v>0</v>
      </c>
      <c r="DR327">
        <v>0</v>
      </c>
      <c r="DS327">
        <v>9995.313749999999</v>
      </c>
      <c r="DT327">
        <v>0</v>
      </c>
      <c r="DU327">
        <v>3.52142</v>
      </c>
      <c r="DV327">
        <v>2.020907083333333</v>
      </c>
      <c r="DW327">
        <v>432.1052083333334</v>
      </c>
      <c r="DX327">
        <v>429.9689166666666</v>
      </c>
      <c r="DY327">
        <v>0.151784875</v>
      </c>
      <c r="DZ327">
        <v>419.9802500000001</v>
      </c>
      <c r="EA327">
        <v>23.23109166666667</v>
      </c>
      <c r="EB327">
        <v>2.108545416666666</v>
      </c>
      <c r="EC327">
        <v>2.09485875</v>
      </c>
      <c r="ED327">
        <v>18.28387916666667</v>
      </c>
      <c r="EE327">
        <v>18.18014166666667</v>
      </c>
      <c r="EF327">
        <v>0.00500078</v>
      </c>
      <c r="EG327">
        <v>0</v>
      </c>
      <c r="EH327">
        <v>0</v>
      </c>
      <c r="EI327">
        <v>0</v>
      </c>
      <c r="EJ327">
        <v>191.8958333333333</v>
      </c>
      <c r="EK327">
        <v>0.00500078</v>
      </c>
      <c r="EL327">
        <v>-18.47916666666667</v>
      </c>
      <c r="EM327">
        <v>-1.141666666666667</v>
      </c>
      <c r="EN327">
        <v>35.411125</v>
      </c>
      <c r="EO327">
        <v>38.91383333333334</v>
      </c>
      <c r="EP327">
        <v>37.84079166666667</v>
      </c>
      <c r="EQ327">
        <v>39.109125</v>
      </c>
      <c r="ER327">
        <v>37.97116666666667</v>
      </c>
      <c r="ES327">
        <v>0</v>
      </c>
      <c r="ET327">
        <v>0</v>
      </c>
      <c r="EU327">
        <v>0</v>
      </c>
      <c r="EV327">
        <v>1758415790.4</v>
      </c>
      <c r="EW327">
        <v>0</v>
      </c>
      <c r="EX327">
        <v>192.5</v>
      </c>
      <c r="EY327">
        <v>-16.977778190221</v>
      </c>
      <c r="EZ327">
        <v>17.92136772175825</v>
      </c>
      <c r="FA327">
        <v>-18.53846153846154</v>
      </c>
      <c r="FB327">
        <v>15</v>
      </c>
      <c r="FC327">
        <v>0</v>
      </c>
      <c r="FD327" t="s">
        <v>424</v>
      </c>
      <c r="FE327">
        <v>1746989605.5</v>
      </c>
      <c r="FF327">
        <v>1746989593.5</v>
      </c>
      <c r="FG327">
        <v>0</v>
      </c>
      <c r="FH327">
        <v>-0.274</v>
      </c>
      <c r="FI327">
        <v>-0.002</v>
      </c>
      <c r="FJ327">
        <v>2.549</v>
      </c>
      <c r="FK327">
        <v>0.129</v>
      </c>
      <c r="FL327">
        <v>420</v>
      </c>
      <c r="FM327">
        <v>17</v>
      </c>
      <c r="FN327">
        <v>0.02</v>
      </c>
      <c r="FO327">
        <v>0.04</v>
      </c>
      <c r="FP327">
        <v>2.0125615</v>
      </c>
      <c r="FQ327">
        <v>0.1533717073170716</v>
      </c>
      <c r="FR327">
        <v>0.05200378676356177</v>
      </c>
      <c r="FS327">
        <v>1</v>
      </c>
      <c r="FT327">
        <v>192.2323529411764</v>
      </c>
      <c r="FU327">
        <v>3.634835529945667</v>
      </c>
      <c r="FV327">
        <v>6.605021289017448</v>
      </c>
      <c r="FW327">
        <v>0</v>
      </c>
      <c r="FX327">
        <v>0.15206145</v>
      </c>
      <c r="FY327">
        <v>-0.005487579737336234</v>
      </c>
      <c r="FZ327">
        <v>0.001436347102026526</v>
      </c>
      <c r="GA327">
        <v>1</v>
      </c>
      <c r="GB327">
        <v>2</v>
      </c>
      <c r="GC327">
        <v>3</v>
      </c>
      <c r="GD327" t="s">
        <v>425</v>
      </c>
      <c r="GE327">
        <v>3.10312</v>
      </c>
      <c r="GF327">
        <v>2.72591</v>
      </c>
      <c r="GG327">
        <v>0.08809019999999999</v>
      </c>
      <c r="GH327">
        <v>0.08772290000000001</v>
      </c>
      <c r="GI327">
        <v>0.105475</v>
      </c>
      <c r="GJ327">
        <v>0.106406</v>
      </c>
      <c r="GK327">
        <v>23836.8</v>
      </c>
      <c r="GL327">
        <v>21641.6</v>
      </c>
      <c r="GM327">
        <v>26703.9</v>
      </c>
      <c r="GN327">
        <v>23944.7</v>
      </c>
      <c r="GO327">
        <v>38224.2</v>
      </c>
      <c r="GP327">
        <v>31628.9</v>
      </c>
      <c r="GQ327">
        <v>46635.1</v>
      </c>
      <c r="GR327">
        <v>37882.5</v>
      </c>
      <c r="GS327">
        <v>1.86675</v>
      </c>
      <c r="GT327">
        <v>1.85915</v>
      </c>
      <c r="GU327">
        <v>0.0885502</v>
      </c>
      <c r="GV327">
        <v>0</v>
      </c>
      <c r="GW327">
        <v>28.5422</v>
      </c>
      <c r="GX327">
        <v>999.9</v>
      </c>
      <c r="GY327">
        <v>53.2</v>
      </c>
      <c r="GZ327">
        <v>31.6</v>
      </c>
      <c r="HA327">
        <v>27.537</v>
      </c>
      <c r="HB327">
        <v>60.6437</v>
      </c>
      <c r="HC327">
        <v>25.9816</v>
      </c>
      <c r="HD327">
        <v>1</v>
      </c>
      <c r="HE327">
        <v>0.137325</v>
      </c>
      <c r="HF327">
        <v>-1.10711</v>
      </c>
      <c r="HG327">
        <v>20.2953</v>
      </c>
      <c r="HH327">
        <v>5.22088</v>
      </c>
      <c r="HI327">
        <v>11.98</v>
      </c>
      <c r="HJ327">
        <v>4.9651</v>
      </c>
      <c r="HK327">
        <v>3.27588</v>
      </c>
      <c r="HL327">
        <v>9999</v>
      </c>
      <c r="HM327">
        <v>9999</v>
      </c>
      <c r="HN327">
        <v>9999</v>
      </c>
      <c r="HO327">
        <v>999.9</v>
      </c>
      <c r="HP327">
        <v>1.86386</v>
      </c>
      <c r="HQ327">
        <v>1.86006</v>
      </c>
      <c r="HR327">
        <v>1.85837</v>
      </c>
      <c r="HS327">
        <v>1.85974</v>
      </c>
      <c r="HT327">
        <v>1.85979</v>
      </c>
      <c r="HU327">
        <v>1.85837</v>
      </c>
      <c r="HV327">
        <v>1.85745</v>
      </c>
      <c r="HW327">
        <v>1.85236</v>
      </c>
      <c r="HX327">
        <v>0</v>
      </c>
      <c r="HY327">
        <v>0</v>
      </c>
      <c r="HZ327">
        <v>0</v>
      </c>
      <c r="IA327">
        <v>0</v>
      </c>
      <c r="IB327" t="s">
        <v>426</v>
      </c>
      <c r="IC327" t="s">
        <v>427</v>
      </c>
      <c r="ID327" t="s">
        <v>428</v>
      </c>
      <c r="IE327" t="s">
        <v>428</v>
      </c>
      <c r="IF327" t="s">
        <v>428</v>
      </c>
      <c r="IG327" t="s">
        <v>428</v>
      </c>
      <c r="IH327">
        <v>0</v>
      </c>
      <c r="II327">
        <v>100</v>
      </c>
      <c r="IJ327">
        <v>100</v>
      </c>
      <c r="IK327">
        <v>-0.662</v>
      </c>
      <c r="IL327">
        <v>0.3046</v>
      </c>
      <c r="IM327">
        <v>-0.6605319167387009</v>
      </c>
      <c r="IN327">
        <v>-0.0004737513092168879</v>
      </c>
      <c r="IO327">
        <v>1.233974951706583E-06</v>
      </c>
      <c r="IP327">
        <v>-2.791035861235605E-10</v>
      </c>
      <c r="IQ327">
        <v>0.04306461537617447</v>
      </c>
      <c r="IR327">
        <v>-0.002560808816659483</v>
      </c>
      <c r="IS327">
        <v>0.0007441110143227328</v>
      </c>
      <c r="IT327">
        <v>-6.151772081818622E-06</v>
      </c>
      <c r="IU327">
        <v>2</v>
      </c>
      <c r="IV327">
        <v>1988</v>
      </c>
      <c r="IW327">
        <v>1</v>
      </c>
      <c r="IX327">
        <v>28</v>
      </c>
      <c r="IY327">
        <v>190436.4</v>
      </c>
      <c r="IZ327">
        <v>190436.6</v>
      </c>
      <c r="JA327">
        <v>1.1499</v>
      </c>
      <c r="JB327">
        <v>2.61475</v>
      </c>
      <c r="JC327">
        <v>1.49658</v>
      </c>
      <c r="JD327">
        <v>2.34985</v>
      </c>
      <c r="JE327">
        <v>1.54907</v>
      </c>
      <c r="JF327">
        <v>2.46582</v>
      </c>
      <c r="JG327">
        <v>36.4578</v>
      </c>
      <c r="JH327">
        <v>24.0963</v>
      </c>
      <c r="JI327">
        <v>18</v>
      </c>
      <c r="JJ327">
        <v>481.677</v>
      </c>
      <c r="JK327">
        <v>491.333</v>
      </c>
      <c r="JL327">
        <v>30.1082</v>
      </c>
      <c r="JM327">
        <v>29.0189</v>
      </c>
      <c r="JN327">
        <v>30.0001</v>
      </c>
      <c r="JO327">
        <v>29.214</v>
      </c>
      <c r="JP327">
        <v>29.2038</v>
      </c>
      <c r="JQ327">
        <v>23.115</v>
      </c>
      <c r="JR327">
        <v>19.5394</v>
      </c>
      <c r="JS327">
        <v>100</v>
      </c>
      <c r="JT327">
        <v>30.1123</v>
      </c>
      <c r="JU327">
        <v>420</v>
      </c>
      <c r="JV327">
        <v>23.2726</v>
      </c>
      <c r="JW327">
        <v>101.961</v>
      </c>
      <c r="JX327">
        <v>91.3591</v>
      </c>
    </row>
    <row r="328" spans="1:284">
      <c r="A328">
        <v>310</v>
      </c>
      <c r="B328">
        <v>1758415792.5</v>
      </c>
      <c r="C328">
        <v>3089.5</v>
      </c>
      <c r="D328" t="s">
        <v>1054</v>
      </c>
      <c r="E328" t="s">
        <v>1055</v>
      </c>
      <c r="F328">
        <v>5</v>
      </c>
      <c r="G328" t="s">
        <v>1037</v>
      </c>
      <c r="H328" t="s">
        <v>421</v>
      </c>
      <c r="I328">
        <v>1758415784.5</v>
      </c>
      <c r="J328">
        <f>(K328)/1000</f>
        <v>0</v>
      </c>
      <c r="K328">
        <f>1000*DK328*AI328*(DG328-DH328)/(100*CZ328*(1000-AI328*DG328))</f>
        <v>0</v>
      </c>
      <c r="L328">
        <f>DK328*AI328*(DF328-DE328*(1000-AI328*DH328)/(1000-AI328*DG328))/(100*CZ328)</f>
        <v>0</v>
      </c>
      <c r="M328">
        <f>DE328 - IF(AI328&gt;1, L328*CZ328*100.0/(AK328), 0)</f>
        <v>0</v>
      </c>
      <c r="N328">
        <f>((T328-J328/2)*M328-L328)/(T328+J328/2)</f>
        <v>0</v>
      </c>
      <c r="O328">
        <f>N328*(DL328+DM328)/1000.0</f>
        <v>0</v>
      </c>
      <c r="P328">
        <f>(DE328 - IF(AI328&gt;1, L328*CZ328*100.0/(AK328), 0))*(DL328+DM328)/1000.0</f>
        <v>0</v>
      </c>
      <c r="Q328">
        <f>2.0/((1/S328-1/R328)+SIGN(S328)*SQRT((1/S328-1/R328)*(1/S328-1/R328) + 4*DA328/((DA328+1)*(DA328+1))*(2*1/S328*1/R328-1/R328*1/R328)))</f>
        <v>0</v>
      </c>
      <c r="R328">
        <f>IF(LEFT(DB328,1)&lt;&gt;"0",IF(LEFT(DB328,1)="1",3.0,DC328),$D$5+$E$5*(DS328*DL328/($K$5*1000))+$F$5*(DS328*DL328/($K$5*1000))*MAX(MIN(CZ328,$J$5),$I$5)*MAX(MIN(CZ328,$J$5),$I$5)+$G$5*MAX(MIN(CZ328,$J$5),$I$5)*(DS328*DL328/($K$5*1000))+$H$5*(DS328*DL328/($K$5*1000))*(DS328*DL328/($K$5*1000)))</f>
        <v>0</v>
      </c>
      <c r="S328">
        <f>J328*(1000-(1000*0.61365*exp(17.502*W328/(240.97+W328))/(DL328+DM328)+DG328)/2)/(1000*0.61365*exp(17.502*W328/(240.97+W328))/(DL328+DM328)-DG328)</f>
        <v>0</v>
      </c>
      <c r="T328">
        <f>1/((DA328+1)/(Q328/1.6)+1/(R328/1.37)) + DA328/((DA328+1)/(Q328/1.6) + DA328/(R328/1.37))</f>
        <v>0</v>
      </c>
      <c r="U328">
        <f>(CV328*CY328)</f>
        <v>0</v>
      </c>
      <c r="V328">
        <f>(DN328+(U328+2*0.95*5.67E-8*(((DN328+$B$9)+273)^4-(DN328+273)^4)-44100*J328)/(1.84*29.3*R328+8*0.95*5.67E-8*(DN328+273)^3))</f>
        <v>0</v>
      </c>
      <c r="W328">
        <f>($C$9*DO328+$D$9*DP328+$E$9*V328)</f>
        <v>0</v>
      </c>
      <c r="X328">
        <f>0.61365*exp(17.502*W328/(240.97+W328))</f>
        <v>0</v>
      </c>
      <c r="Y328">
        <f>(Z328/AA328*100)</f>
        <v>0</v>
      </c>
      <c r="Z328">
        <f>DG328*(DL328+DM328)/1000</f>
        <v>0</v>
      </c>
      <c r="AA328">
        <f>0.61365*exp(17.502*DN328/(240.97+DN328))</f>
        <v>0</v>
      </c>
      <c r="AB328">
        <f>(X328-DG328*(DL328+DM328)/1000)</f>
        <v>0</v>
      </c>
      <c r="AC328">
        <f>(-J328*44100)</f>
        <v>0</v>
      </c>
      <c r="AD328">
        <f>2*29.3*R328*0.92*(DN328-W328)</f>
        <v>0</v>
      </c>
      <c r="AE328">
        <f>2*0.95*5.67E-8*(((DN328+$B$9)+273)^4-(W328+273)^4)</f>
        <v>0</v>
      </c>
      <c r="AF328">
        <f>U328+AE328+AC328+AD328</f>
        <v>0</v>
      </c>
      <c r="AG328">
        <v>0</v>
      </c>
      <c r="AH328">
        <v>0</v>
      </c>
      <c r="AI328">
        <f>IF(AG328*$H$15&gt;=AK328,1.0,(AK328/(AK328-AG328*$H$15)))</f>
        <v>0</v>
      </c>
      <c r="AJ328">
        <f>(AI328-1)*100</f>
        <v>0</v>
      </c>
      <c r="AK328">
        <f>MAX(0,($B$15+$C$15*DS328)/(1+$D$15*DS328)*DL328/(DN328+273)*$E$15)</f>
        <v>0</v>
      </c>
      <c r="AL328" t="s">
        <v>422</v>
      </c>
      <c r="AM328" t="s">
        <v>422</v>
      </c>
      <c r="AN328">
        <v>0</v>
      </c>
      <c r="AO328">
        <v>0</v>
      </c>
      <c r="AP328">
        <f>1-AN328/AO328</f>
        <v>0</v>
      </c>
      <c r="AQ328">
        <v>0</v>
      </c>
      <c r="AR328" t="s">
        <v>422</v>
      </c>
      <c r="AS328" t="s">
        <v>422</v>
      </c>
      <c r="AT328">
        <v>0</v>
      </c>
      <c r="AU328">
        <v>0</v>
      </c>
      <c r="AV328">
        <f>1-AT328/AU328</f>
        <v>0</v>
      </c>
      <c r="AW328">
        <v>0.5</v>
      </c>
      <c r="AX328">
        <f>CW328</f>
        <v>0</v>
      </c>
      <c r="AY328">
        <f>L328</f>
        <v>0</v>
      </c>
      <c r="AZ328">
        <f>AV328*AW328*AX328</f>
        <v>0</v>
      </c>
      <c r="BA328">
        <f>(AY328-AQ328)/AX328</f>
        <v>0</v>
      </c>
      <c r="BB328">
        <f>(AO328-AU328)/AU328</f>
        <v>0</v>
      </c>
      <c r="BC328">
        <f>AN328/(AP328+AN328/AU328)</f>
        <v>0</v>
      </c>
      <c r="BD328" t="s">
        <v>422</v>
      </c>
      <c r="BE328">
        <v>0</v>
      </c>
      <c r="BF328">
        <f>IF(BE328&lt;&gt;0, BE328, BC328)</f>
        <v>0</v>
      </c>
      <c r="BG328">
        <f>1-BF328/AU328</f>
        <v>0</v>
      </c>
      <c r="BH328">
        <f>(AU328-AT328)/(AU328-BF328)</f>
        <v>0</v>
      </c>
      <c r="BI328">
        <f>(AO328-AU328)/(AO328-BF328)</f>
        <v>0</v>
      </c>
      <c r="BJ328">
        <f>(AU328-AT328)/(AU328-AN328)</f>
        <v>0</v>
      </c>
      <c r="BK328">
        <f>(AO328-AU328)/(AO328-AN328)</f>
        <v>0</v>
      </c>
      <c r="BL328">
        <f>(BH328*BF328/AT328)</f>
        <v>0</v>
      </c>
      <c r="BM328">
        <f>(1-BL328)</f>
        <v>0</v>
      </c>
      <c r="CV328">
        <f>$B$13*DT328+$C$13*DU328+$F$13*EF328*(1-EI328)</f>
        <v>0</v>
      </c>
      <c r="CW328">
        <f>CV328*CX328</f>
        <v>0</v>
      </c>
      <c r="CX328">
        <f>($B$13*$D$11+$C$13*$D$11+$F$13*((ES328+EK328)/MAX(ES328+EK328+ET328, 0.1)*$I$11+ET328/MAX(ES328+EK328+ET328, 0.1)*$J$11))/($B$13+$C$13+$F$13)</f>
        <v>0</v>
      </c>
      <c r="CY328">
        <f>($B$13*$K$11+$C$13*$K$11+$F$13*((ES328+EK328)/MAX(ES328+EK328+ET328, 0.1)*$P$11+ET328/MAX(ES328+EK328+ET328, 0.1)*$Q$11))/($B$13+$C$13+$F$13)</f>
        <v>0</v>
      </c>
      <c r="CZ328">
        <v>1.91</v>
      </c>
      <c r="DA328">
        <v>0.5</v>
      </c>
      <c r="DB328" t="s">
        <v>423</v>
      </c>
      <c r="DC328">
        <v>2</v>
      </c>
      <c r="DD328">
        <v>1758415784.5</v>
      </c>
      <c r="DE328">
        <v>422.005125</v>
      </c>
      <c r="DF328">
        <v>419.9929166666666</v>
      </c>
      <c r="DG328">
        <v>23.38265</v>
      </c>
      <c r="DH328">
        <v>23.2310875</v>
      </c>
      <c r="DI328">
        <v>422.6665833333333</v>
      </c>
      <c r="DJ328">
        <v>23.077975</v>
      </c>
      <c r="DK328">
        <v>499.9938333333334</v>
      </c>
      <c r="DL328">
        <v>90.17523333333334</v>
      </c>
      <c r="DM328">
        <v>0.06774655833333333</v>
      </c>
      <c r="DN328">
        <v>29.8070625</v>
      </c>
      <c r="DO328">
        <v>29.99230833333334</v>
      </c>
      <c r="DP328">
        <v>999.9</v>
      </c>
      <c r="DQ328">
        <v>0</v>
      </c>
      <c r="DR328">
        <v>0</v>
      </c>
      <c r="DS328">
        <v>9999.58375</v>
      </c>
      <c r="DT328">
        <v>0</v>
      </c>
      <c r="DU328">
        <v>3.52142</v>
      </c>
      <c r="DV328">
        <v>2.0121675</v>
      </c>
      <c r="DW328">
        <v>432.1090833333333</v>
      </c>
      <c r="DX328">
        <v>429.9817916666668</v>
      </c>
      <c r="DY328">
        <v>0.1515619166666667</v>
      </c>
      <c r="DZ328">
        <v>419.9929166666666</v>
      </c>
      <c r="EA328">
        <v>23.2310875</v>
      </c>
      <c r="EB328">
        <v>2.108535416666667</v>
      </c>
      <c r="EC328">
        <v>2.094869166666667</v>
      </c>
      <c r="ED328">
        <v>18.28380416666667</v>
      </c>
      <c r="EE328">
        <v>18.18022083333333</v>
      </c>
      <c r="EF328">
        <v>0.00500078</v>
      </c>
      <c r="EG328">
        <v>0</v>
      </c>
      <c r="EH328">
        <v>0</v>
      </c>
      <c r="EI328">
        <v>0</v>
      </c>
      <c r="EJ328">
        <v>191.4083333333333</v>
      </c>
      <c r="EK328">
        <v>0.00500078</v>
      </c>
      <c r="EL328">
        <v>-18.49166666666667</v>
      </c>
      <c r="EM328">
        <v>-1.2</v>
      </c>
      <c r="EN328">
        <v>35.40066666666667</v>
      </c>
      <c r="EO328">
        <v>38.89295833333333</v>
      </c>
      <c r="EP328">
        <v>37.74704166666667</v>
      </c>
      <c r="EQ328">
        <v>39.077875</v>
      </c>
      <c r="ER328">
        <v>37.93991666666667</v>
      </c>
      <c r="ES328">
        <v>0</v>
      </c>
      <c r="ET328">
        <v>0</v>
      </c>
      <c r="EU328">
        <v>0</v>
      </c>
      <c r="EV328">
        <v>1758415792.2</v>
      </c>
      <c r="EW328">
        <v>0</v>
      </c>
      <c r="EX328">
        <v>190.844</v>
      </c>
      <c r="EY328">
        <v>10.09999991074607</v>
      </c>
      <c r="EZ328">
        <v>-19.16923075761555</v>
      </c>
      <c r="FA328">
        <v>-17.172</v>
      </c>
      <c r="FB328">
        <v>15</v>
      </c>
      <c r="FC328">
        <v>0</v>
      </c>
      <c r="FD328" t="s">
        <v>424</v>
      </c>
      <c r="FE328">
        <v>1746989605.5</v>
      </c>
      <c r="FF328">
        <v>1746989593.5</v>
      </c>
      <c r="FG328">
        <v>0</v>
      </c>
      <c r="FH328">
        <v>-0.274</v>
      </c>
      <c r="FI328">
        <v>-0.002</v>
      </c>
      <c r="FJ328">
        <v>2.549</v>
      </c>
      <c r="FK328">
        <v>0.129</v>
      </c>
      <c r="FL328">
        <v>420</v>
      </c>
      <c r="FM328">
        <v>17</v>
      </c>
      <c r="FN328">
        <v>0.02</v>
      </c>
      <c r="FO328">
        <v>0.04</v>
      </c>
      <c r="FP328">
        <v>2.013786341463415</v>
      </c>
      <c r="FQ328">
        <v>0.02929714285714373</v>
      </c>
      <c r="FR328">
        <v>0.04931436414479412</v>
      </c>
      <c r="FS328">
        <v>1</v>
      </c>
      <c r="FT328">
        <v>191.8352941176471</v>
      </c>
      <c r="FU328">
        <v>-8.168067438228055</v>
      </c>
      <c r="FV328">
        <v>6.877237918240364</v>
      </c>
      <c r="FW328">
        <v>0</v>
      </c>
      <c r="FX328">
        <v>0.1520144146341463</v>
      </c>
      <c r="FY328">
        <v>-0.00635174216027856</v>
      </c>
      <c r="FZ328">
        <v>0.001434284762276319</v>
      </c>
      <c r="GA328">
        <v>1</v>
      </c>
      <c r="GB328">
        <v>2</v>
      </c>
      <c r="GC328">
        <v>3</v>
      </c>
      <c r="GD328" t="s">
        <v>425</v>
      </c>
      <c r="GE328">
        <v>3.10311</v>
      </c>
      <c r="GF328">
        <v>2.72575</v>
      </c>
      <c r="GG328">
        <v>0.0880949</v>
      </c>
      <c r="GH328">
        <v>0.0877156</v>
      </c>
      <c r="GI328">
        <v>0.105476</v>
      </c>
      <c r="GJ328">
        <v>0.10641</v>
      </c>
      <c r="GK328">
        <v>23836.6</v>
      </c>
      <c r="GL328">
        <v>21641.8</v>
      </c>
      <c r="GM328">
        <v>26703.8</v>
      </c>
      <c r="GN328">
        <v>23944.8</v>
      </c>
      <c r="GO328">
        <v>38224.2</v>
      </c>
      <c r="GP328">
        <v>31628.8</v>
      </c>
      <c r="GQ328">
        <v>46635.1</v>
      </c>
      <c r="GR328">
        <v>37882.6</v>
      </c>
      <c r="GS328">
        <v>1.8666</v>
      </c>
      <c r="GT328">
        <v>1.85928</v>
      </c>
      <c r="GU328">
        <v>0.08832660000000001</v>
      </c>
      <c r="GV328">
        <v>0</v>
      </c>
      <c r="GW328">
        <v>28.541</v>
      </c>
      <c r="GX328">
        <v>999.9</v>
      </c>
      <c r="GY328">
        <v>53.2</v>
      </c>
      <c r="GZ328">
        <v>31.6</v>
      </c>
      <c r="HA328">
        <v>27.5367</v>
      </c>
      <c r="HB328">
        <v>60.8037</v>
      </c>
      <c r="HC328">
        <v>26.0337</v>
      </c>
      <c r="HD328">
        <v>1</v>
      </c>
      <c r="HE328">
        <v>0.137332</v>
      </c>
      <c r="HF328">
        <v>-1.10964</v>
      </c>
      <c r="HG328">
        <v>20.2952</v>
      </c>
      <c r="HH328">
        <v>5.22073</v>
      </c>
      <c r="HI328">
        <v>11.98</v>
      </c>
      <c r="HJ328">
        <v>4.965</v>
      </c>
      <c r="HK328">
        <v>3.2759</v>
      </c>
      <c r="HL328">
        <v>9999</v>
      </c>
      <c r="HM328">
        <v>9999</v>
      </c>
      <c r="HN328">
        <v>9999</v>
      </c>
      <c r="HO328">
        <v>999.9</v>
      </c>
      <c r="HP328">
        <v>1.86386</v>
      </c>
      <c r="HQ328">
        <v>1.86005</v>
      </c>
      <c r="HR328">
        <v>1.85838</v>
      </c>
      <c r="HS328">
        <v>1.85974</v>
      </c>
      <c r="HT328">
        <v>1.8598</v>
      </c>
      <c r="HU328">
        <v>1.85837</v>
      </c>
      <c r="HV328">
        <v>1.85745</v>
      </c>
      <c r="HW328">
        <v>1.85238</v>
      </c>
      <c r="HX328">
        <v>0</v>
      </c>
      <c r="HY328">
        <v>0</v>
      </c>
      <c r="HZ328">
        <v>0</v>
      </c>
      <c r="IA328">
        <v>0</v>
      </c>
      <c r="IB328" t="s">
        <v>426</v>
      </c>
      <c r="IC328" t="s">
        <v>427</v>
      </c>
      <c r="ID328" t="s">
        <v>428</v>
      </c>
      <c r="IE328" t="s">
        <v>428</v>
      </c>
      <c r="IF328" t="s">
        <v>428</v>
      </c>
      <c r="IG328" t="s">
        <v>428</v>
      </c>
      <c r="IH328">
        <v>0</v>
      </c>
      <c r="II328">
        <v>100</v>
      </c>
      <c r="IJ328">
        <v>100</v>
      </c>
      <c r="IK328">
        <v>-0.661</v>
      </c>
      <c r="IL328">
        <v>0.3047</v>
      </c>
      <c r="IM328">
        <v>-0.6605319167387009</v>
      </c>
      <c r="IN328">
        <v>-0.0004737513092168879</v>
      </c>
      <c r="IO328">
        <v>1.233974951706583E-06</v>
      </c>
      <c r="IP328">
        <v>-2.791035861235605E-10</v>
      </c>
      <c r="IQ328">
        <v>0.04306461537617447</v>
      </c>
      <c r="IR328">
        <v>-0.002560808816659483</v>
      </c>
      <c r="IS328">
        <v>0.0007441110143227328</v>
      </c>
      <c r="IT328">
        <v>-6.151772081818622E-06</v>
      </c>
      <c r="IU328">
        <v>2</v>
      </c>
      <c r="IV328">
        <v>1988</v>
      </c>
      <c r="IW328">
        <v>1</v>
      </c>
      <c r="IX328">
        <v>28</v>
      </c>
      <c r="IY328">
        <v>190436.5</v>
      </c>
      <c r="IZ328">
        <v>190436.6</v>
      </c>
      <c r="JA328">
        <v>1.1499</v>
      </c>
      <c r="JB328">
        <v>2.61719</v>
      </c>
      <c r="JC328">
        <v>1.49658</v>
      </c>
      <c r="JD328">
        <v>2.34985</v>
      </c>
      <c r="JE328">
        <v>1.54907</v>
      </c>
      <c r="JF328">
        <v>2.47314</v>
      </c>
      <c r="JG328">
        <v>36.4578</v>
      </c>
      <c r="JH328">
        <v>24.0875</v>
      </c>
      <c r="JI328">
        <v>18</v>
      </c>
      <c r="JJ328">
        <v>481.59</v>
      </c>
      <c r="JK328">
        <v>491.416</v>
      </c>
      <c r="JL328">
        <v>30.1104</v>
      </c>
      <c r="JM328">
        <v>29.0189</v>
      </c>
      <c r="JN328">
        <v>30.0001</v>
      </c>
      <c r="JO328">
        <v>29.214</v>
      </c>
      <c r="JP328">
        <v>29.2038</v>
      </c>
      <c r="JQ328">
        <v>23.1134</v>
      </c>
      <c r="JR328">
        <v>19.5394</v>
      </c>
      <c r="JS328">
        <v>100</v>
      </c>
      <c r="JT328">
        <v>30.1123</v>
      </c>
      <c r="JU328">
        <v>420</v>
      </c>
      <c r="JV328">
        <v>23.2726</v>
      </c>
      <c r="JW328">
        <v>101.96</v>
      </c>
      <c r="JX328">
        <v>91.3593</v>
      </c>
    </row>
    <row r="329" spans="1:284">
      <c r="A329">
        <v>311</v>
      </c>
      <c r="B329">
        <v>1758415794.5</v>
      </c>
      <c r="C329">
        <v>3091.5</v>
      </c>
      <c r="D329" t="s">
        <v>1056</v>
      </c>
      <c r="E329" t="s">
        <v>1057</v>
      </c>
      <c r="F329">
        <v>5</v>
      </c>
      <c r="G329" t="s">
        <v>1037</v>
      </c>
      <c r="H329" t="s">
        <v>421</v>
      </c>
      <c r="I329">
        <v>1758415786.5</v>
      </c>
      <c r="J329">
        <f>(K329)/1000</f>
        <v>0</v>
      </c>
      <c r="K329">
        <f>1000*DK329*AI329*(DG329-DH329)/(100*CZ329*(1000-AI329*DG329))</f>
        <v>0</v>
      </c>
      <c r="L329">
        <f>DK329*AI329*(DF329-DE329*(1000-AI329*DH329)/(1000-AI329*DG329))/(100*CZ329)</f>
        <v>0</v>
      </c>
      <c r="M329">
        <f>DE329 - IF(AI329&gt;1, L329*CZ329*100.0/(AK329), 0)</f>
        <v>0</v>
      </c>
      <c r="N329">
        <f>((T329-J329/2)*M329-L329)/(T329+J329/2)</f>
        <v>0</v>
      </c>
      <c r="O329">
        <f>N329*(DL329+DM329)/1000.0</f>
        <v>0</v>
      </c>
      <c r="P329">
        <f>(DE329 - IF(AI329&gt;1, L329*CZ329*100.0/(AK329), 0))*(DL329+DM329)/1000.0</f>
        <v>0</v>
      </c>
      <c r="Q329">
        <f>2.0/((1/S329-1/R329)+SIGN(S329)*SQRT((1/S329-1/R329)*(1/S329-1/R329) + 4*DA329/((DA329+1)*(DA329+1))*(2*1/S329*1/R329-1/R329*1/R329)))</f>
        <v>0</v>
      </c>
      <c r="R329">
        <f>IF(LEFT(DB329,1)&lt;&gt;"0",IF(LEFT(DB329,1)="1",3.0,DC329),$D$5+$E$5*(DS329*DL329/($K$5*1000))+$F$5*(DS329*DL329/($K$5*1000))*MAX(MIN(CZ329,$J$5),$I$5)*MAX(MIN(CZ329,$J$5),$I$5)+$G$5*MAX(MIN(CZ329,$J$5),$I$5)*(DS329*DL329/($K$5*1000))+$H$5*(DS329*DL329/($K$5*1000))*(DS329*DL329/($K$5*1000)))</f>
        <v>0</v>
      </c>
      <c r="S329">
        <f>J329*(1000-(1000*0.61365*exp(17.502*W329/(240.97+W329))/(DL329+DM329)+DG329)/2)/(1000*0.61365*exp(17.502*W329/(240.97+W329))/(DL329+DM329)-DG329)</f>
        <v>0</v>
      </c>
      <c r="T329">
        <f>1/((DA329+1)/(Q329/1.6)+1/(R329/1.37)) + DA329/((DA329+1)/(Q329/1.6) + DA329/(R329/1.37))</f>
        <v>0</v>
      </c>
      <c r="U329">
        <f>(CV329*CY329)</f>
        <v>0</v>
      </c>
      <c r="V329">
        <f>(DN329+(U329+2*0.95*5.67E-8*(((DN329+$B$9)+273)^4-(DN329+273)^4)-44100*J329)/(1.84*29.3*R329+8*0.95*5.67E-8*(DN329+273)^3))</f>
        <v>0</v>
      </c>
      <c r="W329">
        <f>($C$9*DO329+$D$9*DP329+$E$9*V329)</f>
        <v>0</v>
      </c>
      <c r="X329">
        <f>0.61365*exp(17.502*W329/(240.97+W329))</f>
        <v>0</v>
      </c>
      <c r="Y329">
        <f>(Z329/AA329*100)</f>
        <v>0</v>
      </c>
      <c r="Z329">
        <f>DG329*(DL329+DM329)/1000</f>
        <v>0</v>
      </c>
      <c r="AA329">
        <f>0.61365*exp(17.502*DN329/(240.97+DN329))</f>
        <v>0</v>
      </c>
      <c r="AB329">
        <f>(X329-DG329*(DL329+DM329)/1000)</f>
        <v>0</v>
      </c>
      <c r="AC329">
        <f>(-J329*44100)</f>
        <v>0</v>
      </c>
      <c r="AD329">
        <f>2*29.3*R329*0.92*(DN329-W329)</f>
        <v>0</v>
      </c>
      <c r="AE329">
        <f>2*0.95*5.67E-8*(((DN329+$B$9)+273)^4-(W329+273)^4)</f>
        <v>0</v>
      </c>
      <c r="AF329">
        <f>U329+AE329+AC329+AD329</f>
        <v>0</v>
      </c>
      <c r="AG329">
        <v>0</v>
      </c>
      <c r="AH329">
        <v>0</v>
      </c>
      <c r="AI329">
        <f>IF(AG329*$H$15&gt;=AK329,1.0,(AK329/(AK329-AG329*$H$15)))</f>
        <v>0</v>
      </c>
      <c r="AJ329">
        <f>(AI329-1)*100</f>
        <v>0</v>
      </c>
      <c r="AK329">
        <f>MAX(0,($B$15+$C$15*DS329)/(1+$D$15*DS329)*DL329/(DN329+273)*$E$15)</f>
        <v>0</v>
      </c>
      <c r="AL329" t="s">
        <v>422</v>
      </c>
      <c r="AM329" t="s">
        <v>422</v>
      </c>
      <c r="AN329">
        <v>0</v>
      </c>
      <c r="AO329">
        <v>0</v>
      </c>
      <c r="AP329">
        <f>1-AN329/AO329</f>
        <v>0</v>
      </c>
      <c r="AQ329">
        <v>0</v>
      </c>
      <c r="AR329" t="s">
        <v>422</v>
      </c>
      <c r="AS329" t="s">
        <v>422</v>
      </c>
      <c r="AT329">
        <v>0</v>
      </c>
      <c r="AU329">
        <v>0</v>
      </c>
      <c r="AV329">
        <f>1-AT329/AU329</f>
        <v>0</v>
      </c>
      <c r="AW329">
        <v>0.5</v>
      </c>
      <c r="AX329">
        <f>CW329</f>
        <v>0</v>
      </c>
      <c r="AY329">
        <f>L329</f>
        <v>0</v>
      </c>
      <c r="AZ329">
        <f>AV329*AW329*AX329</f>
        <v>0</v>
      </c>
      <c r="BA329">
        <f>(AY329-AQ329)/AX329</f>
        <v>0</v>
      </c>
      <c r="BB329">
        <f>(AO329-AU329)/AU329</f>
        <v>0</v>
      </c>
      <c r="BC329">
        <f>AN329/(AP329+AN329/AU329)</f>
        <v>0</v>
      </c>
      <c r="BD329" t="s">
        <v>422</v>
      </c>
      <c r="BE329">
        <v>0</v>
      </c>
      <c r="BF329">
        <f>IF(BE329&lt;&gt;0, BE329, BC329)</f>
        <v>0</v>
      </c>
      <c r="BG329">
        <f>1-BF329/AU329</f>
        <v>0</v>
      </c>
      <c r="BH329">
        <f>(AU329-AT329)/(AU329-BF329)</f>
        <v>0</v>
      </c>
      <c r="BI329">
        <f>(AO329-AU329)/(AO329-BF329)</f>
        <v>0</v>
      </c>
      <c r="BJ329">
        <f>(AU329-AT329)/(AU329-AN329)</f>
        <v>0</v>
      </c>
      <c r="BK329">
        <f>(AO329-AU329)/(AO329-AN329)</f>
        <v>0</v>
      </c>
      <c r="BL329">
        <f>(BH329*BF329/AT329)</f>
        <v>0</v>
      </c>
      <c r="BM329">
        <f>(1-BL329)</f>
        <v>0</v>
      </c>
      <c r="CV329">
        <f>$B$13*DT329+$C$13*DU329+$F$13*EF329*(1-EI329)</f>
        <v>0</v>
      </c>
      <c r="CW329">
        <f>CV329*CX329</f>
        <v>0</v>
      </c>
      <c r="CX329">
        <f>($B$13*$D$11+$C$13*$D$11+$F$13*((ES329+EK329)/MAX(ES329+EK329+ET329, 0.1)*$I$11+ET329/MAX(ES329+EK329+ET329, 0.1)*$J$11))/($B$13+$C$13+$F$13)</f>
        <v>0</v>
      </c>
      <c r="CY329">
        <f>($B$13*$K$11+$C$13*$K$11+$F$13*((ES329+EK329)/MAX(ES329+EK329+ET329, 0.1)*$P$11+ET329/MAX(ES329+EK329+ET329, 0.1)*$Q$11))/($B$13+$C$13+$F$13)</f>
        <v>0</v>
      </c>
      <c r="CZ329">
        <v>1.91</v>
      </c>
      <c r="DA329">
        <v>0.5</v>
      </c>
      <c r="DB329" t="s">
        <v>423</v>
      </c>
      <c r="DC329">
        <v>2</v>
      </c>
      <c r="DD329">
        <v>1758415786.5</v>
      </c>
      <c r="DE329">
        <v>422.0110416666666</v>
      </c>
      <c r="DF329">
        <v>419.9936666666667</v>
      </c>
      <c r="DG329">
        <v>23.38251666666666</v>
      </c>
      <c r="DH329">
        <v>23.23129583333333</v>
      </c>
      <c r="DI329">
        <v>422.6724583333333</v>
      </c>
      <c r="DJ329">
        <v>23.07785</v>
      </c>
      <c r="DK329">
        <v>499.9960833333333</v>
      </c>
      <c r="DL329">
        <v>90.17559583333333</v>
      </c>
      <c r="DM329">
        <v>0.06774118333333333</v>
      </c>
      <c r="DN329">
        <v>29.8057625</v>
      </c>
      <c r="DO329">
        <v>29.99114583333333</v>
      </c>
      <c r="DP329">
        <v>999.9</v>
      </c>
      <c r="DQ329">
        <v>0</v>
      </c>
      <c r="DR329">
        <v>0</v>
      </c>
      <c r="DS329">
        <v>9997.216249999999</v>
      </c>
      <c r="DT329">
        <v>0</v>
      </c>
      <c r="DU329">
        <v>3.52142</v>
      </c>
      <c r="DV329">
        <v>2.017365</v>
      </c>
      <c r="DW329">
        <v>432.115</v>
      </c>
      <c r="DX329">
        <v>429.9825833333334</v>
      </c>
      <c r="DY329">
        <v>0.1512232916666667</v>
      </c>
      <c r="DZ329">
        <v>419.9936666666667</v>
      </c>
      <c r="EA329">
        <v>23.23129583333333</v>
      </c>
      <c r="EB329">
        <v>2.108532916666666</v>
      </c>
      <c r="EC329">
        <v>2.09489625</v>
      </c>
      <c r="ED329">
        <v>18.28378333333334</v>
      </c>
      <c r="EE329">
        <v>18.18042916666667</v>
      </c>
      <c r="EF329">
        <v>0.00500078</v>
      </c>
      <c r="EG329">
        <v>0</v>
      </c>
      <c r="EH329">
        <v>0</v>
      </c>
      <c r="EI329">
        <v>0</v>
      </c>
      <c r="EJ329">
        <v>190.9291666666667</v>
      </c>
      <c r="EK329">
        <v>0.00500078</v>
      </c>
      <c r="EL329">
        <v>-17.29583333333333</v>
      </c>
      <c r="EM329">
        <v>-1.045833333333333</v>
      </c>
      <c r="EN329">
        <v>35.39029166666666</v>
      </c>
      <c r="EO329">
        <v>38.87208333333333</v>
      </c>
      <c r="EP329">
        <v>37.74183333333333</v>
      </c>
      <c r="EQ329">
        <v>39.0545</v>
      </c>
      <c r="ER329">
        <v>37.93475</v>
      </c>
      <c r="ES329">
        <v>0</v>
      </c>
      <c r="ET329">
        <v>0</v>
      </c>
      <c r="EU329">
        <v>0</v>
      </c>
      <c r="EV329">
        <v>1758415794.6</v>
      </c>
      <c r="EW329">
        <v>0</v>
      </c>
      <c r="EX329">
        <v>191.152</v>
      </c>
      <c r="EY329">
        <v>18.11538472027451</v>
      </c>
      <c r="EZ329">
        <v>-1.069230891708273</v>
      </c>
      <c r="FA329">
        <v>-17.016</v>
      </c>
      <c r="FB329">
        <v>15</v>
      </c>
      <c r="FC329">
        <v>0</v>
      </c>
      <c r="FD329" t="s">
        <v>424</v>
      </c>
      <c r="FE329">
        <v>1746989605.5</v>
      </c>
      <c r="FF329">
        <v>1746989593.5</v>
      </c>
      <c r="FG329">
        <v>0</v>
      </c>
      <c r="FH329">
        <v>-0.274</v>
      </c>
      <c r="FI329">
        <v>-0.002</v>
      </c>
      <c r="FJ329">
        <v>2.549</v>
      </c>
      <c r="FK329">
        <v>0.129</v>
      </c>
      <c r="FL329">
        <v>420</v>
      </c>
      <c r="FM329">
        <v>17</v>
      </c>
      <c r="FN329">
        <v>0.02</v>
      </c>
      <c r="FO329">
        <v>0.04</v>
      </c>
      <c r="FP329">
        <v>2.017715</v>
      </c>
      <c r="FQ329">
        <v>-0.06233741088180501</v>
      </c>
      <c r="FR329">
        <v>0.04675213989754909</v>
      </c>
      <c r="FS329">
        <v>1</v>
      </c>
      <c r="FT329">
        <v>192.1411764705882</v>
      </c>
      <c r="FU329">
        <v>-3.996944292421665</v>
      </c>
      <c r="FV329">
        <v>6.736385732242774</v>
      </c>
      <c r="FW329">
        <v>0</v>
      </c>
      <c r="FX329">
        <v>0.151592975</v>
      </c>
      <c r="FY329">
        <v>-0.006287966228893585</v>
      </c>
      <c r="FZ329">
        <v>0.001427120763767033</v>
      </c>
      <c r="GA329">
        <v>1</v>
      </c>
      <c r="GB329">
        <v>2</v>
      </c>
      <c r="GC329">
        <v>3</v>
      </c>
      <c r="GD329" t="s">
        <v>425</v>
      </c>
      <c r="GE329">
        <v>3.10303</v>
      </c>
      <c r="GF329">
        <v>2.72605</v>
      </c>
      <c r="GG329">
        <v>0.0880908</v>
      </c>
      <c r="GH329">
        <v>0.08772249999999999</v>
      </c>
      <c r="GI329">
        <v>0.105477</v>
      </c>
      <c r="GJ329">
        <v>0.106411</v>
      </c>
      <c r="GK329">
        <v>23836.6</v>
      </c>
      <c r="GL329">
        <v>21641.7</v>
      </c>
      <c r="GM329">
        <v>26703.8</v>
      </c>
      <c r="GN329">
        <v>23944.8</v>
      </c>
      <c r="GO329">
        <v>38224</v>
      </c>
      <c r="GP329">
        <v>31628.8</v>
      </c>
      <c r="GQ329">
        <v>46634.9</v>
      </c>
      <c r="GR329">
        <v>37882.7</v>
      </c>
      <c r="GS329">
        <v>1.86635</v>
      </c>
      <c r="GT329">
        <v>1.85952</v>
      </c>
      <c r="GU329">
        <v>0.08869920000000001</v>
      </c>
      <c r="GV329">
        <v>0</v>
      </c>
      <c r="GW329">
        <v>28.5404</v>
      </c>
      <c r="GX329">
        <v>999.9</v>
      </c>
      <c r="GY329">
        <v>53.2</v>
      </c>
      <c r="GZ329">
        <v>31.6</v>
      </c>
      <c r="HA329">
        <v>27.5396</v>
      </c>
      <c r="HB329">
        <v>60.8137</v>
      </c>
      <c r="HC329">
        <v>25.9856</v>
      </c>
      <c r="HD329">
        <v>1</v>
      </c>
      <c r="HE329">
        <v>0.137154</v>
      </c>
      <c r="HF329">
        <v>-1.12029</v>
      </c>
      <c r="HG329">
        <v>20.2951</v>
      </c>
      <c r="HH329">
        <v>5.22043</v>
      </c>
      <c r="HI329">
        <v>11.98</v>
      </c>
      <c r="HJ329">
        <v>4.96495</v>
      </c>
      <c r="HK329">
        <v>3.27588</v>
      </c>
      <c r="HL329">
        <v>9999</v>
      </c>
      <c r="HM329">
        <v>9999</v>
      </c>
      <c r="HN329">
        <v>9999</v>
      </c>
      <c r="HO329">
        <v>999.9</v>
      </c>
      <c r="HP329">
        <v>1.86386</v>
      </c>
      <c r="HQ329">
        <v>1.86005</v>
      </c>
      <c r="HR329">
        <v>1.85838</v>
      </c>
      <c r="HS329">
        <v>1.85974</v>
      </c>
      <c r="HT329">
        <v>1.85981</v>
      </c>
      <c r="HU329">
        <v>1.85837</v>
      </c>
      <c r="HV329">
        <v>1.85745</v>
      </c>
      <c r="HW329">
        <v>1.85237</v>
      </c>
      <c r="HX329">
        <v>0</v>
      </c>
      <c r="HY329">
        <v>0</v>
      </c>
      <c r="HZ329">
        <v>0</v>
      </c>
      <c r="IA329">
        <v>0</v>
      </c>
      <c r="IB329" t="s">
        <v>426</v>
      </c>
      <c r="IC329" t="s">
        <v>427</v>
      </c>
      <c r="ID329" t="s">
        <v>428</v>
      </c>
      <c r="IE329" t="s">
        <v>428</v>
      </c>
      <c r="IF329" t="s">
        <v>428</v>
      </c>
      <c r="IG329" t="s">
        <v>428</v>
      </c>
      <c r="IH329">
        <v>0</v>
      </c>
      <c r="II329">
        <v>100</v>
      </c>
      <c r="IJ329">
        <v>100</v>
      </c>
      <c r="IK329">
        <v>-0.661</v>
      </c>
      <c r="IL329">
        <v>0.3046</v>
      </c>
      <c r="IM329">
        <v>-0.6605319167387009</v>
      </c>
      <c r="IN329">
        <v>-0.0004737513092168879</v>
      </c>
      <c r="IO329">
        <v>1.233974951706583E-06</v>
      </c>
      <c r="IP329">
        <v>-2.791035861235605E-10</v>
      </c>
      <c r="IQ329">
        <v>0.04306461537617447</v>
      </c>
      <c r="IR329">
        <v>-0.002560808816659483</v>
      </c>
      <c r="IS329">
        <v>0.0007441110143227328</v>
      </c>
      <c r="IT329">
        <v>-6.151772081818622E-06</v>
      </c>
      <c r="IU329">
        <v>2</v>
      </c>
      <c r="IV329">
        <v>1988</v>
      </c>
      <c r="IW329">
        <v>1</v>
      </c>
      <c r="IX329">
        <v>28</v>
      </c>
      <c r="IY329">
        <v>190436.5</v>
      </c>
      <c r="IZ329">
        <v>190436.7</v>
      </c>
      <c r="JA329">
        <v>1.1499</v>
      </c>
      <c r="JB329">
        <v>2.6123</v>
      </c>
      <c r="JC329">
        <v>1.49658</v>
      </c>
      <c r="JD329">
        <v>2.34985</v>
      </c>
      <c r="JE329">
        <v>1.54907</v>
      </c>
      <c r="JF329">
        <v>2.46338</v>
      </c>
      <c r="JG329">
        <v>36.4578</v>
      </c>
      <c r="JH329">
        <v>24.0875</v>
      </c>
      <c r="JI329">
        <v>18</v>
      </c>
      <c r="JJ329">
        <v>481.444</v>
      </c>
      <c r="JK329">
        <v>491.58</v>
      </c>
      <c r="JL329">
        <v>30.1125</v>
      </c>
      <c r="JM329">
        <v>29.0189</v>
      </c>
      <c r="JN329">
        <v>30</v>
      </c>
      <c r="JO329">
        <v>29.214</v>
      </c>
      <c r="JP329">
        <v>29.2038</v>
      </c>
      <c r="JQ329">
        <v>23.1138</v>
      </c>
      <c r="JR329">
        <v>19.5394</v>
      </c>
      <c r="JS329">
        <v>100</v>
      </c>
      <c r="JT329">
        <v>30.1219</v>
      </c>
      <c r="JU329">
        <v>420</v>
      </c>
      <c r="JV329">
        <v>23.2726</v>
      </c>
      <c r="JW329">
        <v>101.96</v>
      </c>
      <c r="JX329">
        <v>91.35939999999999</v>
      </c>
    </row>
    <row r="330" spans="1:284">
      <c r="A330">
        <v>312</v>
      </c>
      <c r="B330">
        <v>1758415796.5</v>
      </c>
      <c r="C330">
        <v>3093.5</v>
      </c>
      <c r="D330" t="s">
        <v>1058</v>
      </c>
      <c r="E330" t="s">
        <v>1059</v>
      </c>
      <c r="F330">
        <v>5</v>
      </c>
      <c r="G330" t="s">
        <v>1037</v>
      </c>
      <c r="H330" t="s">
        <v>421</v>
      </c>
      <c r="I330">
        <v>1758415788.5</v>
      </c>
      <c r="J330">
        <f>(K330)/1000</f>
        <v>0</v>
      </c>
      <c r="K330">
        <f>1000*DK330*AI330*(DG330-DH330)/(100*CZ330*(1000-AI330*DG330))</f>
        <v>0</v>
      </c>
      <c r="L330">
        <f>DK330*AI330*(DF330-DE330*(1000-AI330*DH330)/(1000-AI330*DG330))/(100*CZ330)</f>
        <v>0</v>
      </c>
      <c r="M330">
        <f>DE330 - IF(AI330&gt;1, L330*CZ330*100.0/(AK330), 0)</f>
        <v>0</v>
      </c>
      <c r="N330">
        <f>((T330-J330/2)*M330-L330)/(T330+J330/2)</f>
        <v>0</v>
      </c>
      <c r="O330">
        <f>N330*(DL330+DM330)/1000.0</f>
        <v>0</v>
      </c>
      <c r="P330">
        <f>(DE330 - IF(AI330&gt;1, L330*CZ330*100.0/(AK330), 0))*(DL330+DM330)/1000.0</f>
        <v>0</v>
      </c>
      <c r="Q330">
        <f>2.0/((1/S330-1/R330)+SIGN(S330)*SQRT((1/S330-1/R330)*(1/S330-1/R330) + 4*DA330/((DA330+1)*(DA330+1))*(2*1/S330*1/R330-1/R330*1/R330)))</f>
        <v>0</v>
      </c>
      <c r="R330">
        <f>IF(LEFT(DB330,1)&lt;&gt;"0",IF(LEFT(DB330,1)="1",3.0,DC330),$D$5+$E$5*(DS330*DL330/($K$5*1000))+$F$5*(DS330*DL330/($K$5*1000))*MAX(MIN(CZ330,$J$5),$I$5)*MAX(MIN(CZ330,$J$5),$I$5)+$G$5*MAX(MIN(CZ330,$J$5),$I$5)*(DS330*DL330/($K$5*1000))+$H$5*(DS330*DL330/($K$5*1000))*(DS330*DL330/($K$5*1000)))</f>
        <v>0</v>
      </c>
      <c r="S330">
        <f>J330*(1000-(1000*0.61365*exp(17.502*W330/(240.97+W330))/(DL330+DM330)+DG330)/2)/(1000*0.61365*exp(17.502*W330/(240.97+W330))/(DL330+DM330)-DG330)</f>
        <v>0</v>
      </c>
      <c r="T330">
        <f>1/((DA330+1)/(Q330/1.6)+1/(R330/1.37)) + DA330/((DA330+1)/(Q330/1.6) + DA330/(R330/1.37))</f>
        <v>0</v>
      </c>
      <c r="U330">
        <f>(CV330*CY330)</f>
        <v>0</v>
      </c>
      <c r="V330">
        <f>(DN330+(U330+2*0.95*5.67E-8*(((DN330+$B$9)+273)^4-(DN330+273)^4)-44100*J330)/(1.84*29.3*R330+8*0.95*5.67E-8*(DN330+273)^3))</f>
        <v>0</v>
      </c>
      <c r="W330">
        <f>($C$9*DO330+$D$9*DP330+$E$9*V330)</f>
        <v>0</v>
      </c>
      <c r="X330">
        <f>0.61365*exp(17.502*W330/(240.97+W330))</f>
        <v>0</v>
      </c>
      <c r="Y330">
        <f>(Z330/AA330*100)</f>
        <v>0</v>
      </c>
      <c r="Z330">
        <f>DG330*(DL330+DM330)/1000</f>
        <v>0</v>
      </c>
      <c r="AA330">
        <f>0.61365*exp(17.502*DN330/(240.97+DN330))</f>
        <v>0</v>
      </c>
      <c r="AB330">
        <f>(X330-DG330*(DL330+DM330)/1000)</f>
        <v>0</v>
      </c>
      <c r="AC330">
        <f>(-J330*44100)</f>
        <v>0</v>
      </c>
      <c r="AD330">
        <f>2*29.3*R330*0.92*(DN330-W330)</f>
        <v>0</v>
      </c>
      <c r="AE330">
        <f>2*0.95*5.67E-8*(((DN330+$B$9)+273)^4-(W330+273)^4)</f>
        <v>0</v>
      </c>
      <c r="AF330">
        <f>U330+AE330+AC330+AD330</f>
        <v>0</v>
      </c>
      <c r="AG330">
        <v>0</v>
      </c>
      <c r="AH330">
        <v>0</v>
      </c>
      <c r="AI330">
        <f>IF(AG330*$H$15&gt;=AK330,1.0,(AK330/(AK330-AG330*$H$15)))</f>
        <v>0</v>
      </c>
      <c r="AJ330">
        <f>(AI330-1)*100</f>
        <v>0</v>
      </c>
      <c r="AK330">
        <f>MAX(0,($B$15+$C$15*DS330)/(1+$D$15*DS330)*DL330/(DN330+273)*$E$15)</f>
        <v>0</v>
      </c>
      <c r="AL330" t="s">
        <v>422</v>
      </c>
      <c r="AM330" t="s">
        <v>422</v>
      </c>
      <c r="AN330">
        <v>0</v>
      </c>
      <c r="AO330">
        <v>0</v>
      </c>
      <c r="AP330">
        <f>1-AN330/AO330</f>
        <v>0</v>
      </c>
      <c r="AQ330">
        <v>0</v>
      </c>
      <c r="AR330" t="s">
        <v>422</v>
      </c>
      <c r="AS330" t="s">
        <v>422</v>
      </c>
      <c r="AT330">
        <v>0</v>
      </c>
      <c r="AU330">
        <v>0</v>
      </c>
      <c r="AV330">
        <f>1-AT330/AU330</f>
        <v>0</v>
      </c>
      <c r="AW330">
        <v>0.5</v>
      </c>
      <c r="AX330">
        <f>CW330</f>
        <v>0</v>
      </c>
      <c r="AY330">
        <f>L330</f>
        <v>0</v>
      </c>
      <c r="AZ330">
        <f>AV330*AW330*AX330</f>
        <v>0</v>
      </c>
      <c r="BA330">
        <f>(AY330-AQ330)/AX330</f>
        <v>0</v>
      </c>
      <c r="BB330">
        <f>(AO330-AU330)/AU330</f>
        <v>0</v>
      </c>
      <c r="BC330">
        <f>AN330/(AP330+AN330/AU330)</f>
        <v>0</v>
      </c>
      <c r="BD330" t="s">
        <v>422</v>
      </c>
      <c r="BE330">
        <v>0</v>
      </c>
      <c r="BF330">
        <f>IF(BE330&lt;&gt;0, BE330, BC330)</f>
        <v>0</v>
      </c>
      <c r="BG330">
        <f>1-BF330/AU330</f>
        <v>0</v>
      </c>
      <c r="BH330">
        <f>(AU330-AT330)/(AU330-BF330)</f>
        <v>0</v>
      </c>
      <c r="BI330">
        <f>(AO330-AU330)/(AO330-BF330)</f>
        <v>0</v>
      </c>
      <c r="BJ330">
        <f>(AU330-AT330)/(AU330-AN330)</f>
        <v>0</v>
      </c>
      <c r="BK330">
        <f>(AO330-AU330)/(AO330-AN330)</f>
        <v>0</v>
      </c>
      <c r="BL330">
        <f>(BH330*BF330/AT330)</f>
        <v>0</v>
      </c>
      <c r="BM330">
        <f>(1-BL330)</f>
        <v>0</v>
      </c>
      <c r="CV330">
        <f>$B$13*DT330+$C$13*DU330+$F$13*EF330*(1-EI330)</f>
        <v>0</v>
      </c>
      <c r="CW330">
        <f>CV330*CX330</f>
        <v>0</v>
      </c>
      <c r="CX330">
        <f>($B$13*$D$11+$C$13*$D$11+$F$13*((ES330+EK330)/MAX(ES330+EK330+ET330, 0.1)*$I$11+ET330/MAX(ES330+EK330+ET330, 0.1)*$J$11))/($B$13+$C$13+$F$13)</f>
        <v>0</v>
      </c>
      <c r="CY330">
        <f>($B$13*$K$11+$C$13*$K$11+$F$13*((ES330+EK330)/MAX(ES330+EK330+ET330, 0.1)*$P$11+ET330/MAX(ES330+EK330+ET330, 0.1)*$Q$11))/($B$13+$C$13+$F$13)</f>
        <v>0</v>
      </c>
      <c r="CZ330">
        <v>1.91</v>
      </c>
      <c r="DA330">
        <v>0.5</v>
      </c>
      <c r="DB330" t="s">
        <v>423</v>
      </c>
      <c r="DC330">
        <v>2</v>
      </c>
      <c r="DD330">
        <v>1758415788.5</v>
      </c>
      <c r="DE330">
        <v>422.009875</v>
      </c>
      <c r="DF330">
        <v>419.990875</v>
      </c>
      <c r="DG330">
        <v>23.38247916666667</v>
      </c>
      <c r="DH330">
        <v>23.2313125</v>
      </c>
      <c r="DI330">
        <v>422.6712083333334</v>
      </c>
      <c r="DJ330">
        <v>23.07781666666666</v>
      </c>
      <c r="DK330">
        <v>499.9850833333333</v>
      </c>
      <c r="DL330">
        <v>90.17605833333333</v>
      </c>
      <c r="DM330">
        <v>0.06781097916666666</v>
      </c>
      <c r="DN330">
        <v>29.80432916666667</v>
      </c>
      <c r="DO330">
        <v>29.98946666666667</v>
      </c>
      <c r="DP330">
        <v>999.9</v>
      </c>
      <c r="DQ330">
        <v>0</v>
      </c>
      <c r="DR330">
        <v>0</v>
      </c>
      <c r="DS330">
        <v>9995.366249999999</v>
      </c>
      <c r="DT330">
        <v>0</v>
      </c>
      <c r="DU330">
        <v>3.52142</v>
      </c>
      <c r="DV330">
        <v>2.018935416666666</v>
      </c>
      <c r="DW330">
        <v>432.11375</v>
      </c>
      <c r="DX330">
        <v>429.97975</v>
      </c>
      <c r="DY330">
        <v>0.15117025</v>
      </c>
      <c r="DZ330">
        <v>419.990875</v>
      </c>
      <c r="EA330">
        <v>23.2313125</v>
      </c>
      <c r="EB330">
        <v>2.10854</v>
      </c>
      <c r="EC330">
        <v>2.094908333333333</v>
      </c>
      <c r="ED330">
        <v>18.2838375</v>
      </c>
      <c r="EE330">
        <v>18.18052083333333</v>
      </c>
      <c r="EF330">
        <v>0.00500078</v>
      </c>
      <c r="EG330">
        <v>0</v>
      </c>
      <c r="EH330">
        <v>0</v>
      </c>
      <c r="EI330">
        <v>0</v>
      </c>
      <c r="EJ330">
        <v>190.525</v>
      </c>
      <c r="EK330">
        <v>0.00500078</v>
      </c>
      <c r="EL330">
        <v>-18.325</v>
      </c>
      <c r="EM330">
        <v>-1.1375</v>
      </c>
      <c r="EN330">
        <v>35.37729166666666</v>
      </c>
      <c r="EO330">
        <v>38.853875</v>
      </c>
      <c r="EP330">
        <v>37.82258333333333</v>
      </c>
      <c r="EQ330">
        <v>39.02325</v>
      </c>
      <c r="ER330">
        <v>37.92954166666667</v>
      </c>
      <c r="ES330">
        <v>0</v>
      </c>
      <c r="ET330">
        <v>0</v>
      </c>
      <c r="EU330">
        <v>0</v>
      </c>
      <c r="EV330">
        <v>1758415796.4</v>
      </c>
      <c r="EW330">
        <v>0</v>
      </c>
      <c r="EX330">
        <v>190.4038461538461</v>
      </c>
      <c r="EY330">
        <v>4.611965848876023</v>
      </c>
      <c r="EZ330">
        <v>-13.62051292472103</v>
      </c>
      <c r="FA330">
        <v>-16.96153846153846</v>
      </c>
      <c r="FB330">
        <v>15</v>
      </c>
      <c r="FC330">
        <v>0</v>
      </c>
      <c r="FD330" t="s">
        <v>424</v>
      </c>
      <c r="FE330">
        <v>1746989605.5</v>
      </c>
      <c r="FF330">
        <v>1746989593.5</v>
      </c>
      <c r="FG330">
        <v>0</v>
      </c>
      <c r="FH330">
        <v>-0.274</v>
      </c>
      <c r="FI330">
        <v>-0.002</v>
      </c>
      <c r="FJ330">
        <v>2.549</v>
      </c>
      <c r="FK330">
        <v>0.129</v>
      </c>
      <c r="FL330">
        <v>420</v>
      </c>
      <c r="FM330">
        <v>17</v>
      </c>
      <c r="FN330">
        <v>0.02</v>
      </c>
      <c r="FO330">
        <v>0.04</v>
      </c>
      <c r="FP330">
        <v>2.011264146341464</v>
      </c>
      <c r="FQ330">
        <v>-0.06461205574912532</v>
      </c>
      <c r="FR330">
        <v>0.04591942779109418</v>
      </c>
      <c r="FS330">
        <v>1</v>
      </c>
      <c r="FT330">
        <v>192.0705882352941</v>
      </c>
      <c r="FU330">
        <v>-13.73873193792611</v>
      </c>
      <c r="FV330">
        <v>6.816395865496348</v>
      </c>
      <c r="FW330">
        <v>0</v>
      </c>
      <c r="FX330">
        <v>0.151415243902439</v>
      </c>
      <c r="FY330">
        <v>-0.005734996515679283</v>
      </c>
      <c r="FZ330">
        <v>0.001385029484241732</v>
      </c>
      <c r="GA330">
        <v>1</v>
      </c>
      <c r="GB330">
        <v>2</v>
      </c>
      <c r="GC330">
        <v>3</v>
      </c>
      <c r="GD330" t="s">
        <v>425</v>
      </c>
      <c r="GE330">
        <v>3.10308</v>
      </c>
      <c r="GF330">
        <v>2.72635</v>
      </c>
      <c r="GG330">
        <v>0.08808920000000001</v>
      </c>
      <c r="GH330">
        <v>0.08772050000000001</v>
      </c>
      <c r="GI330">
        <v>0.105476</v>
      </c>
      <c r="GJ330">
        <v>0.106411</v>
      </c>
      <c r="GK330">
        <v>23836.6</v>
      </c>
      <c r="GL330">
        <v>21641.6</v>
      </c>
      <c r="GM330">
        <v>26703.7</v>
      </c>
      <c r="GN330">
        <v>23944.7</v>
      </c>
      <c r="GO330">
        <v>38223.9</v>
      </c>
      <c r="GP330">
        <v>31628.8</v>
      </c>
      <c r="GQ330">
        <v>46634.8</v>
      </c>
      <c r="GR330">
        <v>37882.7</v>
      </c>
      <c r="GS330">
        <v>1.8662</v>
      </c>
      <c r="GT330">
        <v>1.85938</v>
      </c>
      <c r="GU330">
        <v>0.0888854</v>
      </c>
      <c r="GV330">
        <v>0</v>
      </c>
      <c r="GW330">
        <v>28.5391</v>
      </c>
      <c r="GX330">
        <v>999.9</v>
      </c>
      <c r="GY330">
        <v>53.2</v>
      </c>
      <c r="GZ330">
        <v>31.6</v>
      </c>
      <c r="HA330">
        <v>27.5393</v>
      </c>
      <c r="HB330">
        <v>60.5537</v>
      </c>
      <c r="HC330">
        <v>26.0016</v>
      </c>
      <c r="HD330">
        <v>1</v>
      </c>
      <c r="HE330">
        <v>0.137195</v>
      </c>
      <c r="HF330">
        <v>-1.1337</v>
      </c>
      <c r="HG330">
        <v>20.2951</v>
      </c>
      <c r="HH330">
        <v>5.22073</v>
      </c>
      <c r="HI330">
        <v>11.98</v>
      </c>
      <c r="HJ330">
        <v>4.9652</v>
      </c>
      <c r="HK330">
        <v>3.27593</v>
      </c>
      <c r="HL330">
        <v>9999</v>
      </c>
      <c r="HM330">
        <v>9999</v>
      </c>
      <c r="HN330">
        <v>9999</v>
      </c>
      <c r="HO330">
        <v>999.9</v>
      </c>
      <c r="HP330">
        <v>1.86386</v>
      </c>
      <c r="HQ330">
        <v>1.86005</v>
      </c>
      <c r="HR330">
        <v>1.85838</v>
      </c>
      <c r="HS330">
        <v>1.85974</v>
      </c>
      <c r="HT330">
        <v>1.8598</v>
      </c>
      <c r="HU330">
        <v>1.85837</v>
      </c>
      <c r="HV330">
        <v>1.85744</v>
      </c>
      <c r="HW330">
        <v>1.85236</v>
      </c>
      <c r="HX330">
        <v>0</v>
      </c>
      <c r="HY330">
        <v>0</v>
      </c>
      <c r="HZ330">
        <v>0</v>
      </c>
      <c r="IA330">
        <v>0</v>
      </c>
      <c r="IB330" t="s">
        <v>426</v>
      </c>
      <c r="IC330" t="s">
        <v>427</v>
      </c>
      <c r="ID330" t="s">
        <v>428</v>
      </c>
      <c r="IE330" t="s">
        <v>428</v>
      </c>
      <c r="IF330" t="s">
        <v>428</v>
      </c>
      <c r="IG330" t="s">
        <v>428</v>
      </c>
      <c r="IH330">
        <v>0</v>
      </c>
      <c r="II330">
        <v>100</v>
      </c>
      <c r="IJ330">
        <v>100</v>
      </c>
      <c r="IK330">
        <v>-0.661</v>
      </c>
      <c r="IL330">
        <v>0.3046</v>
      </c>
      <c r="IM330">
        <v>-0.6605319167387009</v>
      </c>
      <c r="IN330">
        <v>-0.0004737513092168879</v>
      </c>
      <c r="IO330">
        <v>1.233974951706583E-06</v>
      </c>
      <c r="IP330">
        <v>-2.791035861235605E-10</v>
      </c>
      <c r="IQ330">
        <v>0.04306461537617447</v>
      </c>
      <c r="IR330">
        <v>-0.002560808816659483</v>
      </c>
      <c r="IS330">
        <v>0.0007441110143227328</v>
      </c>
      <c r="IT330">
        <v>-6.151772081818622E-06</v>
      </c>
      <c r="IU330">
        <v>2</v>
      </c>
      <c r="IV330">
        <v>1988</v>
      </c>
      <c r="IW330">
        <v>1</v>
      </c>
      <c r="IX330">
        <v>28</v>
      </c>
      <c r="IY330">
        <v>190436.5</v>
      </c>
      <c r="IZ330">
        <v>190436.7</v>
      </c>
      <c r="JA330">
        <v>1.1499</v>
      </c>
      <c r="JB330">
        <v>2.61475</v>
      </c>
      <c r="JC330">
        <v>1.49658</v>
      </c>
      <c r="JD330">
        <v>2.34985</v>
      </c>
      <c r="JE330">
        <v>1.54907</v>
      </c>
      <c r="JF330">
        <v>2.44751</v>
      </c>
      <c r="JG330">
        <v>36.4578</v>
      </c>
      <c r="JH330">
        <v>24.0875</v>
      </c>
      <c r="JI330">
        <v>18</v>
      </c>
      <c r="JJ330">
        <v>481.361</v>
      </c>
      <c r="JK330">
        <v>491.482</v>
      </c>
      <c r="JL330">
        <v>30.116</v>
      </c>
      <c r="JM330">
        <v>29.0189</v>
      </c>
      <c r="JN330">
        <v>30.0002</v>
      </c>
      <c r="JO330">
        <v>29.2147</v>
      </c>
      <c r="JP330">
        <v>29.2038</v>
      </c>
      <c r="JQ330">
        <v>23.1112</v>
      </c>
      <c r="JR330">
        <v>19.5394</v>
      </c>
      <c r="JS330">
        <v>100</v>
      </c>
      <c r="JT330">
        <v>30.1219</v>
      </c>
      <c r="JU330">
        <v>420</v>
      </c>
      <c r="JV330">
        <v>23.2726</v>
      </c>
      <c r="JW330">
        <v>101.96</v>
      </c>
      <c r="JX330">
        <v>91.3592</v>
      </c>
    </row>
    <row r="331" spans="1:284">
      <c r="A331">
        <v>313</v>
      </c>
      <c r="B331">
        <v>1758415798.5</v>
      </c>
      <c r="C331">
        <v>3095.5</v>
      </c>
      <c r="D331" t="s">
        <v>1060</v>
      </c>
      <c r="E331" t="s">
        <v>1061</v>
      </c>
      <c r="F331">
        <v>5</v>
      </c>
      <c r="G331" t="s">
        <v>1037</v>
      </c>
      <c r="H331" t="s">
        <v>421</v>
      </c>
      <c r="I331">
        <v>1758415790.5</v>
      </c>
      <c r="J331">
        <f>(K331)/1000</f>
        <v>0</v>
      </c>
      <c r="K331">
        <f>1000*DK331*AI331*(DG331-DH331)/(100*CZ331*(1000-AI331*DG331))</f>
        <v>0</v>
      </c>
      <c r="L331">
        <f>DK331*AI331*(DF331-DE331*(1000-AI331*DH331)/(1000-AI331*DG331))/(100*CZ331)</f>
        <v>0</v>
      </c>
      <c r="M331">
        <f>DE331 - IF(AI331&gt;1, L331*CZ331*100.0/(AK331), 0)</f>
        <v>0</v>
      </c>
      <c r="N331">
        <f>((T331-J331/2)*M331-L331)/(T331+J331/2)</f>
        <v>0</v>
      </c>
      <c r="O331">
        <f>N331*(DL331+DM331)/1000.0</f>
        <v>0</v>
      </c>
      <c r="P331">
        <f>(DE331 - IF(AI331&gt;1, L331*CZ331*100.0/(AK331), 0))*(DL331+DM331)/1000.0</f>
        <v>0</v>
      </c>
      <c r="Q331">
        <f>2.0/((1/S331-1/R331)+SIGN(S331)*SQRT((1/S331-1/R331)*(1/S331-1/R331) + 4*DA331/((DA331+1)*(DA331+1))*(2*1/S331*1/R331-1/R331*1/R331)))</f>
        <v>0</v>
      </c>
      <c r="R331">
        <f>IF(LEFT(DB331,1)&lt;&gt;"0",IF(LEFT(DB331,1)="1",3.0,DC331),$D$5+$E$5*(DS331*DL331/($K$5*1000))+$F$5*(DS331*DL331/($K$5*1000))*MAX(MIN(CZ331,$J$5),$I$5)*MAX(MIN(CZ331,$J$5),$I$5)+$G$5*MAX(MIN(CZ331,$J$5),$I$5)*(DS331*DL331/($K$5*1000))+$H$5*(DS331*DL331/($K$5*1000))*(DS331*DL331/($K$5*1000)))</f>
        <v>0</v>
      </c>
      <c r="S331">
        <f>J331*(1000-(1000*0.61365*exp(17.502*W331/(240.97+W331))/(DL331+DM331)+DG331)/2)/(1000*0.61365*exp(17.502*W331/(240.97+W331))/(DL331+DM331)-DG331)</f>
        <v>0</v>
      </c>
      <c r="T331">
        <f>1/((DA331+1)/(Q331/1.6)+1/(R331/1.37)) + DA331/((DA331+1)/(Q331/1.6) + DA331/(R331/1.37))</f>
        <v>0</v>
      </c>
      <c r="U331">
        <f>(CV331*CY331)</f>
        <v>0</v>
      </c>
      <c r="V331">
        <f>(DN331+(U331+2*0.95*5.67E-8*(((DN331+$B$9)+273)^4-(DN331+273)^4)-44100*J331)/(1.84*29.3*R331+8*0.95*5.67E-8*(DN331+273)^3))</f>
        <v>0</v>
      </c>
      <c r="W331">
        <f>($C$9*DO331+$D$9*DP331+$E$9*V331)</f>
        <v>0</v>
      </c>
      <c r="X331">
        <f>0.61365*exp(17.502*W331/(240.97+W331))</f>
        <v>0</v>
      </c>
      <c r="Y331">
        <f>(Z331/AA331*100)</f>
        <v>0</v>
      </c>
      <c r="Z331">
        <f>DG331*(DL331+DM331)/1000</f>
        <v>0</v>
      </c>
      <c r="AA331">
        <f>0.61365*exp(17.502*DN331/(240.97+DN331))</f>
        <v>0</v>
      </c>
      <c r="AB331">
        <f>(X331-DG331*(DL331+DM331)/1000)</f>
        <v>0</v>
      </c>
      <c r="AC331">
        <f>(-J331*44100)</f>
        <v>0</v>
      </c>
      <c r="AD331">
        <f>2*29.3*R331*0.92*(DN331-W331)</f>
        <v>0</v>
      </c>
      <c r="AE331">
        <f>2*0.95*5.67E-8*(((DN331+$B$9)+273)^4-(W331+273)^4)</f>
        <v>0</v>
      </c>
      <c r="AF331">
        <f>U331+AE331+AC331+AD331</f>
        <v>0</v>
      </c>
      <c r="AG331">
        <v>0</v>
      </c>
      <c r="AH331">
        <v>0</v>
      </c>
      <c r="AI331">
        <f>IF(AG331*$H$15&gt;=AK331,1.0,(AK331/(AK331-AG331*$H$15)))</f>
        <v>0</v>
      </c>
      <c r="AJ331">
        <f>(AI331-1)*100</f>
        <v>0</v>
      </c>
      <c r="AK331">
        <f>MAX(0,($B$15+$C$15*DS331)/(1+$D$15*DS331)*DL331/(DN331+273)*$E$15)</f>
        <v>0</v>
      </c>
      <c r="AL331" t="s">
        <v>422</v>
      </c>
      <c r="AM331" t="s">
        <v>422</v>
      </c>
      <c r="AN331">
        <v>0</v>
      </c>
      <c r="AO331">
        <v>0</v>
      </c>
      <c r="AP331">
        <f>1-AN331/AO331</f>
        <v>0</v>
      </c>
      <c r="AQ331">
        <v>0</v>
      </c>
      <c r="AR331" t="s">
        <v>422</v>
      </c>
      <c r="AS331" t="s">
        <v>422</v>
      </c>
      <c r="AT331">
        <v>0</v>
      </c>
      <c r="AU331">
        <v>0</v>
      </c>
      <c r="AV331">
        <f>1-AT331/AU331</f>
        <v>0</v>
      </c>
      <c r="AW331">
        <v>0.5</v>
      </c>
      <c r="AX331">
        <f>CW331</f>
        <v>0</v>
      </c>
      <c r="AY331">
        <f>L331</f>
        <v>0</v>
      </c>
      <c r="AZ331">
        <f>AV331*AW331*AX331</f>
        <v>0</v>
      </c>
      <c r="BA331">
        <f>(AY331-AQ331)/AX331</f>
        <v>0</v>
      </c>
      <c r="BB331">
        <f>(AO331-AU331)/AU331</f>
        <v>0</v>
      </c>
      <c r="BC331">
        <f>AN331/(AP331+AN331/AU331)</f>
        <v>0</v>
      </c>
      <c r="BD331" t="s">
        <v>422</v>
      </c>
      <c r="BE331">
        <v>0</v>
      </c>
      <c r="BF331">
        <f>IF(BE331&lt;&gt;0, BE331, BC331)</f>
        <v>0</v>
      </c>
      <c r="BG331">
        <f>1-BF331/AU331</f>
        <v>0</v>
      </c>
      <c r="BH331">
        <f>(AU331-AT331)/(AU331-BF331)</f>
        <v>0</v>
      </c>
      <c r="BI331">
        <f>(AO331-AU331)/(AO331-BF331)</f>
        <v>0</v>
      </c>
      <c r="BJ331">
        <f>(AU331-AT331)/(AU331-AN331)</f>
        <v>0</v>
      </c>
      <c r="BK331">
        <f>(AO331-AU331)/(AO331-AN331)</f>
        <v>0</v>
      </c>
      <c r="BL331">
        <f>(BH331*BF331/AT331)</f>
        <v>0</v>
      </c>
      <c r="BM331">
        <f>(1-BL331)</f>
        <v>0</v>
      </c>
      <c r="CV331">
        <f>$B$13*DT331+$C$13*DU331+$F$13*EF331*(1-EI331)</f>
        <v>0</v>
      </c>
      <c r="CW331">
        <f>CV331*CX331</f>
        <v>0</v>
      </c>
      <c r="CX331">
        <f>($B$13*$D$11+$C$13*$D$11+$F$13*((ES331+EK331)/MAX(ES331+EK331+ET331, 0.1)*$I$11+ET331/MAX(ES331+EK331+ET331, 0.1)*$J$11))/($B$13+$C$13+$F$13)</f>
        <v>0</v>
      </c>
      <c r="CY331">
        <f>($B$13*$K$11+$C$13*$K$11+$F$13*((ES331+EK331)/MAX(ES331+EK331+ET331, 0.1)*$P$11+ET331/MAX(ES331+EK331+ET331, 0.1)*$Q$11))/($B$13+$C$13+$F$13)</f>
        <v>0</v>
      </c>
      <c r="CZ331">
        <v>1.91</v>
      </c>
      <c r="DA331">
        <v>0.5</v>
      </c>
      <c r="DB331" t="s">
        <v>423</v>
      </c>
      <c r="DC331">
        <v>2</v>
      </c>
      <c r="DD331">
        <v>1758415790.5</v>
      </c>
      <c r="DE331">
        <v>422.004875</v>
      </c>
      <c r="DF331">
        <v>419.9930416666667</v>
      </c>
      <c r="DG331">
        <v>23.38230833333334</v>
      </c>
      <c r="DH331">
        <v>23.23113333333333</v>
      </c>
      <c r="DI331">
        <v>422.666125</v>
      </c>
      <c r="DJ331">
        <v>23.07765416666667</v>
      </c>
      <c r="DK331">
        <v>499.99</v>
      </c>
      <c r="DL331">
        <v>90.17672916666668</v>
      </c>
      <c r="DM331">
        <v>0.06786978333333334</v>
      </c>
      <c r="DN331">
        <v>29.80271666666667</v>
      </c>
      <c r="DO331">
        <v>29.98834166666667</v>
      </c>
      <c r="DP331">
        <v>999.9</v>
      </c>
      <c r="DQ331">
        <v>0</v>
      </c>
      <c r="DR331">
        <v>0</v>
      </c>
      <c r="DS331">
        <v>9998.699583333333</v>
      </c>
      <c r="DT331">
        <v>0</v>
      </c>
      <c r="DU331">
        <v>3.52142</v>
      </c>
      <c r="DV331">
        <v>2.011672916666666</v>
      </c>
      <c r="DW331">
        <v>432.1085</v>
      </c>
      <c r="DX331">
        <v>429.9819166666666</v>
      </c>
      <c r="DY331">
        <v>0.1511798333333333</v>
      </c>
      <c r="DZ331">
        <v>419.9930416666667</v>
      </c>
      <c r="EA331">
        <v>23.23113333333333</v>
      </c>
      <c r="EB331">
        <v>2.108540833333333</v>
      </c>
      <c r="EC331">
        <v>2.094907916666667</v>
      </c>
      <c r="ED331">
        <v>18.28384166666667</v>
      </c>
      <c r="EE331">
        <v>18.18051666666667</v>
      </c>
      <c r="EF331">
        <v>0.00500078</v>
      </c>
      <c r="EG331">
        <v>0</v>
      </c>
      <c r="EH331">
        <v>0</v>
      </c>
      <c r="EI331">
        <v>0</v>
      </c>
      <c r="EJ331">
        <v>190.7333333333333</v>
      </c>
      <c r="EK331">
        <v>0.00500078</v>
      </c>
      <c r="EL331">
        <v>-18.82083333333334</v>
      </c>
      <c r="EM331">
        <v>-1.158333333333333</v>
      </c>
      <c r="EN331">
        <v>35.36954166666666</v>
      </c>
      <c r="EO331">
        <v>38.83825</v>
      </c>
      <c r="EP331">
        <v>37.81220833333333</v>
      </c>
      <c r="EQ331">
        <v>38.994625</v>
      </c>
      <c r="ER331">
        <v>37.91133333333334</v>
      </c>
      <c r="ES331">
        <v>0</v>
      </c>
      <c r="ET331">
        <v>0</v>
      </c>
      <c r="EU331">
        <v>0</v>
      </c>
      <c r="EV331">
        <v>1758415798.2</v>
      </c>
      <c r="EW331">
        <v>0</v>
      </c>
      <c r="EX331">
        <v>191.084</v>
      </c>
      <c r="EY331">
        <v>-1.50000000916992</v>
      </c>
      <c r="EZ331">
        <v>-17.6230768821178</v>
      </c>
      <c r="FA331">
        <v>-17.916</v>
      </c>
      <c r="FB331">
        <v>15</v>
      </c>
      <c r="FC331">
        <v>0</v>
      </c>
      <c r="FD331" t="s">
        <v>424</v>
      </c>
      <c r="FE331">
        <v>1746989605.5</v>
      </c>
      <c r="FF331">
        <v>1746989593.5</v>
      </c>
      <c r="FG331">
        <v>0</v>
      </c>
      <c r="FH331">
        <v>-0.274</v>
      </c>
      <c r="FI331">
        <v>-0.002</v>
      </c>
      <c r="FJ331">
        <v>2.549</v>
      </c>
      <c r="FK331">
        <v>0.129</v>
      </c>
      <c r="FL331">
        <v>420</v>
      </c>
      <c r="FM331">
        <v>17</v>
      </c>
      <c r="FN331">
        <v>0.02</v>
      </c>
      <c r="FO331">
        <v>0.04</v>
      </c>
      <c r="FP331">
        <v>2.010405</v>
      </c>
      <c r="FQ331">
        <v>-0.1259596998123881</v>
      </c>
      <c r="FR331">
        <v>0.04422230873665463</v>
      </c>
      <c r="FS331">
        <v>1</v>
      </c>
      <c r="FT331">
        <v>190.65</v>
      </c>
      <c r="FU331">
        <v>4.111535482231766</v>
      </c>
      <c r="FV331">
        <v>5.794990229905993</v>
      </c>
      <c r="FW331">
        <v>0</v>
      </c>
      <c r="FX331">
        <v>0.151019925</v>
      </c>
      <c r="FY331">
        <v>-0.005344941838649532</v>
      </c>
      <c r="FZ331">
        <v>0.001369427204846975</v>
      </c>
      <c r="GA331">
        <v>1</v>
      </c>
      <c r="GB331">
        <v>2</v>
      </c>
      <c r="GC331">
        <v>3</v>
      </c>
      <c r="GD331" t="s">
        <v>425</v>
      </c>
      <c r="GE331">
        <v>3.10313</v>
      </c>
      <c r="GF331">
        <v>2.72607</v>
      </c>
      <c r="GG331">
        <v>0.0880908</v>
      </c>
      <c r="GH331">
        <v>0.0877173</v>
      </c>
      <c r="GI331">
        <v>0.105472</v>
      </c>
      <c r="GJ331">
        <v>0.106409</v>
      </c>
      <c r="GK331">
        <v>23836.6</v>
      </c>
      <c r="GL331">
        <v>21641.7</v>
      </c>
      <c r="GM331">
        <v>26703.8</v>
      </c>
      <c r="GN331">
        <v>23944.6</v>
      </c>
      <c r="GO331">
        <v>38224.1</v>
      </c>
      <c r="GP331">
        <v>31628.8</v>
      </c>
      <c r="GQ331">
        <v>46634.8</v>
      </c>
      <c r="GR331">
        <v>37882.6</v>
      </c>
      <c r="GS331">
        <v>1.86637</v>
      </c>
      <c r="GT331">
        <v>1.85917</v>
      </c>
      <c r="GU331">
        <v>0.0888482</v>
      </c>
      <c r="GV331">
        <v>0</v>
      </c>
      <c r="GW331">
        <v>28.5379</v>
      </c>
      <c r="GX331">
        <v>999.9</v>
      </c>
      <c r="GY331">
        <v>53.2</v>
      </c>
      <c r="GZ331">
        <v>31.6</v>
      </c>
      <c r="HA331">
        <v>27.5344</v>
      </c>
      <c r="HB331">
        <v>60.9837</v>
      </c>
      <c r="HC331">
        <v>25.9054</v>
      </c>
      <c r="HD331">
        <v>1</v>
      </c>
      <c r="HE331">
        <v>0.137409</v>
      </c>
      <c r="HF331">
        <v>-1.13496</v>
      </c>
      <c r="HG331">
        <v>20.2951</v>
      </c>
      <c r="HH331">
        <v>5.22148</v>
      </c>
      <c r="HI331">
        <v>11.98</v>
      </c>
      <c r="HJ331">
        <v>4.9654</v>
      </c>
      <c r="HK331">
        <v>3.27595</v>
      </c>
      <c r="HL331">
        <v>9999</v>
      </c>
      <c r="HM331">
        <v>9999</v>
      </c>
      <c r="HN331">
        <v>9999</v>
      </c>
      <c r="HO331">
        <v>999.9</v>
      </c>
      <c r="HP331">
        <v>1.86386</v>
      </c>
      <c r="HQ331">
        <v>1.86005</v>
      </c>
      <c r="HR331">
        <v>1.85837</v>
      </c>
      <c r="HS331">
        <v>1.85974</v>
      </c>
      <c r="HT331">
        <v>1.8598</v>
      </c>
      <c r="HU331">
        <v>1.85837</v>
      </c>
      <c r="HV331">
        <v>1.85745</v>
      </c>
      <c r="HW331">
        <v>1.85238</v>
      </c>
      <c r="HX331">
        <v>0</v>
      </c>
      <c r="HY331">
        <v>0</v>
      </c>
      <c r="HZ331">
        <v>0</v>
      </c>
      <c r="IA331">
        <v>0</v>
      </c>
      <c r="IB331" t="s">
        <v>426</v>
      </c>
      <c r="IC331" t="s">
        <v>427</v>
      </c>
      <c r="ID331" t="s">
        <v>428</v>
      </c>
      <c r="IE331" t="s">
        <v>428</v>
      </c>
      <c r="IF331" t="s">
        <v>428</v>
      </c>
      <c r="IG331" t="s">
        <v>428</v>
      </c>
      <c r="IH331">
        <v>0</v>
      </c>
      <c r="II331">
        <v>100</v>
      </c>
      <c r="IJ331">
        <v>100</v>
      </c>
      <c r="IK331">
        <v>-0.662</v>
      </c>
      <c r="IL331">
        <v>0.3046</v>
      </c>
      <c r="IM331">
        <v>-0.6605319167387009</v>
      </c>
      <c r="IN331">
        <v>-0.0004737513092168879</v>
      </c>
      <c r="IO331">
        <v>1.233974951706583E-06</v>
      </c>
      <c r="IP331">
        <v>-2.791035861235605E-10</v>
      </c>
      <c r="IQ331">
        <v>0.04306461537617447</v>
      </c>
      <c r="IR331">
        <v>-0.002560808816659483</v>
      </c>
      <c r="IS331">
        <v>0.0007441110143227328</v>
      </c>
      <c r="IT331">
        <v>-6.151772081818622E-06</v>
      </c>
      <c r="IU331">
        <v>2</v>
      </c>
      <c r="IV331">
        <v>1988</v>
      </c>
      <c r="IW331">
        <v>1</v>
      </c>
      <c r="IX331">
        <v>28</v>
      </c>
      <c r="IY331">
        <v>190436.5</v>
      </c>
      <c r="IZ331">
        <v>190436.8</v>
      </c>
      <c r="JA331">
        <v>1.1499</v>
      </c>
      <c r="JB331">
        <v>2.61963</v>
      </c>
      <c r="JC331">
        <v>1.49658</v>
      </c>
      <c r="JD331">
        <v>2.35107</v>
      </c>
      <c r="JE331">
        <v>1.54907</v>
      </c>
      <c r="JF331">
        <v>2.44019</v>
      </c>
      <c r="JG331">
        <v>36.4578</v>
      </c>
      <c r="JH331">
        <v>24.0875</v>
      </c>
      <c r="JI331">
        <v>18</v>
      </c>
      <c r="JJ331">
        <v>481.463</v>
      </c>
      <c r="JK331">
        <v>491.35</v>
      </c>
      <c r="JL331">
        <v>30.1197</v>
      </c>
      <c r="JM331">
        <v>29.0189</v>
      </c>
      <c r="JN331">
        <v>30.0003</v>
      </c>
      <c r="JO331">
        <v>29.2147</v>
      </c>
      <c r="JP331">
        <v>29.2038</v>
      </c>
      <c r="JQ331">
        <v>23.1122</v>
      </c>
      <c r="JR331">
        <v>19.5394</v>
      </c>
      <c r="JS331">
        <v>100</v>
      </c>
      <c r="JT331">
        <v>30.1322</v>
      </c>
      <c r="JU331">
        <v>420</v>
      </c>
      <c r="JV331">
        <v>23.2726</v>
      </c>
      <c r="JW331">
        <v>101.96</v>
      </c>
      <c r="JX331">
        <v>91.35899999999999</v>
      </c>
    </row>
    <row r="332" spans="1:284">
      <c r="A332">
        <v>314</v>
      </c>
      <c r="B332">
        <v>1758415800.5</v>
      </c>
      <c r="C332">
        <v>3097.5</v>
      </c>
      <c r="D332" t="s">
        <v>1062</v>
      </c>
      <c r="E332" t="s">
        <v>1063</v>
      </c>
      <c r="F332">
        <v>5</v>
      </c>
      <c r="G332" t="s">
        <v>1037</v>
      </c>
      <c r="H332" t="s">
        <v>421</v>
      </c>
      <c r="I332">
        <v>1758415792.5</v>
      </c>
      <c r="J332">
        <f>(K332)/1000</f>
        <v>0</v>
      </c>
      <c r="K332">
        <f>1000*DK332*AI332*(DG332-DH332)/(100*CZ332*(1000-AI332*DG332))</f>
        <v>0</v>
      </c>
      <c r="L332">
        <f>DK332*AI332*(DF332-DE332*(1000-AI332*DH332)/(1000-AI332*DG332))/(100*CZ332)</f>
        <v>0</v>
      </c>
      <c r="M332">
        <f>DE332 - IF(AI332&gt;1, L332*CZ332*100.0/(AK332), 0)</f>
        <v>0</v>
      </c>
      <c r="N332">
        <f>((T332-J332/2)*M332-L332)/(T332+J332/2)</f>
        <v>0</v>
      </c>
      <c r="O332">
        <f>N332*(DL332+DM332)/1000.0</f>
        <v>0</v>
      </c>
      <c r="P332">
        <f>(DE332 - IF(AI332&gt;1, L332*CZ332*100.0/(AK332), 0))*(DL332+DM332)/1000.0</f>
        <v>0</v>
      </c>
      <c r="Q332">
        <f>2.0/((1/S332-1/R332)+SIGN(S332)*SQRT((1/S332-1/R332)*(1/S332-1/R332) + 4*DA332/((DA332+1)*(DA332+1))*(2*1/S332*1/R332-1/R332*1/R332)))</f>
        <v>0</v>
      </c>
      <c r="R332">
        <f>IF(LEFT(DB332,1)&lt;&gt;"0",IF(LEFT(DB332,1)="1",3.0,DC332),$D$5+$E$5*(DS332*DL332/($K$5*1000))+$F$5*(DS332*DL332/($K$5*1000))*MAX(MIN(CZ332,$J$5),$I$5)*MAX(MIN(CZ332,$J$5),$I$5)+$G$5*MAX(MIN(CZ332,$J$5),$I$5)*(DS332*DL332/($K$5*1000))+$H$5*(DS332*DL332/($K$5*1000))*(DS332*DL332/($K$5*1000)))</f>
        <v>0</v>
      </c>
      <c r="S332">
        <f>J332*(1000-(1000*0.61365*exp(17.502*W332/(240.97+W332))/(DL332+DM332)+DG332)/2)/(1000*0.61365*exp(17.502*W332/(240.97+W332))/(DL332+DM332)-DG332)</f>
        <v>0</v>
      </c>
      <c r="T332">
        <f>1/((DA332+1)/(Q332/1.6)+1/(R332/1.37)) + DA332/((DA332+1)/(Q332/1.6) + DA332/(R332/1.37))</f>
        <v>0</v>
      </c>
      <c r="U332">
        <f>(CV332*CY332)</f>
        <v>0</v>
      </c>
      <c r="V332">
        <f>(DN332+(U332+2*0.95*5.67E-8*(((DN332+$B$9)+273)^4-(DN332+273)^4)-44100*J332)/(1.84*29.3*R332+8*0.95*5.67E-8*(DN332+273)^3))</f>
        <v>0</v>
      </c>
      <c r="W332">
        <f>($C$9*DO332+$D$9*DP332+$E$9*V332)</f>
        <v>0</v>
      </c>
      <c r="X332">
        <f>0.61365*exp(17.502*W332/(240.97+W332))</f>
        <v>0</v>
      </c>
      <c r="Y332">
        <f>(Z332/AA332*100)</f>
        <v>0</v>
      </c>
      <c r="Z332">
        <f>DG332*(DL332+DM332)/1000</f>
        <v>0</v>
      </c>
      <c r="AA332">
        <f>0.61365*exp(17.502*DN332/(240.97+DN332))</f>
        <v>0</v>
      </c>
      <c r="AB332">
        <f>(X332-DG332*(DL332+DM332)/1000)</f>
        <v>0</v>
      </c>
      <c r="AC332">
        <f>(-J332*44100)</f>
        <v>0</v>
      </c>
      <c r="AD332">
        <f>2*29.3*R332*0.92*(DN332-W332)</f>
        <v>0</v>
      </c>
      <c r="AE332">
        <f>2*0.95*5.67E-8*(((DN332+$B$9)+273)^4-(W332+273)^4)</f>
        <v>0</v>
      </c>
      <c r="AF332">
        <f>U332+AE332+AC332+AD332</f>
        <v>0</v>
      </c>
      <c r="AG332">
        <v>0</v>
      </c>
      <c r="AH332">
        <v>0</v>
      </c>
      <c r="AI332">
        <f>IF(AG332*$H$15&gt;=AK332,1.0,(AK332/(AK332-AG332*$H$15)))</f>
        <v>0</v>
      </c>
      <c r="AJ332">
        <f>(AI332-1)*100</f>
        <v>0</v>
      </c>
      <c r="AK332">
        <f>MAX(0,($B$15+$C$15*DS332)/(1+$D$15*DS332)*DL332/(DN332+273)*$E$15)</f>
        <v>0</v>
      </c>
      <c r="AL332" t="s">
        <v>422</v>
      </c>
      <c r="AM332" t="s">
        <v>422</v>
      </c>
      <c r="AN332">
        <v>0</v>
      </c>
      <c r="AO332">
        <v>0</v>
      </c>
      <c r="AP332">
        <f>1-AN332/AO332</f>
        <v>0</v>
      </c>
      <c r="AQ332">
        <v>0</v>
      </c>
      <c r="AR332" t="s">
        <v>422</v>
      </c>
      <c r="AS332" t="s">
        <v>422</v>
      </c>
      <c r="AT332">
        <v>0</v>
      </c>
      <c r="AU332">
        <v>0</v>
      </c>
      <c r="AV332">
        <f>1-AT332/AU332</f>
        <v>0</v>
      </c>
      <c r="AW332">
        <v>0.5</v>
      </c>
      <c r="AX332">
        <f>CW332</f>
        <v>0</v>
      </c>
      <c r="AY332">
        <f>L332</f>
        <v>0</v>
      </c>
      <c r="AZ332">
        <f>AV332*AW332*AX332</f>
        <v>0</v>
      </c>
      <c r="BA332">
        <f>(AY332-AQ332)/AX332</f>
        <v>0</v>
      </c>
      <c r="BB332">
        <f>(AO332-AU332)/AU332</f>
        <v>0</v>
      </c>
      <c r="BC332">
        <f>AN332/(AP332+AN332/AU332)</f>
        <v>0</v>
      </c>
      <c r="BD332" t="s">
        <v>422</v>
      </c>
      <c r="BE332">
        <v>0</v>
      </c>
      <c r="BF332">
        <f>IF(BE332&lt;&gt;0, BE332, BC332)</f>
        <v>0</v>
      </c>
      <c r="BG332">
        <f>1-BF332/AU332</f>
        <v>0</v>
      </c>
      <c r="BH332">
        <f>(AU332-AT332)/(AU332-BF332)</f>
        <v>0</v>
      </c>
      <c r="BI332">
        <f>(AO332-AU332)/(AO332-BF332)</f>
        <v>0</v>
      </c>
      <c r="BJ332">
        <f>(AU332-AT332)/(AU332-AN332)</f>
        <v>0</v>
      </c>
      <c r="BK332">
        <f>(AO332-AU332)/(AO332-AN332)</f>
        <v>0</v>
      </c>
      <c r="BL332">
        <f>(BH332*BF332/AT332)</f>
        <v>0</v>
      </c>
      <c r="BM332">
        <f>(1-BL332)</f>
        <v>0</v>
      </c>
      <c r="CV332">
        <f>$B$13*DT332+$C$13*DU332+$F$13*EF332*(1-EI332)</f>
        <v>0</v>
      </c>
      <c r="CW332">
        <f>CV332*CX332</f>
        <v>0</v>
      </c>
      <c r="CX332">
        <f>($B$13*$D$11+$C$13*$D$11+$F$13*((ES332+EK332)/MAX(ES332+EK332+ET332, 0.1)*$I$11+ET332/MAX(ES332+EK332+ET332, 0.1)*$J$11))/($B$13+$C$13+$F$13)</f>
        <v>0</v>
      </c>
      <c r="CY332">
        <f>($B$13*$K$11+$C$13*$K$11+$F$13*((ES332+EK332)/MAX(ES332+EK332+ET332, 0.1)*$P$11+ET332/MAX(ES332+EK332+ET332, 0.1)*$Q$11))/($B$13+$C$13+$F$13)</f>
        <v>0</v>
      </c>
      <c r="CZ332">
        <v>1.91</v>
      </c>
      <c r="DA332">
        <v>0.5</v>
      </c>
      <c r="DB332" t="s">
        <v>423</v>
      </c>
      <c r="DC332">
        <v>2</v>
      </c>
      <c r="DD332">
        <v>1758415792.5</v>
      </c>
      <c r="DE332">
        <v>422.0088333333333</v>
      </c>
      <c r="DF332">
        <v>419.998125</v>
      </c>
      <c r="DG332">
        <v>23.38175</v>
      </c>
      <c r="DH332">
        <v>23.23107916666667</v>
      </c>
      <c r="DI332">
        <v>422.6700833333333</v>
      </c>
      <c r="DJ332">
        <v>23.0771125</v>
      </c>
      <c r="DK332">
        <v>500.0032916666667</v>
      </c>
      <c r="DL332">
        <v>90.17725416666667</v>
      </c>
      <c r="DM332">
        <v>0.06787439583333334</v>
      </c>
      <c r="DN332">
        <v>29.8010375</v>
      </c>
      <c r="DO332">
        <v>29.98747916666666</v>
      </c>
      <c r="DP332">
        <v>999.9</v>
      </c>
      <c r="DQ332">
        <v>0</v>
      </c>
      <c r="DR332">
        <v>0</v>
      </c>
      <c r="DS332">
        <v>10001.82333333333</v>
      </c>
      <c r="DT332">
        <v>0</v>
      </c>
      <c r="DU332">
        <v>3.52142</v>
      </c>
      <c r="DV332">
        <v>2.01052125</v>
      </c>
      <c r="DW332">
        <v>432.11225</v>
      </c>
      <c r="DX332">
        <v>429.9871666666666</v>
      </c>
      <c r="DY332">
        <v>0.1506764583333333</v>
      </c>
      <c r="DZ332">
        <v>419.998125</v>
      </c>
      <c r="EA332">
        <v>23.23107916666667</v>
      </c>
      <c r="EB332">
        <v>2.108503333333333</v>
      </c>
      <c r="EC332">
        <v>2.094915416666667</v>
      </c>
      <c r="ED332">
        <v>18.28355416666667</v>
      </c>
      <c r="EE332">
        <v>18.18057083333333</v>
      </c>
      <c r="EF332">
        <v>0.00500078</v>
      </c>
      <c r="EG332">
        <v>0</v>
      </c>
      <c r="EH332">
        <v>0</v>
      </c>
      <c r="EI332">
        <v>0</v>
      </c>
      <c r="EJ332">
        <v>190.9</v>
      </c>
      <c r="EK332">
        <v>0.00500078</v>
      </c>
      <c r="EL332">
        <v>-18.89166666666667</v>
      </c>
      <c r="EM332">
        <v>-1.1375</v>
      </c>
      <c r="EN332">
        <v>35.36179166666667</v>
      </c>
      <c r="EO332">
        <v>38.81745833333333</v>
      </c>
      <c r="EP332">
        <v>37.79920833333333</v>
      </c>
      <c r="EQ332">
        <v>38.976375</v>
      </c>
      <c r="ER332">
        <v>37.90875</v>
      </c>
      <c r="ES332">
        <v>0</v>
      </c>
      <c r="ET332">
        <v>0</v>
      </c>
      <c r="EU332">
        <v>0</v>
      </c>
      <c r="EV332">
        <v>1758415800.6</v>
      </c>
      <c r="EW332">
        <v>0</v>
      </c>
      <c r="EX332">
        <v>190.436</v>
      </c>
      <c r="EY332">
        <v>-35.01538464783227</v>
      </c>
      <c r="EZ332">
        <v>1.076923214096059</v>
      </c>
      <c r="FA332">
        <v>-18.472</v>
      </c>
      <c r="FB332">
        <v>15</v>
      </c>
      <c r="FC332">
        <v>0</v>
      </c>
      <c r="FD332" t="s">
        <v>424</v>
      </c>
      <c r="FE332">
        <v>1746989605.5</v>
      </c>
      <c r="FF332">
        <v>1746989593.5</v>
      </c>
      <c r="FG332">
        <v>0</v>
      </c>
      <c r="FH332">
        <v>-0.274</v>
      </c>
      <c r="FI332">
        <v>-0.002</v>
      </c>
      <c r="FJ332">
        <v>2.549</v>
      </c>
      <c r="FK332">
        <v>0.129</v>
      </c>
      <c r="FL332">
        <v>420</v>
      </c>
      <c r="FM332">
        <v>17</v>
      </c>
      <c r="FN332">
        <v>0.02</v>
      </c>
      <c r="FO332">
        <v>0.04</v>
      </c>
      <c r="FP332">
        <v>2.015613902439024</v>
      </c>
      <c r="FQ332">
        <v>-0.1523255749128866</v>
      </c>
      <c r="FR332">
        <v>0.04107548113686106</v>
      </c>
      <c r="FS332">
        <v>1</v>
      </c>
      <c r="FT332">
        <v>190.414705882353</v>
      </c>
      <c r="FU332">
        <v>-1.514132977722279</v>
      </c>
      <c r="FV332">
        <v>5.871222557973725</v>
      </c>
      <c r="FW332">
        <v>0</v>
      </c>
      <c r="FX332">
        <v>0.1508197804878049</v>
      </c>
      <c r="FY332">
        <v>-0.006884592334494727</v>
      </c>
      <c r="FZ332">
        <v>0.001452003972852777</v>
      </c>
      <c r="GA332">
        <v>1</v>
      </c>
      <c r="GB332">
        <v>2</v>
      </c>
      <c r="GC332">
        <v>3</v>
      </c>
      <c r="GD332" t="s">
        <v>425</v>
      </c>
      <c r="GE332">
        <v>3.10315</v>
      </c>
      <c r="GF332">
        <v>2.72594</v>
      </c>
      <c r="GG332">
        <v>0.0880922</v>
      </c>
      <c r="GH332">
        <v>0.0877169</v>
      </c>
      <c r="GI332">
        <v>0.105472</v>
      </c>
      <c r="GJ332">
        <v>0.106409</v>
      </c>
      <c r="GK332">
        <v>23836.6</v>
      </c>
      <c r="GL332">
        <v>21641.6</v>
      </c>
      <c r="GM332">
        <v>26703.9</v>
      </c>
      <c r="GN332">
        <v>23944.6</v>
      </c>
      <c r="GO332">
        <v>38224.2</v>
      </c>
      <c r="GP332">
        <v>31628.7</v>
      </c>
      <c r="GQ332">
        <v>46634.9</v>
      </c>
      <c r="GR332">
        <v>37882.5</v>
      </c>
      <c r="GS332">
        <v>1.8667</v>
      </c>
      <c r="GT332">
        <v>1.85923</v>
      </c>
      <c r="GU332">
        <v>0.08873640000000001</v>
      </c>
      <c r="GV332">
        <v>0</v>
      </c>
      <c r="GW332">
        <v>28.5367</v>
      </c>
      <c r="GX332">
        <v>999.9</v>
      </c>
      <c r="GY332">
        <v>53.2</v>
      </c>
      <c r="GZ332">
        <v>31.6</v>
      </c>
      <c r="HA332">
        <v>27.5388</v>
      </c>
      <c r="HB332">
        <v>60.8737</v>
      </c>
      <c r="HC332">
        <v>25.9816</v>
      </c>
      <c r="HD332">
        <v>1</v>
      </c>
      <c r="HE332">
        <v>0.137434</v>
      </c>
      <c r="HF332">
        <v>-1.15072</v>
      </c>
      <c r="HG332">
        <v>20.2949</v>
      </c>
      <c r="HH332">
        <v>5.22163</v>
      </c>
      <c r="HI332">
        <v>11.98</v>
      </c>
      <c r="HJ332">
        <v>4.9653</v>
      </c>
      <c r="HK332">
        <v>3.27598</v>
      </c>
      <c r="HL332">
        <v>9999</v>
      </c>
      <c r="HM332">
        <v>9999</v>
      </c>
      <c r="HN332">
        <v>9999</v>
      </c>
      <c r="HO332">
        <v>999.9</v>
      </c>
      <c r="HP332">
        <v>1.86386</v>
      </c>
      <c r="HQ332">
        <v>1.86005</v>
      </c>
      <c r="HR332">
        <v>1.85837</v>
      </c>
      <c r="HS332">
        <v>1.85973</v>
      </c>
      <c r="HT332">
        <v>1.8598</v>
      </c>
      <c r="HU332">
        <v>1.85837</v>
      </c>
      <c r="HV332">
        <v>1.85744</v>
      </c>
      <c r="HW332">
        <v>1.85238</v>
      </c>
      <c r="HX332">
        <v>0</v>
      </c>
      <c r="HY332">
        <v>0</v>
      </c>
      <c r="HZ332">
        <v>0</v>
      </c>
      <c r="IA332">
        <v>0</v>
      </c>
      <c r="IB332" t="s">
        <v>426</v>
      </c>
      <c r="IC332" t="s">
        <v>427</v>
      </c>
      <c r="ID332" t="s">
        <v>428</v>
      </c>
      <c r="IE332" t="s">
        <v>428</v>
      </c>
      <c r="IF332" t="s">
        <v>428</v>
      </c>
      <c r="IG332" t="s">
        <v>428</v>
      </c>
      <c r="IH332">
        <v>0</v>
      </c>
      <c r="II332">
        <v>100</v>
      </c>
      <c r="IJ332">
        <v>100</v>
      </c>
      <c r="IK332">
        <v>-0.661</v>
      </c>
      <c r="IL332">
        <v>0.3047</v>
      </c>
      <c r="IM332">
        <v>-0.6605319167387009</v>
      </c>
      <c r="IN332">
        <v>-0.0004737513092168879</v>
      </c>
      <c r="IO332">
        <v>1.233974951706583E-06</v>
      </c>
      <c r="IP332">
        <v>-2.791035861235605E-10</v>
      </c>
      <c r="IQ332">
        <v>0.04306461537617447</v>
      </c>
      <c r="IR332">
        <v>-0.002560808816659483</v>
      </c>
      <c r="IS332">
        <v>0.0007441110143227328</v>
      </c>
      <c r="IT332">
        <v>-6.151772081818622E-06</v>
      </c>
      <c r="IU332">
        <v>2</v>
      </c>
      <c r="IV332">
        <v>1988</v>
      </c>
      <c r="IW332">
        <v>1</v>
      </c>
      <c r="IX332">
        <v>28</v>
      </c>
      <c r="IY332">
        <v>190436.6</v>
      </c>
      <c r="IZ332">
        <v>190436.8</v>
      </c>
      <c r="JA332">
        <v>1.1499</v>
      </c>
      <c r="JB332">
        <v>2.61597</v>
      </c>
      <c r="JC332">
        <v>1.49658</v>
      </c>
      <c r="JD332">
        <v>2.34863</v>
      </c>
      <c r="JE332">
        <v>1.54907</v>
      </c>
      <c r="JF332">
        <v>2.44263</v>
      </c>
      <c r="JG332">
        <v>36.4578</v>
      </c>
      <c r="JH332">
        <v>24.0963</v>
      </c>
      <c r="JI332">
        <v>18</v>
      </c>
      <c r="JJ332">
        <v>481.657</v>
      </c>
      <c r="JK332">
        <v>491.383</v>
      </c>
      <c r="JL332">
        <v>30.1231</v>
      </c>
      <c r="JM332">
        <v>29.0189</v>
      </c>
      <c r="JN332">
        <v>30.0002</v>
      </c>
      <c r="JO332">
        <v>29.2153</v>
      </c>
      <c r="JP332">
        <v>29.2038</v>
      </c>
      <c r="JQ332">
        <v>23.1115</v>
      </c>
      <c r="JR332">
        <v>19.5394</v>
      </c>
      <c r="JS332">
        <v>100</v>
      </c>
      <c r="JT332">
        <v>30.1322</v>
      </c>
      <c r="JU332">
        <v>420</v>
      </c>
      <c r="JV332">
        <v>23.2726</v>
      </c>
      <c r="JW332">
        <v>101.96</v>
      </c>
      <c r="JX332">
        <v>91.3588</v>
      </c>
    </row>
    <row r="333" spans="1:284">
      <c r="A333">
        <v>315</v>
      </c>
      <c r="B333">
        <v>1758415802.5</v>
      </c>
      <c r="C333">
        <v>3099.5</v>
      </c>
      <c r="D333" t="s">
        <v>1064</v>
      </c>
      <c r="E333" t="s">
        <v>1065</v>
      </c>
      <c r="F333">
        <v>5</v>
      </c>
      <c r="G333" t="s">
        <v>1037</v>
      </c>
      <c r="H333" t="s">
        <v>421</v>
      </c>
      <c r="I333">
        <v>1758415794.5</v>
      </c>
      <c r="J333">
        <f>(K333)/1000</f>
        <v>0</v>
      </c>
      <c r="K333">
        <f>1000*DK333*AI333*(DG333-DH333)/(100*CZ333*(1000-AI333*DG333))</f>
        <v>0</v>
      </c>
      <c r="L333">
        <f>DK333*AI333*(DF333-DE333*(1000-AI333*DH333)/(1000-AI333*DG333))/(100*CZ333)</f>
        <v>0</v>
      </c>
      <c r="M333">
        <f>DE333 - IF(AI333&gt;1, L333*CZ333*100.0/(AK333), 0)</f>
        <v>0</v>
      </c>
      <c r="N333">
        <f>((T333-J333/2)*M333-L333)/(T333+J333/2)</f>
        <v>0</v>
      </c>
      <c r="O333">
        <f>N333*(DL333+DM333)/1000.0</f>
        <v>0</v>
      </c>
      <c r="P333">
        <f>(DE333 - IF(AI333&gt;1, L333*CZ333*100.0/(AK333), 0))*(DL333+DM333)/1000.0</f>
        <v>0</v>
      </c>
      <c r="Q333">
        <f>2.0/((1/S333-1/R333)+SIGN(S333)*SQRT((1/S333-1/R333)*(1/S333-1/R333) + 4*DA333/((DA333+1)*(DA333+1))*(2*1/S333*1/R333-1/R333*1/R333)))</f>
        <v>0</v>
      </c>
      <c r="R333">
        <f>IF(LEFT(DB333,1)&lt;&gt;"0",IF(LEFT(DB333,1)="1",3.0,DC333),$D$5+$E$5*(DS333*DL333/($K$5*1000))+$F$5*(DS333*DL333/($K$5*1000))*MAX(MIN(CZ333,$J$5),$I$5)*MAX(MIN(CZ333,$J$5),$I$5)+$G$5*MAX(MIN(CZ333,$J$5),$I$5)*(DS333*DL333/($K$5*1000))+$H$5*(DS333*DL333/($K$5*1000))*(DS333*DL333/($K$5*1000)))</f>
        <v>0</v>
      </c>
      <c r="S333">
        <f>J333*(1000-(1000*0.61365*exp(17.502*W333/(240.97+W333))/(DL333+DM333)+DG333)/2)/(1000*0.61365*exp(17.502*W333/(240.97+W333))/(DL333+DM333)-DG333)</f>
        <v>0</v>
      </c>
      <c r="T333">
        <f>1/((DA333+1)/(Q333/1.6)+1/(R333/1.37)) + DA333/((DA333+1)/(Q333/1.6) + DA333/(R333/1.37))</f>
        <v>0</v>
      </c>
      <c r="U333">
        <f>(CV333*CY333)</f>
        <v>0</v>
      </c>
      <c r="V333">
        <f>(DN333+(U333+2*0.95*5.67E-8*(((DN333+$B$9)+273)^4-(DN333+273)^4)-44100*J333)/(1.84*29.3*R333+8*0.95*5.67E-8*(DN333+273)^3))</f>
        <v>0</v>
      </c>
      <c r="W333">
        <f>($C$9*DO333+$D$9*DP333+$E$9*V333)</f>
        <v>0</v>
      </c>
      <c r="X333">
        <f>0.61365*exp(17.502*W333/(240.97+W333))</f>
        <v>0</v>
      </c>
      <c r="Y333">
        <f>(Z333/AA333*100)</f>
        <v>0</v>
      </c>
      <c r="Z333">
        <f>DG333*(DL333+DM333)/1000</f>
        <v>0</v>
      </c>
      <c r="AA333">
        <f>0.61365*exp(17.502*DN333/(240.97+DN333))</f>
        <v>0</v>
      </c>
      <c r="AB333">
        <f>(X333-DG333*(DL333+DM333)/1000)</f>
        <v>0</v>
      </c>
      <c r="AC333">
        <f>(-J333*44100)</f>
        <v>0</v>
      </c>
      <c r="AD333">
        <f>2*29.3*R333*0.92*(DN333-W333)</f>
        <v>0</v>
      </c>
      <c r="AE333">
        <f>2*0.95*5.67E-8*(((DN333+$B$9)+273)^4-(W333+273)^4)</f>
        <v>0</v>
      </c>
      <c r="AF333">
        <f>U333+AE333+AC333+AD333</f>
        <v>0</v>
      </c>
      <c r="AG333">
        <v>0</v>
      </c>
      <c r="AH333">
        <v>0</v>
      </c>
      <c r="AI333">
        <f>IF(AG333*$H$15&gt;=AK333,1.0,(AK333/(AK333-AG333*$H$15)))</f>
        <v>0</v>
      </c>
      <c r="AJ333">
        <f>(AI333-1)*100</f>
        <v>0</v>
      </c>
      <c r="AK333">
        <f>MAX(0,($B$15+$C$15*DS333)/(1+$D$15*DS333)*DL333/(DN333+273)*$E$15)</f>
        <v>0</v>
      </c>
      <c r="AL333" t="s">
        <v>422</v>
      </c>
      <c r="AM333" t="s">
        <v>422</v>
      </c>
      <c r="AN333">
        <v>0</v>
      </c>
      <c r="AO333">
        <v>0</v>
      </c>
      <c r="AP333">
        <f>1-AN333/AO333</f>
        <v>0</v>
      </c>
      <c r="AQ333">
        <v>0</v>
      </c>
      <c r="AR333" t="s">
        <v>422</v>
      </c>
      <c r="AS333" t="s">
        <v>422</v>
      </c>
      <c r="AT333">
        <v>0</v>
      </c>
      <c r="AU333">
        <v>0</v>
      </c>
      <c r="AV333">
        <f>1-AT333/AU333</f>
        <v>0</v>
      </c>
      <c r="AW333">
        <v>0.5</v>
      </c>
      <c r="AX333">
        <f>CW333</f>
        <v>0</v>
      </c>
      <c r="AY333">
        <f>L333</f>
        <v>0</v>
      </c>
      <c r="AZ333">
        <f>AV333*AW333*AX333</f>
        <v>0</v>
      </c>
      <c r="BA333">
        <f>(AY333-AQ333)/AX333</f>
        <v>0</v>
      </c>
      <c r="BB333">
        <f>(AO333-AU333)/AU333</f>
        <v>0</v>
      </c>
      <c r="BC333">
        <f>AN333/(AP333+AN333/AU333)</f>
        <v>0</v>
      </c>
      <c r="BD333" t="s">
        <v>422</v>
      </c>
      <c r="BE333">
        <v>0</v>
      </c>
      <c r="BF333">
        <f>IF(BE333&lt;&gt;0, BE333, BC333)</f>
        <v>0</v>
      </c>
      <c r="BG333">
        <f>1-BF333/AU333</f>
        <v>0</v>
      </c>
      <c r="BH333">
        <f>(AU333-AT333)/(AU333-BF333)</f>
        <v>0</v>
      </c>
      <c r="BI333">
        <f>(AO333-AU333)/(AO333-BF333)</f>
        <v>0</v>
      </c>
      <c r="BJ333">
        <f>(AU333-AT333)/(AU333-AN333)</f>
        <v>0</v>
      </c>
      <c r="BK333">
        <f>(AO333-AU333)/(AO333-AN333)</f>
        <v>0</v>
      </c>
      <c r="BL333">
        <f>(BH333*BF333/AT333)</f>
        <v>0</v>
      </c>
      <c r="BM333">
        <f>(1-BL333)</f>
        <v>0</v>
      </c>
      <c r="CV333">
        <f>$B$13*DT333+$C$13*DU333+$F$13*EF333*(1-EI333)</f>
        <v>0</v>
      </c>
      <c r="CW333">
        <f>CV333*CX333</f>
        <v>0</v>
      </c>
      <c r="CX333">
        <f>($B$13*$D$11+$C$13*$D$11+$F$13*((ES333+EK333)/MAX(ES333+EK333+ET333, 0.1)*$I$11+ET333/MAX(ES333+EK333+ET333, 0.1)*$J$11))/($B$13+$C$13+$F$13)</f>
        <v>0</v>
      </c>
      <c r="CY333">
        <f>($B$13*$K$11+$C$13*$K$11+$F$13*((ES333+EK333)/MAX(ES333+EK333+ET333, 0.1)*$P$11+ET333/MAX(ES333+EK333+ET333, 0.1)*$Q$11))/($B$13+$C$13+$F$13)</f>
        <v>0</v>
      </c>
      <c r="CZ333">
        <v>1.91</v>
      </c>
      <c r="DA333">
        <v>0.5</v>
      </c>
      <c r="DB333" t="s">
        <v>423</v>
      </c>
      <c r="DC333">
        <v>2</v>
      </c>
      <c r="DD333">
        <v>1758415794.5</v>
      </c>
      <c r="DE333">
        <v>422.0136666666667</v>
      </c>
      <c r="DF333">
        <v>420.0097083333333</v>
      </c>
      <c r="DG333">
        <v>23.381175</v>
      </c>
      <c r="DH333">
        <v>23.23116666666667</v>
      </c>
      <c r="DI333">
        <v>422.6749166666667</v>
      </c>
      <c r="DJ333">
        <v>23.07655</v>
      </c>
      <c r="DK333">
        <v>500.0081666666667</v>
      </c>
      <c r="DL333">
        <v>90.1774125</v>
      </c>
      <c r="DM333">
        <v>0.06786059166666668</v>
      </c>
      <c r="DN333">
        <v>29.79954583333334</v>
      </c>
      <c r="DO333">
        <v>29.986275</v>
      </c>
      <c r="DP333">
        <v>999.9</v>
      </c>
      <c r="DQ333">
        <v>0</v>
      </c>
      <c r="DR333">
        <v>0</v>
      </c>
      <c r="DS333">
        <v>10003.56583333333</v>
      </c>
      <c r="DT333">
        <v>0</v>
      </c>
      <c r="DU333">
        <v>3.52142</v>
      </c>
      <c r="DV333">
        <v>2.00382375</v>
      </c>
      <c r="DW333">
        <v>432.1169166666667</v>
      </c>
      <c r="DX333">
        <v>429.9990416666666</v>
      </c>
      <c r="DY333">
        <v>0.1500177083333334</v>
      </c>
      <c r="DZ333">
        <v>420.0097083333333</v>
      </c>
      <c r="EA333">
        <v>23.23116666666667</v>
      </c>
      <c r="EB333">
        <v>2.108455416666667</v>
      </c>
      <c r="EC333">
        <v>2.094926666666667</v>
      </c>
      <c r="ED333">
        <v>18.28319166666667</v>
      </c>
      <c r="EE333">
        <v>18.18065833333334</v>
      </c>
      <c r="EF333">
        <v>0.00500078</v>
      </c>
      <c r="EG333">
        <v>0</v>
      </c>
      <c r="EH333">
        <v>0</v>
      </c>
      <c r="EI333">
        <v>0</v>
      </c>
      <c r="EJ333">
        <v>191.7916666666667</v>
      </c>
      <c r="EK333">
        <v>0.00500078</v>
      </c>
      <c r="EL333">
        <v>-20.55</v>
      </c>
      <c r="EM333">
        <v>-1.325</v>
      </c>
      <c r="EN333">
        <v>35.34883333333334</v>
      </c>
      <c r="EO333">
        <v>38.79920833333333</v>
      </c>
      <c r="EP333">
        <v>37.80179166666667</v>
      </c>
      <c r="EQ333">
        <v>38.952875</v>
      </c>
      <c r="ER333">
        <v>37.89308333333333</v>
      </c>
      <c r="ES333">
        <v>0</v>
      </c>
      <c r="ET333">
        <v>0</v>
      </c>
      <c r="EU333">
        <v>0</v>
      </c>
      <c r="EV333">
        <v>1758415802.4</v>
      </c>
      <c r="EW333">
        <v>0</v>
      </c>
      <c r="EX333">
        <v>190.7846153846154</v>
      </c>
      <c r="EY333">
        <v>-32.6974358260827</v>
      </c>
      <c r="EZ333">
        <v>-11.3743590443327</v>
      </c>
      <c r="FA333">
        <v>-19.61153846153847</v>
      </c>
      <c r="FB333">
        <v>15</v>
      </c>
      <c r="FC333">
        <v>0</v>
      </c>
      <c r="FD333" t="s">
        <v>424</v>
      </c>
      <c r="FE333">
        <v>1746989605.5</v>
      </c>
      <c r="FF333">
        <v>1746989593.5</v>
      </c>
      <c r="FG333">
        <v>0</v>
      </c>
      <c r="FH333">
        <v>-0.274</v>
      </c>
      <c r="FI333">
        <v>-0.002</v>
      </c>
      <c r="FJ333">
        <v>2.549</v>
      </c>
      <c r="FK333">
        <v>0.129</v>
      </c>
      <c r="FL333">
        <v>420</v>
      </c>
      <c r="FM333">
        <v>17</v>
      </c>
      <c r="FN333">
        <v>0.02</v>
      </c>
      <c r="FO333">
        <v>0.04</v>
      </c>
      <c r="FP333">
        <v>2.01346125</v>
      </c>
      <c r="FQ333">
        <v>-0.1427735459662355</v>
      </c>
      <c r="FR333">
        <v>0.03810380605579317</v>
      </c>
      <c r="FS333">
        <v>1</v>
      </c>
      <c r="FT333">
        <v>190.1</v>
      </c>
      <c r="FU333">
        <v>-2.227654667158379</v>
      </c>
      <c r="FV333">
        <v>6.203224967708331</v>
      </c>
      <c r="FW333">
        <v>0</v>
      </c>
      <c r="FX333">
        <v>0.150705775</v>
      </c>
      <c r="FY333">
        <v>-0.01358504690431553</v>
      </c>
      <c r="FZ333">
        <v>0.001573591171294182</v>
      </c>
      <c r="GA333">
        <v>1</v>
      </c>
      <c r="GB333">
        <v>2</v>
      </c>
      <c r="GC333">
        <v>3</v>
      </c>
      <c r="GD333" t="s">
        <v>425</v>
      </c>
      <c r="GE333">
        <v>3.10316</v>
      </c>
      <c r="GF333">
        <v>2.72592</v>
      </c>
      <c r="GG333">
        <v>0.0880942</v>
      </c>
      <c r="GH333">
        <v>0.0877184</v>
      </c>
      <c r="GI333">
        <v>0.105473</v>
      </c>
      <c r="GJ333">
        <v>0.10641</v>
      </c>
      <c r="GK333">
        <v>23836.7</v>
      </c>
      <c r="GL333">
        <v>21641.6</v>
      </c>
      <c r="GM333">
        <v>26704</v>
      </c>
      <c r="GN333">
        <v>23944.6</v>
      </c>
      <c r="GO333">
        <v>38224.2</v>
      </c>
      <c r="GP333">
        <v>31628.7</v>
      </c>
      <c r="GQ333">
        <v>46634.9</v>
      </c>
      <c r="GR333">
        <v>37882.4</v>
      </c>
      <c r="GS333">
        <v>1.86658</v>
      </c>
      <c r="GT333">
        <v>1.85928</v>
      </c>
      <c r="GU333">
        <v>0.0888109</v>
      </c>
      <c r="GV333">
        <v>0</v>
      </c>
      <c r="GW333">
        <v>28.5355</v>
      </c>
      <c r="GX333">
        <v>999.9</v>
      </c>
      <c r="GY333">
        <v>53.2</v>
      </c>
      <c r="GZ333">
        <v>31.6</v>
      </c>
      <c r="HA333">
        <v>27.5406</v>
      </c>
      <c r="HB333">
        <v>60.8537</v>
      </c>
      <c r="HC333">
        <v>25.8894</v>
      </c>
      <c r="HD333">
        <v>1</v>
      </c>
      <c r="HE333">
        <v>0.137424</v>
      </c>
      <c r="HF333">
        <v>-1.15269</v>
      </c>
      <c r="HG333">
        <v>20.2949</v>
      </c>
      <c r="HH333">
        <v>5.22133</v>
      </c>
      <c r="HI333">
        <v>11.98</v>
      </c>
      <c r="HJ333">
        <v>4.9652</v>
      </c>
      <c r="HK333">
        <v>3.27593</v>
      </c>
      <c r="HL333">
        <v>9999</v>
      </c>
      <c r="HM333">
        <v>9999</v>
      </c>
      <c r="HN333">
        <v>9999</v>
      </c>
      <c r="HO333">
        <v>999.9</v>
      </c>
      <c r="HP333">
        <v>1.86387</v>
      </c>
      <c r="HQ333">
        <v>1.86006</v>
      </c>
      <c r="HR333">
        <v>1.85838</v>
      </c>
      <c r="HS333">
        <v>1.85973</v>
      </c>
      <c r="HT333">
        <v>1.8598</v>
      </c>
      <c r="HU333">
        <v>1.85837</v>
      </c>
      <c r="HV333">
        <v>1.85744</v>
      </c>
      <c r="HW333">
        <v>1.85237</v>
      </c>
      <c r="HX333">
        <v>0</v>
      </c>
      <c r="HY333">
        <v>0</v>
      </c>
      <c r="HZ333">
        <v>0</v>
      </c>
      <c r="IA333">
        <v>0</v>
      </c>
      <c r="IB333" t="s">
        <v>426</v>
      </c>
      <c r="IC333" t="s">
        <v>427</v>
      </c>
      <c r="ID333" t="s">
        <v>428</v>
      </c>
      <c r="IE333" t="s">
        <v>428</v>
      </c>
      <c r="IF333" t="s">
        <v>428</v>
      </c>
      <c r="IG333" t="s">
        <v>428</v>
      </c>
      <c r="IH333">
        <v>0</v>
      </c>
      <c r="II333">
        <v>100</v>
      </c>
      <c r="IJ333">
        <v>100</v>
      </c>
      <c r="IK333">
        <v>-0.662</v>
      </c>
      <c r="IL333">
        <v>0.3046</v>
      </c>
      <c r="IM333">
        <v>-0.6605319167387009</v>
      </c>
      <c r="IN333">
        <v>-0.0004737513092168879</v>
      </c>
      <c r="IO333">
        <v>1.233974951706583E-06</v>
      </c>
      <c r="IP333">
        <v>-2.791035861235605E-10</v>
      </c>
      <c r="IQ333">
        <v>0.04306461537617447</v>
      </c>
      <c r="IR333">
        <v>-0.002560808816659483</v>
      </c>
      <c r="IS333">
        <v>0.0007441110143227328</v>
      </c>
      <c r="IT333">
        <v>-6.151772081818622E-06</v>
      </c>
      <c r="IU333">
        <v>2</v>
      </c>
      <c r="IV333">
        <v>1988</v>
      </c>
      <c r="IW333">
        <v>1</v>
      </c>
      <c r="IX333">
        <v>28</v>
      </c>
      <c r="IY333">
        <v>190436.6</v>
      </c>
      <c r="IZ333">
        <v>190436.8</v>
      </c>
      <c r="JA333">
        <v>1.1499</v>
      </c>
      <c r="JB333">
        <v>2.61597</v>
      </c>
      <c r="JC333">
        <v>1.49658</v>
      </c>
      <c r="JD333">
        <v>2.34985</v>
      </c>
      <c r="JE333">
        <v>1.54907</v>
      </c>
      <c r="JF333">
        <v>2.44507</v>
      </c>
      <c r="JG333">
        <v>36.4578</v>
      </c>
      <c r="JH333">
        <v>24.0875</v>
      </c>
      <c r="JI333">
        <v>18</v>
      </c>
      <c r="JJ333">
        <v>481.593</v>
      </c>
      <c r="JK333">
        <v>491.419</v>
      </c>
      <c r="JL333">
        <v>30.1286</v>
      </c>
      <c r="JM333">
        <v>29.0189</v>
      </c>
      <c r="JN333">
        <v>30.0002</v>
      </c>
      <c r="JO333">
        <v>29.2166</v>
      </c>
      <c r="JP333">
        <v>29.2043</v>
      </c>
      <c r="JQ333">
        <v>23.1128</v>
      </c>
      <c r="JR333">
        <v>19.5394</v>
      </c>
      <c r="JS333">
        <v>100</v>
      </c>
      <c r="JT333">
        <v>30.1322</v>
      </c>
      <c r="JU333">
        <v>420</v>
      </c>
      <c r="JV333">
        <v>23.2726</v>
      </c>
      <c r="JW333">
        <v>101.96</v>
      </c>
      <c r="JX333">
        <v>91.3587</v>
      </c>
    </row>
    <row r="334" spans="1:284">
      <c r="A334">
        <v>316</v>
      </c>
      <c r="B334">
        <v>1758415804.5</v>
      </c>
      <c r="C334">
        <v>3101.5</v>
      </c>
      <c r="D334" t="s">
        <v>1066</v>
      </c>
      <c r="E334" t="s">
        <v>1067</v>
      </c>
      <c r="F334">
        <v>5</v>
      </c>
      <c r="G334" t="s">
        <v>1037</v>
      </c>
      <c r="H334" t="s">
        <v>421</v>
      </c>
      <c r="I334">
        <v>1758415796.5</v>
      </c>
      <c r="J334">
        <f>(K334)/1000</f>
        <v>0</v>
      </c>
      <c r="K334">
        <f>1000*DK334*AI334*(DG334-DH334)/(100*CZ334*(1000-AI334*DG334))</f>
        <v>0</v>
      </c>
      <c r="L334">
        <f>DK334*AI334*(DF334-DE334*(1000-AI334*DH334)/(1000-AI334*DG334))/(100*CZ334)</f>
        <v>0</v>
      </c>
      <c r="M334">
        <f>DE334 - IF(AI334&gt;1, L334*CZ334*100.0/(AK334), 0)</f>
        <v>0</v>
      </c>
      <c r="N334">
        <f>((T334-J334/2)*M334-L334)/(T334+J334/2)</f>
        <v>0</v>
      </c>
      <c r="O334">
        <f>N334*(DL334+DM334)/1000.0</f>
        <v>0</v>
      </c>
      <c r="P334">
        <f>(DE334 - IF(AI334&gt;1, L334*CZ334*100.0/(AK334), 0))*(DL334+DM334)/1000.0</f>
        <v>0</v>
      </c>
      <c r="Q334">
        <f>2.0/((1/S334-1/R334)+SIGN(S334)*SQRT((1/S334-1/R334)*(1/S334-1/R334) + 4*DA334/((DA334+1)*(DA334+1))*(2*1/S334*1/R334-1/R334*1/R334)))</f>
        <v>0</v>
      </c>
      <c r="R334">
        <f>IF(LEFT(DB334,1)&lt;&gt;"0",IF(LEFT(DB334,1)="1",3.0,DC334),$D$5+$E$5*(DS334*DL334/($K$5*1000))+$F$5*(DS334*DL334/($K$5*1000))*MAX(MIN(CZ334,$J$5),$I$5)*MAX(MIN(CZ334,$J$5),$I$5)+$G$5*MAX(MIN(CZ334,$J$5),$I$5)*(DS334*DL334/($K$5*1000))+$H$5*(DS334*DL334/($K$5*1000))*(DS334*DL334/($K$5*1000)))</f>
        <v>0</v>
      </c>
      <c r="S334">
        <f>J334*(1000-(1000*0.61365*exp(17.502*W334/(240.97+W334))/(DL334+DM334)+DG334)/2)/(1000*0.61365*exp(17.502*W334/(240.97+W334))/(DL334+DM334)-DG334)</f>
        <v>0</v>
      </c>
      <c r="T334">
        <f>1/((DA334+1)/(Q334/1.6)+1/(R334/1.37)) + DA334/((DA334+1)/(Q334/1.6) + DA334/(R334/1.37))</f>
        <v>0</v>
      </c>
      <c r="U334">
        <f>(CV334*CY334)</f>
        <v>0</v>
      </c>
      <c r="V334">
        <f>(DN334+(U334+2*0.95*5.67E-8*(((DN334+$B$9)+273)^4-(DN334+273)^4)-44100*J334)/(1.84*29.3*R334+8*0.95*5.67E-8*(DN334+273)^3))</f>
        <v>0</v>
      </c>
      <c r="W334">
        <f>($C$9*DO334+$D$9*DP334+$E$9*V334)</f>
        <v>0</v>
      </c>
      <c r="X334">
        <f>0.61365*exp(17.502*W334/(240.97+W334))</f>
        <v>0</v>
      </c>
      <c r="Y334">
        <f>(Z334/AA334*100)</f>
        <v>0</v>
      </c>
      <c r="Z334">
        <f>DG334*(DL334+DM334)/1000</f>
        <v>0</v>
      </c>
      <c r="AA334">
        <f>0.61365*exp(17.502*DN334/(240.97+DN334))</f>
        <v>0</v>
      </c>
      <c r="AB334">
        <f>(X334-DG334*(DL334+DM334)/1000)</f>
        <v>0</v>
      </c>
      <c r="AC334">
        <f>(-J334*44100)</f>
        <v>0</v>
      </c>
      <c r="AD334">
        <f>2*29.3*R334*0.92*(DN334-W334)</f>
        <v>0</v>
      </c>
      <c r="AE334">
        <f>2*0.95*5.67E-8*(((DN334+$B$9)+273)^4-(W334+273)^4)</f>
        <v>0</v>
      </c>
      <c r="AF334">
        <f>U334+AE334+AC334+AD334</f>
        <v>0</v>
      </c>
      <c r="AG334">
        <v>0</v>
      </c>
      <c r="AH334">
        <v>0</v>
      </c>
      <c r="AI334">
        <f>IF(AG334*$H$15&gt;=AK334,1.0,(AK334/(AK334-AG334*$H$15)))</f>
        <v>0</v>
      </c>
      <c r="AJ334">
        <f>(AI334-1)*100</f>
        <v>0</v>
      </c>
      <c r="AK334">
        <f>MAX(0,($B$15+$C$15*DS334)/(1+$D$15*DS334)*DL334/(DN334+273)*$E$15)</f>
        <v>0</v>
      </c>
      <c r="AL334" t="s">
        <v>422</v>
      </c>
      <c r="AM334" t="s">
        <v>422</v>
      </c>
      <c r="AN334">
        <v>0</v>
      </c>
      <c r="AO334">
        <v>0</v>
      </c>
      <c r="AP334">
        <f>1-AN334/AO334</f>
        <v>0</v>
      </c>
      <c r="AQ334">
        <v>0</v>
      </c>
      <c r="AR334" t="s">
        <v>422</v>
      </c>
      <c r="AS334" t="s">
        <v>422</v>
      </c>
      <c r="AT334">
        <v>0</v>
      </c>
      <c r="AU334">
        <v>0</v>
      </c>
      <c r="AV334">
        <f>1-AT334/AU334</f>
        <v>0</v>
      </c>
      <c r="AW334">
        <v>0.5</v>
      </c>
      <c r="AX334">
        <f>CW334</f>
        <v>0</v>
      </c>
      <c r="AY334">
        <f>L334</f>
        <v>0</v>
      </c>
      <c r="AZ334">
        <f>AV334*AW334*AX334</f>
        <v>0</v>
      </c>
      <c r="BA334">
        <f>(AY334-AQ334)/AX334</f>
        <v>0</v>
      </c>
      <c r="BB334">
        <f>(AO334-AU334)/AU334</f>
        <v>0</v>
      </c>
      <c r="BC334">
        <f>AN334/(AP334+AN334/AU334)</f>
        <v>0</v>
      </c>
      <c r="BD334" t="s">
        <v>422</v>
      </c>
      <c r="BE334">
        <v>0</v>
      </c>
      <c r="BF334">
        <f>IF(BE334&lt;&gt;0, BE334, BC334)</f>
        <v>0</v>
      </c>
      <c r="BG334">
        <f>1-BF334/AU334</f>
        <v>0</v>
      </c>
      <c r="BH334">
        <f>(AU334-AT334)/(AU334-BF334)</f>
        <v>0</v>
      </c>
      <c r="BI334">
        <f>(AO334-AU334)/(AO334-BF334)</f>
        <v>0</v>
      </c>
      <c r="BJ334">
        <f>(AU334-AT334)/(AU334-AN334)</f>
        <v>0</v>
      </c>
      <c r="BK334">
        <f>(AO334-AU334)/(AO334-AN334)</f>
        <v>0</v>
      </c>
      <c r="BL334">
        <f>(BH334*BF334/AT334)</f>
        <v>0</v>
      </c>
      <c r="BM334">
        <f>(1-BL334)</f>
        <v>0</v>
      </c>
      <c r="CV334">
        <f>$B$13*DT334+$C$13*DU334+$F$13*EF334*(1-EI334)</f>
        <v>0</v>
      </c>
      <c r="CW334">
        <f>CV334*CX334</f>
        <v>0</v>
      </c>
      <c r="CX334">
        <f>($B$13*$D$11+$C$13*$D$11+$F$13*((ES334+EK334)/MAX(ES334+EK334+ET334, 0.1)*$I$11+ET334/MAX(ES334+EK334+ET334, 0.1)*$J$11))/($B$13+$C$13+$F$13)</f>
        <v>0</v>
      </c>
      <c r="CY334">
        <f>($B$13*$K$11+$C$13*$K$11+$F$13*((ES334+EK334)/MAX(ES334+EK334+ET334, 0.1)*$P$11+ET334/MAX(ES334+EK334+ET334, 0.1)*$Q$11))/($B$13+$C$13+$F$13)</f>
        <v>0</v>
      </c>
      <c r="CZ334">
        <v>1.91</v>
      </c>
      <c r="DA334">
        <v>0.5</v>
      </c>
      <c r="DB334" t="s">
        <v>423</v>
      </c>
      <c r="DC334">
        <v>2</v>
      </c>
      <c r="DD334">
        <v>1758415796.5</v>
      </c>
      <c r="DE334">
        <v>422.0183749999999</v>
      </c>
      <c r="DF334">
        <v>420.0183333333334</v>
      </c>
      <c r="DG334">
        <v>23.38092916666666</v>
      </c>
      <c r="DH334">
        <v>23.2310375</v>
      </c>
      <c r="DI334">
        <v>422.6796666666667</v>
      </c>
      <c r="DJ334">
        <v>23.07630833333333</v>
      </c>
      <c r="DK334">
        <v>500.0169166666667</v>
      </c>
      <c r="DL334">
        <v>90.17745833333333</v>
      </c>
      <c r="DM334">
        <v>0.0678342125</v>
      </c>
      <c r="DN334">
        <v>29.79845833333333</v>
      </c>
      <c r="DO334">
        <v>29.98482083333333</v>
      </c>
      <c r="DP334">
        <v>999.9</v>
      </c>
      <c r="DQ334">
        <v>0</v>
      </c>
      <c r="DR334">
        <v>0</v>
      </c>
      <c r="DS334">
        <v>10005.46666666667</v>
      </c>
      <c r="DT334">
        <v>0</v>
      </c>
      <c r="DU334">
        <v>3.52142</v>
      </c>
      <c r="DV334">
        <v>1.9999425</v>
      </c>
      <c r="DW334">
        <v>432.1216666666667</v>
      </c>
      <c r="DX334">
        <v>430.0077916666667</v>
      </c>
      <c r="DY334">
        <v>0.1498955</v>
      </c>
      <c r="DZ334">
        <v>420.0183333333334</v>
      </c>
      <c r="EA334">
        <v>23.2310375</v>
      </c>
      <c r="EB334">
        <v>2.10843375</v>
      </c>
      <c r="EC334">
        <v>2.09491625</v>
      </c>
      <c r="ED334">
        <v>18.28303333333334</v>
      </c>
      <c r="EE334">
        <v>18.18057916666666</v>
      </c>
      <c r="EF334">
        <v>0.00500078</v>
      </c>
      <c r="EG334">
        <v>0</v>
      </c>
      <c r="EH334">
        <v>0</v>
      </c>
      <c r="EI334">
        <v>0</v>
      </c>
      <c r="EJ334">
        <v>191.7875</v>
      </c>
      <c r="EK334">
        <v>0.00500078</v>
      </c>
      <c r="EL334">
        <v>-21.27083333333333</v>
      </c>
      <c r="EM334">
        <v>-1.333333333333333</v>
      </c>
      <c r="EN334">
        <v>35.33845833333334</v>
      </c>
      <c r="EO334">
        <v>38.78358333333333</v>
      </c>
      <c r="EP334">
        <v>37.708</v>
      </c>
      <c r="EQ334">
        <v>38.9295</v>
      </c>
      <c r="ER334">
        <v>37.88</v>
      </c>
      <c r="ES334">
        <v>0</v>
      </c>
      <c r="ET334">
        <v>0</v>
      </c>
      <c r="EU334">
        <v>0</v>
      </c>
      <c r="EV334">
        <v>1758415804.2</v>
      </c>
      <c r="EW334">
        <v>0</v>
      </c>
      <c r="EX334">
        <v>189.52</v>
      </c>
      <c r="EY334">
        <v>-7.661538374729775</v>
      </c>
      <c r="EZ334">
        <v>-21.30000018156489</v>
      </c>
      <c r="FA334">
        <v>-19.536</v>
      </c>
      <c r="FB334">
        <v>15</v>
      </c>
      <c r="FC334">
        <v>0</v>
      </c>
      <c r="FD334" t="s">
        <v>424</v>
      </c>
      <c r="FE334">
        <v>1746989605.5</v>
      </c>
      <c r="FF334">
        <v>1746989593.5</v>
      </c>
      <c r="FG334">
        <v>0</v>
      </c>
      <c r="FH334">
        <v>-0.274</v>
      </c>
      <c r="FI334">
        <v>-0.002</v>
      </c>
      <c r="FJ334">
        <v>2.549</v>
      </c>
      <c r="FK334">
        <v>0.129</v>
      </c>
      <c r="FL334">
        <v>420</v>
      </c>
      <c r="FM334">
        <v>17</v>
      </c>
      <c r="FN334">
        <v>0.02</v>
      </c>
      <c r="FO334">
        <v>0.04</v>
      </c>
      <c r="FP334">
        <v>2.010748048780488</v>
      </c>
      <c r="FQ334">
        <v>-0.08354738675957676</v>
      </c>
      <c r="FR334">
        <v>0.03551495227671202</v>
      </c>
      <c r="FS334">
        <v>1</v>
      </c>
      <c r="FT334">
        <v>190.4647058823529</v>
      </c>
      <c r="FU334">
        <v>-6.744079412795921</v>
      </c>
      <c r="FV334">
        <v>6.002836699670131</v>
      </c>
      <c r="FW334">
        <v>0</v>
      </c>
      <c r="FX334">
        <v>0.150621</v>
      </c>
      <c r="FY334">
        <v>-0.01320085714285736</v>
      </c>
      <c r="FZ334">
        <v>0.001564335828831472</v>
      </c>
      <c r="GA334">
        <v>1</v>
      </c>
      <c r="GB334">
        <v>2</v>
      </c>
      <c r="GC334">
        <v>3</v>
      </c>
      <c r="GD334" t="s">
        <v>425</v>
      </c>
      <c r="GE334">
        <v>3.10315</v>
      </c>
      <c r="GF334">
        <v>2.72593</v>
      </c>
      <c r="GG334">
        <v>0.0880981</v>
      </c>
      <c r="GH334">
        <v>0.0877103</v>
      </c>
      <c r="GI334">
        <v>0.105473</v>
      </c>
      <c r="GJ334">
        <v>0.106407</v>
      </c>
      <c r="GK334">
        <v>23836.7</v>
      </c>
      <c r="GL334">
        <v>21641.7</v>
      </c>
      <c r="GM334">
        <v>26704.1</v>
      </c>
      <c r="GN334">
        <v>23944.5</v>
      </c>
      <c r="GO334">
        <v>38224.2</v>
      </c>
      <c r="GP334">
        <v>31628.8</v>
      </c>
      <c r="GQ334">
        <v>46634.9</v>
      </c>
      <c r="GR334">
        <v>37882.5</v>
      </c>
      <c r="GS334">
        <v>1.86647</v>
      </c>
      <c r="GT334">
        <v>1.85925</v>
      </c>
      <c r="GU334">
        <v>0.0888854</v>
      </c>
      <c r="GV334">
        <v>0</v>
      </c>
      <c r="GW334">
        <v>28.5338</v>
      </c>
      <c r="GX334">
        <v>999.9</v>
      </c>
      <c r="GY334">
        <v>53.2</v>
      </c>
      <c r="GZ334">
        <v>31.6</v>
      </c>
      <c r="HA334">
        <v>27.5391</v>
      </c>
      <c r="HB334">
        <v>60.6237</v>
      </c>
      <c r="HC334">
        <v>25.9816</v>
      </c>
      <c r="HD334">
        <v>1</v>
      </c>
      <c r="HE334">
        <v>0.137414</v>
      </c>
      <c r="HF334">
        <v>-1.15623</v>
      </c>
      <c r="HG334">
        <v>20.2948</v>
      </c>
      <c r="HH334">
        <v>5.22103</v>
      </c>
      <c r="HI334">
        <v>11.98</v>
      </c>
      <c r="HJ334">
        <v>4.9652</v>
      </c>
      <c r="HK334">
        <v>3.27593</v>
      </c>
      <c r="HL334">
        <v>9999</v>
      </c>
      <c r="HM334">
        <v>9999</v>
      </c>
      <c r="HN334">
        <v>9999</v>
      </c>
      <c r="HO334">
        <v>999.9</v>
      </c>
      <c r="HP334">
        <v>1.86387</v>
      </c>
      <c r="HQ334">
        <v>1.86005</v>
      </c>
      <c r="HR334">
        <v>1.85838</v>
      </c>
      <c r="HS334">
        <v>1.85974</v>
      </c>
      <c r="HT334">
        <v>1.85978</v>
      </c>
      <c r="HU334">
        <v>1.85837</v>
      </c>
      <c r="HV334">
        <v>1.85745</v>
      </c>
      <c r="HW334">
        <v>1.85236</v>
      </c>
      <c r="HX334">
        <v>0</v>
      </c>
      <c r="HY334">
        <v>0</v>
      </c>
      <c r="HZ334">
        <v>0</v>
      </c>
      <c r="IA334">
        <v>0</v>
      </c>
      <c r="IB334" t="s">
        <v>426</v>
      </c>
      <c r="IC334" t="s">
        <v>427</v>
      </c>
      <c r="ID334" t="s">
        <v>428</v>
      </c>
      <c r="IE334" t="s">
        <v>428</v>
      </c>
      <c r="IF334" t="s">
        <v>428</v>
      </c>
      <c r="IG334" t="s">
        <v>428</v>
      </c>
      <c r="IH334">
        <v>0</v>
      </c>
      <c r="II334">
        <v>100</v>
      </c>
      <c r="IJ334">
        <v>100</v>
      </c>
      <c r="IK334">
        <v>-0.661</v>
      </c>
      <c r="IL334">
        <v>0.3046</v>
      </c>
      <c r="IM334">
        <v>-0.6605319167387009</v>
      </c>
      <c r="IN334">
        <v>-0.0004737513092168879</v>
      </c>
      <c r="IO334">
        <v>1.233974951706583E-06</v>
      </c>
      <c r="IP334">
        <v>-2.791035861235605E-10</v>
      </c>
      <c r="IQ334">
        <v>0.04306461537617447</v>
      </c>
      <c r="IR334">
        <v>-0.002560808816659483</v>
      </c>
      <c r="IS334">
        <v>0.0007441110143227328</v>
      </c>
      <c r="IT334">
        <v>-6.151772081818622E-06</v>
      </c>
      <c r="IU334">
        <v>2</v>
      </c>
      <c r="IV334">
        <v>1988</v>
      </c>
      <c r="IW334">
        <v>1</v>
      </c>
      <c r="IX334">
        <v>28</v>
      </c>
      <c r="IY334">
        <v>190436.6</v>
      </c>
      <c r="IZ334">
        <v>190436.9</v>
      </c>
      <c r="JA334">
        <v>1.1499</v>
      </c>
      <c r="JB334">
        <v>2.61841</v>
      </c>
      <c r="JC334">
        <v>1.49658</v>
      </c>
      <c r="JD334">
        <v>2.34985</v>
      </c>
      <c r="JE334">
        <v>1.54907</v>
      </c>
      <c r="JF334">
        <v>2.44995</v>
      </c>
      <c r="JG334">
        <v>36.4578</v>
      </c>
      <c r="JH334">
        <v>24.0875</v>
      </c>
      <c r="JI334">
        <v>18</v>
      </c>
      <c r="JJ334">
        <v>481.536</v>
      </c>
      <c r="JK334">
        <v>491.413</v>
      </c>
      <c r="JL334">
        <v>30.1331</v>
      </c>
      <c r="JM334">
        <v>29.0189</v>
      </c>
      <c r="JN334">
        <v>30.0002</v>
      </c>
      <c r="JO334">
        <v>29.2166</v>
      </c>
      <c r="JP334">
        <v>29.2055</v>
      </c>
      <c r="JQ334">
        <v>23.1131</v>
      </c>
      <c r="JR334">
        <v>19.5394</v>
      </c>
      <c r="JS334">
        <v>100</v>
      </c>
      <c r="JT334">
        <v>30.1436</v>
      </c>
      <c r="JU334">
        <v>420</v>
      </c>
      <c r="JV334">
        <v>23.2726</v>
      </c>
      <c r="JW334">
        <v>101.961</v>
      </c>
      <c r="JX334">
        <v>91.3586</v>
      </c>
    </row>
    <row r="335" spans="1:284">
      <c r="A335">
        <v>317</v>
      </c>
      <c r="B335">
        <v>1758415806.5</v>
      </c>
      <c r="C335">
        <v>3103.5</v>
      </c>
      <c r="D335" t="s">
        <v>1068</v>
      </c>
      <c r="E335" t="s">
        <v>1069</v>
      </c>
      <c r="F335">
        <v>5</v>
      </c>
      <c r="G335" t="s">
        <v>1037</v>
      </c>
      <c r="H335" t="s">
        <v>421</v>
      </c>
      <c r="I335">
        <v>1758415798.5</v>
      </c>
      <c r="J335">
        <f>(K335)/1000</f>
        <v>0</v>
      </c>
      <c r="K335">
        <f>1000*DK335*AI335*(DG335-DH335)/(100*CZ335*(1000-AI335*DG335))</f>
        <v>0</v>
      </c>
      <c r="L335">
        <f>DK335*AI335*(DF335-DE335*(1000-AI335*DH335)/(1000-AI335*DG335))/(100*CZ335)</f>
        <v>0</v>
      </c>
      <c r="M335">
        <f>DE335 - IF(AI335&gt;1, L335*CZ335*100.0/(AK335), 0)</f>
        <v>0</v>
      </c>
      <c r="N335">
        <f>((T335-J335/2)*M335-L335)/(T335+J335/2)</f>
        <v>0</v>
      </c>
      <c r="O335">
        <f>N335*(DL335+DM335)/1000.0</f>
        <v>0</v>
      </c>
      <c r="P335">
        <f>(DE335 - IF(AI335&gt;1, L335*CZ335*100.0/(AK335), 0))*(DL335+DM335)/1000.0</f>
        <v>0</v>
      </c>
      <c r="Q335">
        <f>2.0/((1/S335-1/R335)+SIGN(S335)*SQRT((1/S335-1/R335)*(1/S335-1/R335) + 4*DA335/((DA335+1)*(DA335+1))*(2*1/S335*1/R335-1/R335*1/R335)))</f>
        <v>0</v>
      </c>
      <c r="R335">
        <f>IF(LEFT(DB335,1)&lt;&gt;"0",IF(LEFT(DB335,1)="1",3.0,DC335),$D$5+$E$5*(DS335*DL335/($K$5*1000))+$F$5*(DS335*DL335/($K$5*1000))*MAX(MIN(CZ335,$J$5),$I$5)*MAX(MIN(CZ335,$J$5),$I$5)+$G$5*MAX(MIN(CZ335,$J$5),$I$5)*(DS335*DL335/($K$5*1000))+$H$5*(DS335*DL335/($K$5*1000))*(DS335*DL335/($K$5*1000)))</f>
        <v>0</v>
      </c>
      <c r="S335">
        <f>J335*(1000-(1000*0.61365*exp(17.502*W335/(240.97+W335))/(DL335+DM335)+DG335)/2)/(1000*0.61365*exp(17.502*W335/(240.97+W335))/(DL335+DM335)-DG335)</f>
        <v>0</v>
      </c>
      <c r="T335">
        <f>1/((DA335+1)/(Q335/1.6)+1/(R335/1.37)) + DA335/((DA335+1)/(Q335/1.6) + DA335/(R335/1.37))</f>
        <v>0</v>
      </c>
      <c r="U335">
        <f>(CV335*CY335)</f>
        <v>0</v>
      </c>
      <c r="V335">
        <f>(DN335+(U335+2*0.95*5.67E-8*(((DN335+$B$9)+273)^4-(DN335+273)^4)-44100*J335)/(1.84*29.3*R335+8*0.95*5.67E-8*(DN335+273)^3))</f>
        <v>0</v>
      </c>
      <c r="W335">
        <f>($C$9*DO335+$D$9*DP335+$E$9*V335)</f>
        <v>0</v>
      </c>
      <c r="X335">
        <f>0.61365*exp(17.502*W335/(240.97+W335))</f>
        <v>0</v>
      </c>
      <c r="Y335">
        <f>(Z335/AA335*100)</f>
        <v>0</v>
      </c>
      <c r="Z335">
        <f>DG335*(DL335+DM335)/1000</f>
        <v>0</v>
      </c>
      <c r="AA335">
        <f>0.61365*exp(17.502*DN335/(240.97+DN335))</f>
        <v>0</v>
      </c>
      <c r="AB335">
        <f>(X335-DG335*(DL335+DM335)/1000)</f>
        <v>0</v>
      </c>
      <c r="AC335">
        <f>(-J335*44100)</f>
        <v>0</v>
      </c>
      <c r="AD335">
        <f>2*29.3*R335*0.92*(DN335-W335)</f>
        <v>0</v>
      </c>
      <c r="AE335">
        <f>2*0.95*5.67E-8*(((DN335+$B$9)+273)^4-(W335+273)^4)</f>
        <v>0</v>
      </c>
      <c r="AF335">
        <f>U335+AE335+AC335+AD335</f>
        <v>0</v>
      </c>
      <c r="AG335">
        <v>0</v>
      </c>
      <c r="AH335">
        <v>0</v>
      </c>
      <c r="AI335">
        <f>IF(AG335*$H$15&gt;=AK335,1.0,(AK335/(AK335-AG335*$H$15)))</f>
        <v>0</v>
      </c>
      <c r="AJ335">
        <f>(AI335-1)*100</f>
        <v>0</v>
      </c>
      <c r="AK335">
        <f>MAX(0,($B$15+$C$15*DS335)/(1+$D$15*DS335)*DL335/(DN335+273)*$E$15)</f>
        <v>0</v>
      </c>
      <c r="AL335" t="s">
        <v>422</v>
      </c>
      <c r="AM335" t="s">
        <v>422</v>
      </c>
      <c r="AN335">
        <v>0</v>
      </c>
      <c r="AO335">
        <v>0</v>
      </c>
      <c r="AP335">
        <f>1-AN335/AO335</f>
        <v>0</v>
      </c>
      <c r="AQ335">
        <v>0</v>
      </c>
      <c r="AR335" t="s">
        <v>422</v>
      </c>
      <c r="AS335" t="s">
        <v>422</v>
      </c>
      <c r="AT335">
        <v>0</v>
      </c>
      <c r="AU335">
        <v>0</v>
      </c>
      <c r="AV335">
        <f>1-AT335/AU335</f>
        <v>0</v>
      </c>
      <c r="AW335">
        <v>0.5</v>
      </c>
      <c r="AX335">
        <f>CW335</f>
        <v>0</v>
      </c>
      <c r="AY335">
        <f>L335</f>
        <v>0</v>
      </c>
      <c r="AZ335">
        <f>AV335*AW335*AX335</f>
        <v>0</v>
      </c>
      <c r="BA335">
        <f>(AY335-AQ335)/AX335</f>
        <v>0</v>
      </c>
      <c r="BB335">
        <f>(AO335-AU335)/AU335</f>
        <v>0</v>
      </c>
      <c r="BC335">
        <f>AN335/(AP335+AN335/AU335)</f>
        <v>0</v>
      </c>
      <c r="BD335" t="s">
        <v>422</v>
      </c>
      <c r="BE335">
        <v>0</v>
      </c>
      <c r="BF335">
        <f>IF(BE335&lt;&gt;0, BE335, BC335)</f>
        <v>0</v>
      </c>
      <c r="BG335">
        <f>1-BF335/AU335</f>
        <v>0</v>
      </c>
      <c r="BH335">
        <f>(AU335-AT335)/(AU335-BF335)</f>
        <v>0</v>
      </c>
      <c r="BI335">
        <f>(AO335-AU335)/(AO335-BF335)</f>
        <v>0</v>
      </c>
      <c r="BJ335">
        <f>(AU335-AT335)/(AU335-AN335)</f>
        <v>0</v>
      </c>
      <c r="BK335">
        <f>(AO335-AU335)/(AO335-AN335)</f>
        <v>0</v>
      </c>
      <c r="BL335">
        <f>(BH335*BF335/AT335)</f>
        <v>0</v>
      </c>
      <c r="BM335">
        <f>(1-BL335)</f>
        <v>0</v>
      </c>
      <c r="CV335">
        <f>$B$13*DT335+$C$13*DU335+$F$13*EF335*(1-EI335)</f>
        <v>0</v>
      </c>
      <c r="CW335">
        <f>CV335*CX335</f>
        <v>0</v>
      </c>
      <c r="CX335">
        <f>($B$13*$D$11+$C$13*$D$11+$F$13*((ES335+EK335)/MAX(ES335+EK335+ET335, 0.1)*$I$11+ET335/MAX(ES335+EK335+ET335, 0.1)*$J$11))/($B$13+$C$13+$F$13)</f>
        <v>0</v>
      </c>
      <c r="CY335">
        <f>($B$13*$K$11+$C$13*$K$11+$F$13*((ES335+EK335)/MAX(ES335+EK335+ET335, 0.1)*$P$11+ET335/MAX(ES335+EK335+ET335, 0.1)*$Q$11))/($B$13+$C$13+$F$13)</f>
        <v>0</v>
      </c>
      <c r="CZ335">
        <v>1.91</v>
      </c>
      <c r="DA335">
        <v>0.5</v>
      </c>
      <c r="DB335" t="s">
        <v>423</v>
      </c>
      <c r="DC335">
        <v>2</v>
      </c>
      <c r="DD335">
        <v>1758415798.5</v>
      </c>
      <c r="DE335">
        <v>422.0259583333333</v>
      </c>
      <c r="DF335">
        <v>420.0074166666666</v>
      </c>
      <c r="DG335">
        <v>23.38090833333334</v>
      </c>
      <c r="DH335">
        <v>23.23094166666667</v>
      </c>
      <c r="DI335">
        <v>422.6872916666666</v>
      </c>
      <c r="DJ335">
        <v>23.07629166666667</v>
      </c>
      <c r="DK335">
        <v>500.0329583333334</v>
      </c>
      <c r="DL335">
        <v>90.17740833333335</v>
      </c>
      <c r="DM335">
        <v>0.06784925416666666</v>
      </c>
      <c r="DN335">
        <v>29.79735833333333</v>
      </c>
      <c r="DO335">
        <v>29.98337083333334</v>
      </c>
      <c r="DP335">
        <v>999.9</v>
      </c>
      <c r="DQ335">
        <v>0</v>
      </c>
      <c r="DR335">
        <v>0</v>
      </c>
      <c r="DS335">
        <v>10002.02833333333</v>
      </c>
      <c r="DT335">
        <v>0</v>
      </c>
      <c r="DU335">
        <v>3.52142</v>
      </c>
      <c r="DV335">
        <v>2.018510833333333</v>
      </c>
      <c r="DW335">
        <v>432.1294583333333</v>
      </c>
      <c r="DX335">
        <v>429.9965833333334</v>
      </c>
      <c r="DY335">
        <v>0.1499728333333333</v>
      </c>
      <c r="DZ335">
        <v>420.0074166666666</v>
      </c>
      <c r="EA335">
        <v>23.23094166666667</v>
      </c>
      <c r="EB335">
        <v>2.108430833333333</v>
      </c>
      <c r="EC335">
        <v>2.094906666666667</v>
      </c>
      <c r="ED335">
        <v>18.28301666666667</v>
      </c>
      <c r="EE335">
        <v>18.18050416666667</v>
      </c>
      <c r="EF335">
        <v>0.00500078</v>
      </c>
      <c r="EG335">
        <v>0</v>
      </c>
      <c r="EH335">
        <v>0</v>
      </c>
      <c r="EI335">
        <v>0</v>
      </c>
      <c r="EJ335">
        <v>190.0833333333333</v>
      </c>
      <c r="EK335">
        <v>0.00500078</v>
      </c>
      <c r="EL335">
        <v>-21.27916666666667</v>
      </c>
      <c r="EM335">
        <v>-1.4</v>
      </c>
      <c r="EN335">
        <v>35.32804166666667</v>
      </c>
      <c r="EO335">
        <v>38.760125</v>
      </c>
      <c r="EP335">
        <v>37.68720833333333</v>
      </c>
      <c r="EQ335">
        <v>38.91391666666667</v>
      </c>
      <c r="ER335">
        <v>37.86954166666666</v>
      </c>
      <c r="ES335">
        <v>0</v>
      </c>
      <c r="ET335">
        <v>0</v>
      </c>
      <c r="EU335">
        <v>0</v>
      </c>
      <c r="EV335">
        <v>1758415806.6</v>
      </c>
      <c r="EW335">
        <v>0</v>
      </c>
      <c r="EX335">
        <v>189.6720000000001</v>
      </c>
      <c r="EY335">
        <v>-12.3538460766781</v>
      </c>
      <c r="EZ335">
        <v>-19.89230798908475</v>
      </c>
      <c r="FA335">
        <v>-19.896</v>
      </c>
      <c r="FB335">
        <v>15</v>
      </c>
      <c r="FC335">
        <v>0</v>
      </c>
      <c r="FD335" t="s">
        <v>424</v>
      </c>
      <c r="FE335">
        <v>1746989605.5</v>
      </c>
      <c r="FF335">
        <v>1746989593.5</v>
      </c>
      <c r="FG335">
        <v>0</v>
      </c>
      <c r="FH335">
        <v>-0.274</v>
      </c>
      <c r="FI335">
        <v>-0.002</v>
      </c>
      <c r="FJ335">
        <v>2.549</v>
      </c>
      <c r="FK335">
        <v>0.129</v>
      </c>
      <c r="FL335">
        <v>420</v>
      </c>
      <c r="FM335">
        <v>17</v>
      </c>
      <c r="FN335">
        <v>0.02</v>
      </c>
      <c r="FO335">
        <v>0.04</v>
      </c>
      <c r="FP335">
        <v>2.01624525</v>
      </c>
      <c r="FQ335">
        <v>0.1777984615384602</v>
      </c>
      <c r="FR335">
        <v>0.04426474483081879</v>
      </c>
      <c r="FS335">
        <v>1</v>
      </c>
      <c r="FT335">
        <v>190.3382352941177</v>
      </c>
      <c r="FU335">
        <v>-16.87853318163252</v>
      </c>
      <c r="FV335">
        <v>6.174426132223444</v>
      </c>
      <c r="FW335">
        <v>0</v>
      </c>
      <c r="FX335">
        <v>0.150153025</v>
      </c>
      <c r="FY335">
        <v>-0.004452146341463705</v>
      </c>
      <c r="FZ335">
        <v>0.0008990407801512657</v>
      </c>
      <c r="GA335">
        <v>1</v>
      </c>
      <c r="GB335">
        <v>2</v>
      </c>
      <c r="GC335">
        <v>3</v>
      </c>
      <c r="GD335" t="s">
        <v>425</v>
      </c>
      <c r="GE335">
        <v>3.10306</v>
      </c>
      <c r="GF335">
        <v>2.72603</v>
      </c>
      <c r="GG335">
        <v>0.0880944</v>
      </c>
      <c r="GH335">
        <v>0.0877073</v>
      </c>
      <c r="GI335">
        <v>0.105473</v>
      </c>
      <c r="GJ335">
        <v>0.106403</v>
      </c>
      <c r="GK335">
        <v>23836.6</v>
      </c>
      <c r="GL335">
        <v>21641.8</v>
      </c>
      <c r="GM335">
        <v>26703.9</v>
      </c>
      <c r="GN335">
        <v>23944.5</v>
      </c>
      <c r="GO335">
        <v>38224.2</v>
      </c>
      <c r="GP335">
        <v>31628.9</v>
      </c>
      <c r="GQ335">
        <v>46634.9</v>
      </c>
      <c r="GR335">
        <v>37882.5</v>
      </c>
      <c r="GS335">
        <v>1.86658</v>
      </c>
      <c r="GT335">
        <v>1.8594</v>
      </c>
      <c r="GU335">
        <v>0.08869920000000001</v>
      </c>
      <c r="GV335">
        <v>0</v>
      </c>
      <c r="GW335">
        <v>28.5319</v>
      </c>
      <c r="GX335">
        <v>999.9</v>
      </c>
      <c r="GY335">
        <v>53.2</v>
      </c>
      <c r="GZ335">
        <v>31.6</v>
      </c>
      <c r="HA335">
        <v>27.5367</v>
      </c>
      <c r="HB335">
        <v>60.9637</v>
      </c>
      <c r="HC335">
        <v>26.0337</v>
      </c>
      <c r="HD335">
        <v>1</v>
      </c>
      <c r="HE335">
        <v>0.137503</v>
      </c>
      <c r="HF335">
        <v>-1.16662</v>
      </c>
      <c r="HG335">
        <v>20.2948</v>
      </c>
      <c r="HH335">
        <v>5.22118</v>
      </c>
      <c r="HI335">
        <v>11.98</v>
      </c>
      <c r="HJ335">
        <v>4.96525</v>
      </c>
      <c r="HK335">
        <v>3.276</v>
      </c>
      <c r="HL335">
        <v>9999</v>
      </c>
      <c r="HM335">
        <v>9999</v>
      </c>
      <c r="HN335">
        <v>9999</v>
      </c>
      <c r="HO335">
        <v>999.9</v>
      </c>
      <c r="HP335">
        <v>1.86386</v>
      </c>
      <c r="HQ335">
        <v>1.86005</v>
      </c>
      <c r="HR335">
        <v>1.85838</v>
      </c>
      <c r="HS335">
        <v>1.85974</v>
      </c>
      <c r="HT335">
        <v>1.85978</v>
      </c>
      <c r="HU335">
        <v>1.85837</v>
      </c>
      <c r="HV335">
        <v>1.85744</v>
      </c>
      <c r="HW335">
        <v>1.85236</v>
      </c>
      <c r="HX335">
        <v>0</v>
      </c>
      <c r="HY335">
        <v>0</v>
      </c>
      <c r="HZ335">
        <v>0</v>
      </c>
      <c r="IA335">
        <v>0</v>
      </c>
      <c r="IB335" t="s">
        <v>426</v>
      </c>
      <c r="IC335" t="s">
        <v>427</v>
      </c>
      <c r="ID335" t="s">
        <v>428</v>
      </c>
      <c r="IE335" t="s">
        <v>428</v>
      </c>
      <c r="IF335" t="s">
        <v>428</v>
      </c>
      <c r="IG335" t="s">
        <v>428</v>
      </c>
      <c r="IH335">
        <v>0</v>
      </c>
      <c r="II335">
        <v>100</v>
      </c>
      <c r="IJ335">
        <v>100</v>
      </c>
      <c r="IK335">
        <v>-0.661</v>
      </c>
      <c r="IL335">
        <v>0.3046</v>
      </c>
      <c r="IM335">
        <v>-0.6605319167387009</v>
      </c>
      <c r="IN335">
        <v>-0.0004737513092168879</v>
      </c>
      <c r="IO335">
        <v>1.233974951706583E-06</v>
      </c>
      <c r="IP335">
        <v>-2.791035861235605E-10</v>
      </c>
      <c r="IQ335">
        <v>0.04306461537617447</v>
      </c>
      <c r="IR335">
        <v>-0.002560808816659483</v>
      </c>
      <c r="IS335">
        <v>0.0007441110143227328</v>
      </c>
      <c r="IT335">
        <v>-6.151772081818622E-06</v>
      </c>
      <c r="IU335">
        <v>2</v>
      </c>
      <c r="IV335">
        <v>1988</v>
      </c>
      <c r="IW335">
        <v>1</v>
      </c>
      <c r="IX335">
        <v>28</v>
      </c>
      <c r="IY335">
        <v>190436.7</v>
      </c>
      <c r="IZ335">
        <v>190436.9</v>
      </c>
      <c r="JA335">
        <v>1.1499</v>
      </c>
      <c r="JB335">
        <v>2.61353</v>
      </c>
      <c r="JC335">
        <v>1.49658</v>
      </c>
      <c r="JD335">
        <v>2.34863</v>
      </c>
      <c r="JE335">
        <v>1.54907</v>
      </c>
      <c r="JF335">
        <v>2.44873</v>
      </c>
      <c r="JG335">
        <v>36.4578</v>
      </c>
      <c r="JH335">
        <v>24.0875</v>
      </c>
      <c r="JI335">
        <v>18</v>
      </c>
      <c r="JJ335">
        <v>481.594</v>
      </c>
      <c r="JK335">
        <v>491.519</v>
      </c>
      <c r="JL335">
        <v>30.138</v>
      </c>
      <c r="JM335">
        <v>29.0189</v>
      </c>
      <c r="JN335">
        <v>30.0002</v>
      </c>
      <c r="JO335">
        <v>29.2166</v>
      </c>
      <c r="JP335">
        <v>29.2063</v>
      </c>
      <c r="JQ335">
        <v>23.1142</v>
      </c>
      <c r="JR335">
        <v>19.5394</v>
      </c>
      <c r="JS335">
        <v>100</v>
      </c>
      <c r="JT335">
        <v>30.1436</v>
      </c>
      <c r="JU335">
        <v>420</v>
      </c>
      <c r="JV335">
        <v>23.2726</v>
      </c>
      <c r="JW335">
        <v>101.96</v>
      </c>
      <c r="JX335">
        <v>91.3587</v>
      </c>
    </row>
    <row r="336" spans="1:284">
      <c r="A336">
        <v>318</v>
      </c>
      <c r="B336">
        <v>1758415808.5</v>
      </c>
      <c r="C336">
        <v>3105.5</v>
      </c>
      <c r="D336" t="s">
        <v>1070</v>
      </c>
      <c r="E336" t="s">
        <v>1071</v>
      </c>
      <c r="F336">
        <v>5</v>
      </c>
      <c r="G336" t="s">
        <v>1037</v>
      </c>
      <c r="H336" t="s">
        <v>421</v>
      </c>
      <c r="I336">
        <v>1758415800.5</v>
      </c>
      <c r="J336">
        <f>(K336)/1000</f>
        <v>0</v>
      </c>
      <c r="K336">
        <f>1000*DK336*AI336*(DG336-DH336)/(100*CZ336*(1000-AI336*DG336))</f>
        <v>0</v>
      </c>
      <c r="L336">
        <f>DK336*AI336*(DF336-DE336*(1000-AI336*DH336)/(1000-AI336*DG336))/(100*CZ336)</f>
        <v>0</v>
      </c>
      <c r="M336">
        <f>DE336 - IF(AI336&gt;1, L336*CZ336*100.0/(AK336), 0)</f>
        <v>0</v>
      </c>
      <c r="N336">
        <f>((T336-J336/2)*M336-L336)/(T336+J336/2)</f>
        <v>0</v>
      </c>
      <c r="O336">
        <f>N336*(DL336+DM336)/1000.0</f>
        <v>0</v>
      </c>
      <c r="P336">
        <f>(DE336 - IF(AI336&gt;1, L336*CZ336*100.0/(AK336), 0))*(DL336+DM336)/1000.0</f>
        <v>0</v>
      </c>
      <c r="Q336">
        <f>2.0/((1/S336-1/R336)+SIGN(S336)*SQRT((1/S336-1/R336)*(1/S336-1/R336) + 4*DA336/((DA336+1)*(DA336+1))*(2*1/S336*1/R336-1/R336*1/R336)))</f>
        <v>0</v>
      </c>
      <c r="R336">
        <f>IF(LEFT(DB336,1)&lt;&gt;"0",IF(LEFT(DB336,1)="1",3.0,DC336),$D$5+$E$5*(DS336*DL336/($K$5*1000))+$F$5*(DS336*DL336/($K$5*1000))*MAX(MIN(CZ336,$J$5),$I$5)*MAX(MIN(CZ336,$J$5),$I$5)+$G$5*MAX(MIN(CZ336,$J$5),$I$5)*(DS336*DL336/($K$5*1000))+$H$5*(DS336*DL336/($K$5*1000))*(DS336*DL336/($K$5*1000)))</f>
        <v>0</v>
      </c>
      <c r="S336">
        <f>J336*(1000-(1000*0.61365*exp(17.502*W336/(240.97+W336))/(DL336+DM336)+DG336)/2)/(1000*0.61365*exp(17.502*W336/(240.97+W336))/(DL336+DM336)-DG336)</f>
        <v>0</v>
      </c>
      <c r="T336">
        <f>1/((DA336+1)/(Q336/1.6)+1/(R336/1.37)) + DA336/((DA336+1)/(Q336/1.6) + DA336/(R336/1.37))</f>
        <v>0</v>
      </c>
      <c r="U336">
        <f>(CV336*CY336)</f>
        <v>0</v>
      </c>
      <c r="V336">
        <f>(DN336+(U336+2*0.95*5.67E-8*(((DN336+$B$9)+273)^4-(DN336+273)^4)-44100*J336)/(1.84*29.3*R336+8*0.95*5.67E-8*(DN336+273)^3))</f>
        <v>0</v>
      </c>
      <c r="W336">
        <f>($C$9*DO336+$D$9*DP336+$E$9*V336)</f>
        <v>0</v>
      </c>
      <c r="X336">
        <f>0.61365*exp(17.502*W336/(240.97+W336))</f>
        <v>0</v>
      </c>
      <c r="Y336">
        <f>(Z336/AA336*100)</f>
        <v>0</v>
      </c>
      <c r="Z336">
        <f>DG336*(DL336+DM336)/1000</f>
        <v>0</v>
      </c>
      <c r="AA336">
        <f>0.61365*exp(17.502*DN336/(240.97+DN336))</f>
        <v>0</v>
      </c>
      <c r="AB336">
        <f>(X336-DG336*(DL336+DM336)/1000)</f>
        <v>0</v>
      </c>
      <c r="AC336">
        <f>(-J336*44100)</f>
        <v>0</v>
      </c>
      <c r="AD336">
        <f>2*29.3*R336*0.92*(DN336-W336)</f>
        <v>0</v>
      </c>
      <c r="AE336">
        <f>2*0.95*5.67E-8*(((DN336+$B$9)+273)^4-(W336+273)^4)</f>
        <v>0</v>
      </c>
      <c r="AF336">
        <f>U336+AE336+AC336+AD336</f>
        <v>0</v>
      </c>
      <c r="AG336">
        <v>0</v>
      </c>
      <c r="AH336">
        <v>0</v>
      </c>
      <c r="AI336">
        <f>IF(AG336*$H$15&gt;=AK336,1.0,(AK336/(AK336-AG336*$H$15)))</f>
        <v>0</v>
      </c>
      <c r="AJ336">
        <f>(AI336-1)*100</f>
        <v>0</v>
      </c>
      <c r="AK336">
        <f>MAX(0,($B$15+$C$15*DS336)/(1+$D$15*DS336)*DL336/(DN336+273)*$E$15)</f>
        <v>0</v>
      </c>
      <c r="AL336" t="s">
        <v>422</v>
      </c>
      <c r="AM336" t="s">
        <v>422</v>
      </c>
      <c r="AN336">
        <v>0</v>
      </c>
      <c r="AO336">
        <v>0</v>
      </c>
      <c r="AP336">
        <f>1-AN336/AO336</f>
        <v>0</v>
      </c>
      <c r="AQ336">
        <v>0</v>
      </c>
      <c r="AR336" t="s">
        <v>422</v>
      </c>
      <c r="AS336" t="s">
        <v>422</v>
      </c>
      <c r="AT336">
        <v>0</v>
      </c>
      <c r="AU336">
        <v>0</v>
      </c>
      <c r="AV336">
        <f>1-AT336/AU336</f>
        <v>0</v>
      </c>
      <c r="AW336">
        <v>0.5</v>
      </c>
      <c r="AX336">
        <f>CW336</f>
        <v>0</v>
      </c>
      <c r="AY336">
        <f>L336</f>
        <v>0</v>
      </c>
      <c r="AZ336">
        <f>AV336*AW336*AX336</f>
        <v>0</v>
      </c>
      <c r="BA336">
        <f>(AY336-AQ336)/AX336</f>
        <v>0</v>
      </c>
      <c r="BB336">
        <f>(AO336-AU336)/AU336</f>
        <v>0</v>
      </c>
      <c r="BC336">
        <f>AN336/(AP336+AN336/AU336)</f>
        <v>0</v>
      </c>
      <c r="BD336" t="s">
        <v>422</v>
      </c>
      <c r="BE336">
        <v>0</v>
      </c>
      <c r="BF336">
        <f>IF(BE336&lt;&gt;0, BE336, BC336)</f>
        <v>0</v>
      </c>
      <c r="BG336">
        <f>1-BF336/AU336</f>
        <v>0</v>
      </c>
      <c r="BH336">
        <f>(AU336-AT336)/(AU336-BF336)</f>
        <v>0</v>
      </c>
      <c r="BI336">
        <f>(AO336-AU336)/(AO336-BF336)</f>
        <v>0</v>
      </c>
      <c r="BJ336">
        <f>(AU336-AT336)/(AU336-AN336)</f>
        <v>0</v>
      </c>
      <c r="BK336">
        <f>(AO336-AU336)/(AO336-AN336)</f>
        <v>0</v>
      </c>
      <c r="BL336">
        <f>(BH336*BF336/AT336)</f>
        <v>0</v>
      </c>
      <c r="BM336">
        <f>(1-BL336)</f>
        <v>0</v>
      </c>
      <c r="CV336">
        <f>$B$13*DT336+$C$13*DU336+$F$13*EF336*(1-EI336)</f>
        <v>0</v>
      </c>
      <c r="CW336">
        <f>CV336*CX336</f>
        <v>0</v>
      </c>
      <c r="CX336">
        <f>($B$13*$D$11+$C$13*$D$11+$F$13*((ES336+EK336)/MAX(ES336+EK336+ET336, 0.1)*$I$11+ET336/MAX(ES336+EK336+ET336, 0.1)*$J$11))/($B$13+$C$13+$F$13)</f>
        <v>0</v>
      </c>
      <c r="CY336">
        <f>($B$13*$K$11+$C$13*$K$11+$F$13*((ES336+EK336)/MAX(ES336+EK336+ET336, 0.1)*$P$11+ET336/MAX(ES336+EK336+ET336, 0.1)*$Q$11))/($B$13+$C$13+$F$13)</f>
        <v>0</v>
      </c>
      <c r="CZ336">
        <v>1.91</v>
      </c>
      <c r="DA336">
        <v>0.5</v>
      </c>
      <c r="DB336" t="s">
        <v>423</v>
      </c>
      <c r="DC336">
        <v>2</v>
      </c>
      <c r="DD336">
        <v>1758415800.5</v>
      </c>
      <c r="DE336">
        <v>422.026375</v>
      </c>
      <c r="DF336">
        <v>419.998875</v>
      </c>
      <c r="DG336">
        <v>23.38092083333333</v>
      </c>
      <c r="DH336">
        <v>23.23085</v>
      </c>
      <c r="DI336">
        <v>422.6876666666666</v>
      </c>
      <c r="DJ336">
        <v>23.07629583333333</v>
      </c>
      <c r="DK336">
        <v>500.0104166666667</v>
      </c>
      <c r="DL336">
        <v>90.17732916666667</v>
      </c>
      <c r="DM336">
        <v>0.06792093333333334</v>
      </c>
      <c r="DN336">
        <v>29.79619166666667</v>
      </c>
      <c r="DO336">
        <v>29.98265833333333</v>
      </c>
      <c r="DP336">
        <v>999.9</v>
      </c>
      <c r="DQ336">
        <v>0</v>
      </c>
      <c r="DR336">
        <v>0</v>
      </c>
      <c r="DS336">
        <v>9997.940833333334</v>
      </c>
      <c r="DT336">
        <v>0</v>
      </c>
      <c r="DU336">
        <v>3.52142</v>
      </c>
      <c r="DV336">
        <v>2.027447083333333</v>
      </c>
      <c r="DW336">
        <v>432.129875</v>
      </c>
      <c r="DX336">
        <v>429.9878333333333</v>
      </c>
      <c r="DY336">
        <v>0.1500715833333333</v>
      </c>
      <c r="DZ336">
        <v>419.998875</v>
      </c>
      <c r="EA336">
        <v>23.23085</v>
      </c>
      <c r="EB336">
        <v>2.10843</v>
      </c>
      <c r="EC336">
        <v>2.09489625</v>
      </c>
      <c r="ED336">
        <v>18.28300833333333</v>
      </c>
      <c r="EE336">
        <v>18.180425</v>
      </c>
      <c r="EF336">
        <v>0.00500078</v>
      </c>
      <c r="EG336">
        <v>0</v>
      </c>
      <c r="EH336">
        <v>0</v>
      </c>
      <c r="EI336">
        <v>0</v>
      </c>
      <c r="EJ336">
        <v>190.0291666666667</v>
      </c>
      <c r="EK336">
        <v>0.00500078</v>
      </c>
      <c r="EL336">
        <v>-21.0875</v>
      </c>
      <c r="EM336">
        <v>-1.45</v>
      </c>
      <c r="EN336">
        <v>35.317625</v>
      </c>
      <c r="EO336">
        <v>38.7445</v>
      </c>
      <c r="EP336">
        <v>37.768</v>
      </c>
      <c r="EQ336">
        <v>38.89304166666667</v>
      </c>
      <c r="ER336">
        <v>37.86429166666667</v>
      </c>
      <c r="ES336">
        <v>0</v>
      </c>
      <c r="ET336">
        <v>0</v>
      </c>
      <c r="EU336">
        <v>0</v>
      </c>
      <c r="EV336">
        <v>1758415808.4</v>
      </c>
      <c r="EW336">
        <v>0</v>
      </c>
      <c r="EX336">
        <v>189.9961538461538</v>
      </c>
      <c r="EY336">
        <v>6.184615563437691</v>
      </c>
      <c r="EZ336">
        <v>-12.49914549715338</v>
      </c>
      <c r="FA336">
        <v>-19.73076923076923</v>
      </c>
      <c r="FB336">
        <v>15</v>
      </c>
      <c r="FC336">
        <v>0</v>
      </c>
      <c r="FD336" t="s">
        <v>424</v>
      </c>
      <c r="FE336">
        <v>1746989605.5</v>
      </c>
      <c r="FF336">
        <v>1746989593.5</v>
      </c>
      <c r="FG336">
        <v>0</v>
      </c>
      <c r="FH336">
        <v>-0.274</v>
      </c>
      <c r="FI336">
        <v>-0.002</v>
      </c>
      <c r="FJ336">
        <v>2.549</v>
      </c>
      <c r="FK336">
        <v>0.129</v>
      </c>
      <c r="FL336">
        <v>420</v>
      </c>
      <c r="FM336">
        <v>17</v>
      </c>
      <c r="FN336">
        <v>0.02</v>
      </c>
      <c r="FO336">
        <v>0.04</v>
      </c>
      <c r="FP336">
        <v>2.01827756097561</v>
      </c>
      <c r="FQ336">
        <v>0.3118377700348527</v>
      </c>
      <c r="FR336">
        <v>0.04552777794690695</v>
      </c>
      <c r="FS336">
        <v>1</v>
      </c>
      <c r="FT336">
        <v>190.4588235294118</v>
      </c>
      <c r="FU336">
        <v>-19.44996179407871</v>
      </c>
      <c r="FV336">
        <v>6.167949303935383</v>
      </c>
      <c r="FW336">
        <v>0</v>
      </c>
      <c r="FX336">
        <v>0.1501534146341463</v>
      </c>
      <c r="FY336">
        <v>-0.0006528083623696067</v>
      </c>
      <c r="FZ336">
        <v>0.000842510359655774</v>
      </c>
      <c r="GA336">
        <v>1</v>
      </c>
      <c r="GB336">
        <v>2</v>
      </c>
      <c r="GC336">
        <v>3</v>
      </c>
      <c r="GD336" t="s">
        <v>425</v>
      </c>
      <c r="GE336">
        <v>3.10297</v>
      </c>
      <c r="GF336">
        <v>2.72614</v>
      </c>
      <c r="GG336">
        <v>0.08809119999999999</v>
      </c>
      <c r="GH336">
        <v>0.08771619999999999</v>
      </c>
      <c r="GI336">
        <v>0.105474</v>
      </c>
      <c r="GJ336">
        <v>0.106404</v>
      </c>
      <c r="GK336">
        <v>23836.5</v>
      </c>
      <c r="GL336">
        <v>21641.6</v>
      </c>
      <c r="GM336">
        <v>26703.7</v>
      </c>
      <c r="GN336">
        <v>23944.5</v>
      </c>
      <c r="GO336">
        <v>38224</v>
      </c>
      <c r="GP336">
        <v>31628.8</v>
      </c>
      <c r="GQ336">
        <v>46634.8</v>
      </c>
      <c r="GR336">
        <v>37882.4</v>
      </c>
      <c r="GS336">
        <v>1.86653</v>
      </c>
      <c r="GT336">
        <v>1.8595</v>
      </c>
      <c r="GU336">
        <v>0.0888482</v>
      </c>
      <c r="GV336">
        <v>0</v>
      </c>
      <c r="GW336">
        <v>28.53</v>
      </c>
      <c r="GX336">
        <v>999.9</v>
      </c>
      <c r="GY336">
        <v>53.2</v>
      </c>
      <c r="GZ336">
        <v>31.7</v>
      </c>
      <c r="HA336">
        <v>27.6957</v>
      </c>
      <c r="HB336">
        <v>60.7337</v>
      </c>
      <c r="HC336">
        <v>26.0777</v>
      </c>
      <c r="HD336">
        <v>1</v>
      </c>
      <c r="HE336">
        <v>0.137541</v>
      </c>
      <c r="HF336">
        <v>-1.16168</v>
      </c>
      <c r="HG336">
        <v>20.2949</v>
      </c>
      <c r="HH336">
        <v>5.22148</v>
      </c>
      <c r="HI336">
        <v>11.98</v>
      </c>
      <c r="HJ336">
        <v>4.9653</v>
      </c>
      <c r="HK336">
        <v>3.27593</v>
      </c>
      <c r="HL336">
        <v>9999</v>
      </c>
      <c r="HM336">
        <v>9999</v>
      </c>
      <c r="HN336">
        <v>9999</v>
      </c>
      <c r="HO336">
        <v>999.9</v>
      </c>
      <c r="HP336">
        <v>1.86386</v>
      </c>
      <c r="HQ336">
        <v>1.86005</v>
      </c>
      <c r="HR336">
        <v>1.85838</v>
      </c>
      <c r="HS336">
        <v>1.85974</v>
      </c>
      <c r="HT336">
        <v>1.85979</v>
      </c>
      <c r="HU336">
        <v>1.85837</v>
      </c>
      <c r="HV336">
        <v>1.85744</v>
      </c>
      <c r="HW336">
        <v>1.85236</v>
      </c>
      <c r="HX336">
        <v>0</v>
      </c>
      <c r="HY336">
        <v>0</v>
      </c>
      <c r="HZ336">
        <v>0</v>
      </c>
      <c r="IA336">
        <v>0</v>
      </c>
      <c r="IB336" t="s">
        <v>426</v>
      </c>
      <c r="IC336" t="s">
        <v>427</v>
      </c>
      <c r="ID336" t="s">
        <v>428</v>
      </c>
      <c r="IE336" t="s">
        <v>428</v>
      </c>
      <c r="IF336" t="s">
        <v>428</v>
      </c>
      <c r="IG336" t="s">
        <v>428</v>
      </c>
      <c r="IH336">
        <v>0</v>
      </c>
      <c r="II336">
        <v>100</v>
      </c>
      <c r="IJ336">
        <v>100</v>
      </c>
      <c r="IK336">
        <v>-0.661</v>
      </c>
      <c r="IL336">
        <v>0.3046</v>
      </c>
      <c r="IM336">
        <v>-0.6605319167387009</v>
      </c>
      <c r="IN336">
        <v>-0.0004737513092168879</v>
      </c>
      <c r="IO336">
        <v>1.233974951706583E-06</v>
      </c>
      <c r="IP336">
        <v>-2.791035861235605E-10</v>
      </c>
      <c r="IQ336">
        <v>0.04306461537617447</v>
      </c>
      <c r="IR336">
        <v>-0.002560808816659483</v>
      </c>
      <c r="IS336">
        <v>0.0007441110143227328</v>
      </c>
      <c r="IT336">
        <v>-6.151772081818622E-06</v>
      </c>
      <c r="IU336">
        <v>2</v>
      </c>
      <c r="IV336">
        <v>1988</v>
      </c>
      <c r="IW336">
        <v>1</v>
      </c>
      <c r="IX336">
        <v>28</v>
      </c>
      <c r="IY336">
        <v>190436.7</v>
      </c>
      <c r="IZ336">
        <v>190436.9</v>
      </c>
      <c r="JA336">
        <v>1.1499</v>
      </c>
      <c r="JB336">
        <v>2.6062</v>
      </c>
      <c r="JC336">
        <v>1.49658</v>
      </c>
      <c r="JD336">
        <v>2.34741</v>
      </c>
      <c r="JE336">
        <v>1.54907</v>
      </c>
      <c r="JF336">
        <v>2.45483</v>
      </c>
      <c r="JG336">
        <v>36.4578</v>
      </c>
      <c r="JH336">
        <v>24.0963</v>
      </c>
      <c r="JI336">
        <v>18</v>
      </c>
      <c r="JJ336">
        <v>481.565</v>
      </c>
      <c r="JK336">
        <v>491.585</v>
      </c>
      <c r="JL336">
        <v>30.1434</v>
      </c>
      <c r="JM336">
        <v>29.0189</v>
      </c>
      <c r="JN336">
        <v>30.0002</v>
      </c>
      <c r="JO336">
        <v>29.2166</v>
      </c>
      <c r="JP336">
        <v>29.2063</v>
      </c>
      <c r="JQ336">
        <v>23.1126</v>
      </c>
      <c r="JR336">
        <v>19.5394</v>
      </c>
      <c r="JS336">
        <v>100</v>
      </c>
      <c r="JT336">
        <v>30.1578</v>
      </c>
      <c r="JU336">
        <v>420</v>
      </c>
      <c r="JV336">
        <v>23.2726</v>
      </c>
      <c r="JW336">
        <v>101.96</v>
      </c>
      <c r="JX336">
        <v>91.3586</v>
      </c>
    </row>
    <row r="337" spans="1:284">
      <c r="A337">
        <v>319</v>
      </c>
      <c r="B337">
        <v>1758415810.5</v>
      </c>
      <c r="C337">
        <v>3107.5</v>
      </c>
      <c r="D337" t="s">
        <v>1072</v>
      </c>
      <c r="E337" t="s">
        <v>1073</v>
      </c>
      <c r="F337">
        <v>5</v>
      </c>
      <c r="G337" t="s">
        <v>1037</v>
      </c>
      <c r="H337" t="s">
        <v>421</v>
      </c>
      <c r="I337">
        <v>1758415802.5</v>
      </c>
      <c r="J337">
        <f>(K337)/1000</f>
        <v>0</v>
      </c>
      <c r="K337">
        <f>1000*DK337*AI337*(DG337-DH337)/(100*CZ337*(1000-AI337*DG337))</f>
        <v>0</v>
      </c>
      <c r="L337">
        <f>DK337*AI337*(DF337-DE337*(1000-AI337*DH337)/(1000-AI337*DG337))/(100*CZ337)</f>
        <v>0</v>
      </c>
      <c r="M337">
        <f>DE337 - IF(AI337&gt;1, L337*CZ337*100.0/(AK337), 0)</f>
        <v>0</v>
      </c>
      <c r="N337">
        <f>((T337-J337/2)*M337-L337)/(T337+J337/2)</f>
        <v>0</v>
      </c>
      <c r="O337">
        <f>N337*(DL337+DM337)/1000.0</f>
        <v>0</v>
      </c>
      <c r="P337">
        <f>(DE337 - IF(AI337&gt;1, L337*CZ337*100.0/(AK337), 0))*(DL337+DM337)/1000.0</f>
        <v>0</v>
      </c>
      <c r="Q337">
        <f>2.0/((1/S337-1/R337)+SIGN(S337)*SQRT((1/S337-1/R337)*(1/S337-1/R337) + 4*DA337/((DA337+1)*(DA337+1))*(2*1/S337*1/R337-1/R337*1/R337)))</f>
        <v>0</v>
      </c>
      <c r="R337">
        <f>IF(LEFT(DB337,1)&lt;&gt;"0",IF(LEFT(DB337,1)="1",3.0,DC337),$D$5+$E$5*(DS337*DL337/($K$5*1000))+$F$5*(DS337*DL337/($K$5*1000))*MAX(MIN(CZ337,$J$5),$I$5)*MAX(MIN(CZ337,$J$5),$I$5)+$G$5*MAX(MIN(CZ337,$J$5),$I$5)*(DS337*DL337/($K$5*1000))+$H$5*(DS337*DL337/($K$5*1000))*(DS337*DL337/($K$5*1000)))</f>
        <v>0</v>
      </c>
      <c r="S337">
        <f>J337*(1000-(1000*0.61365*exp(17.502*W337/(240.97+W337))/(DL337+DM337)+DG337)/2)/(1000*0.61365*exp(17.502*W337/(240.97+W337))/(DL337+DM337)-DG337)</f>
        <v>0</v>
      </c>
      <c r="T337">
        <f>1/((DA337+1)/(Q337/1.6)+1/(R337/1.37)) + DA337/((DA337+1)/(Q337/1.6) + DA337/(R337/1.37))</f>
        <v>0</v>
      </c>
      <c r="U337">
        <f>(CV337*CY337)</f>
        <v>0</v>
      </c>
      <c r="V337">
        <f>(DN337+(U337+2*0.95*5.67E-8*(((DN337+$B$9)+273)^4-(DN337+273)^4)-44100*J337)/(1.84*29.3*R337+8*0.95*5.67E-8*(DN337+273)^3))</f>
        <v>0</v>
      </c>
      <c r="W337">
        <f>($C$9*DO337+$D$9*DP337+$E$9*V337)</f>
        <v>0</v>
      </c>
      <c r="X337">
        <f>0.61365*exp(17.502*W337/(240.97+W337))</f>
        <v>0</v>
      </c>
      <c r="Y337">
        <f>(Z337/AA337*100)</f>
        <v>0</v>
      </c>
      <c r="Z337">
        <f>DG337*(DL337+DM337)/1000</f>
        <v>0</v>
      </c>
      <c r="AA337">
        <f>0.61365*exp(17.502*DN337/(240.97+DN337))</f>
        <v>0</v>
      </c>
      <c r="AB337">
        <f>(X337-DG337*(DL337+DM337)/1000)</f>
        <v>0</v>
      </c>
      <c r="AC337">
        <f>(-J337*44100)</f>
        <v>0</v>
      </c>
      <c r="AD337">
        <f>2*29.3*R337*0.92*(DN337-W337)</f>
        <v>0</v>
      </c>
      <c r="AE337">
        <f>2*0.95*5.67E-8*(((DN337+$B$9)+273)^4-(W337+273)^4)</f>
        <v>0</v>
      </c>
      <c r="AF337">
        <f>U337+AE337+AC337+AD337</f>
        <v>0</v>
      </c>
      <c r="AG337">
        <v>0</v>
      </c>
      <c r="AH337">
        <v>0</v>
      </c>
      <c r="AI337">
        <f>IF(AG337*$H$15&gt;=AK337,1.0,(AK337/(AK337-AG337*$H$15)))</f>
        <v>0</v>
      </c>
      <c r="AJ337">
        <f>(AI337-1)*100</f>
        <v>0</v>
      </c>
      <c r="AK337">
        <f>MAX(0,($B$15+$C$15*DS337)/(1+$D$15*DS337)*DL337/(DN337+273)*$E$15)</f>
        <v>0</v>
      </c>
      <c r="AL337" t="s">
        <v>422</v>
      </c>
      <c r="AM337" t="s">
        <v>422</v>
      </c>
      <c r="AN337">
        <v>0</v>
      </c>
      <c r="AO337">
        <v>0</v>
      </c>
      <c r="AP337">
        <f>1-AN337/AO337</f>
        <v>0</v>
      </c>
      <c r="AQ337">
        <v>0</v>
      </c>
      <c r="AR337" t="s">
        <v>422</v>
      </c>
      <c r="AS337" t="s">
        <v>422</v>
      </c>
      <c r="AT337">
        <v>0</v>
      </c>
      <c r="AU337">
        <v>0</v>
      </c>
      <c r="AV337">
        <f>1-AT337/AU337</f>
        <v>0</v>
      </c>
      <c r="AW337">
        <v>0.5</v>
      </c>
      <c r="AX337">
        <f>CW337</f>
        <v>0</v>
      </c>
      <c r="AY337">
        <f>L337</f>
        <v>0</v>
      </c>
      <c r="AZ337">
        <f>AV337*AW337*AX337</f>
        <v>0</v>
      </c>
      <c r="BA337">
        <f>(AY337-AQ337)/AX337</f>
        <v>0</v>
      </c>
      <c r="BB337">
        <f>(AO337-AU337)/AU337</f>
        <v>0</v>
      </c>
      <c r="BC337">
        <f>AN337/(AP337+AN337/AU337)</f>
        <v>0</v>
      </c>
      <c r="BD337" t="s">
        <v>422</v>
      </c>
      <c r="BE337">
        <v>0</v>
      </c>
      <c r="BF337">
        <f>IF(BE337&lt;&gt;0, BE337, BC337)</f>
        <v>0</v>
      </c>
      <c r="BG337">
        <f>1-BF337/AU337</f>
        <v>0</v>
      </c>
      <c r="BH337">
        <f>(AU337-AT337)/(AU337-BF337)</f>
        <v>0</v>
      </c>
      <c r="BI337">
        <f>(AO337-AU337)/(AO337-BF337)</f>
        <v>0</v>
      </c>
      <c r="BJ337">
        <f>(AU337-AT337)/(AU337-AN337)</f>
        <v>0</v>
      </c>
      <c r="BK337">
        <f>(AO337-AU337)/(AO337-AN337)</f>
        <v>0</v>
      </c>
      <c r="BL337">
        <f>(BH337*BF337/AT337)</f>
        <v>0</v>
      </c>
      <c r="BM337">
        <f>(1-BL337)</f>
        <v>0</v>
      </c>
      <c r="CV337">
        <f>$B$13*DT337+$C$13*DU337+$F$13*EF337*(1-EI337)</f>
        <v>0</v>
      </c>
      <c r="CW337">
        <f>CV337*CX337</f>
        <v>0</v>
      </c>
      <c r="CX337">
        <f>($B$13*$D$11+$C$13*$D$11+$F$13*((ES337+EK337)/MAX(ES337+EK337+ET337, 0.1)*$I$11+ET337/MAX(ES337+EK337+ET337, 0.1)*$J$11))/($B$13+$C$13+$F$13)</f>
        <v>0</v>
      </c>
      <c r="CY337">
        <f>($B$13*$K$11+$C$13*$K$11+$F$13*((ES337+EK337)/MAX(ES337+EK337+ET337, 0.1)*$P$11+ET337/MAX(ES337+EK337+ET337, 0.1)*$Q$11))/($B$13+$C$13+$F$13)</f>
        <v>0</v>
      </c>
      <c r="CZ337">
        <v>1.91</v>
      </c>
      <c r="DA337">
        <v>0.5</v>
      </c>
      <c r="DB337" t="s">
        <v>423</v>
      </c>
      <c r="DC337">
        <v>2</v>
      </c>
      <c r="DD337">
        <v>1758415802.5</v>
      </c>
      <c r="DE337">
        <v>422.0244166666666</v>
      </c>
      <c r="DF337">
        <v>420.0002916666667</v>
      </c>
      <c r="DG337">
        <v>23.38089583333333</v>
      </c>
      <c r="DH337">
        <v>23.23069166666667</v>
      </c>
      <c r="DI337">
        <v>422.6856666666667</v>
      </c>
      <c r="DJ337">
        <v>23.0762625</v>
      </c>
      <c r="DK337">
        <v>500.000875</v>
      </c>
      <c r="DL337">
        <v>90.17732916666667</v>
      </c>
      <c r="DM337">
        <v>0.06793285</v>
      </c>
      <c r="DN337">
        <v>29.795525</v>
      </c>
      <c r="DO337">
        <v>29.98227916666667</v>
      </c>
      <c r="DP337">
        <v>999.9</v>
      </c>
      <c r="DQ337">
        <v>0</v>
      </c>
      <c r="DR337">
        <v>0</v>
      </c>
      <c r="DS337">
        <v>10000.54166666667</v>
      </c>
      <c r="DT337">
        <v>0</v>
      </c>
      <c r="DU337">
        <v>3.52142</v>
      </c>
      <c r="DV337">
        <v>2.024062916666667</v>
      </c>
      <c r="DW337">
        <v>432.127875</v>
      </c>
      <c r="DX337">
        <v>429.9892083333334</v>
      </c>
      <c r="DY337">
        <v>0.150201125</v>
      </c>
      <c r="DZ337">
        <v>420.0002916666667</v>
      </c>
      <c r="EA337">
        <v>23.23069166666667</v>
      </c>
      <c r="EB337">
        <v>2.108427083333333</v>
      </c>
      <c r="EC337">
        <v>2.094881666666667</v>
      </c>
      <c r="ED337">
        <v>18.2829875</v>
      </c>
      <c r="EE337">
        <v>18.1803125</v>
      </c>
      <c r="EF337">
        <v>0.00500078</v>
      </c>
      <c r="EG337">
        <v>0</v>
      </c>
      <c r="EH337">
        <v>0</v>
      </c>
      <c r="EI337">
        <v>0</v>
      </c>
      <c r="EJ337">
        <v>189.7</v>
      </c>
      <c r="EK337">
        <v>0.00500078</v>
      </c>
      <c r="EL337">
        <v>-21.16666666666667</v>
      </c>
      <c r="EM337">
        <v>-1.491666666666667</v>
      </c>
      <c r="EN337">
        <v>35.30716666666667</v>
      </c>
      <c r="EO337">
        <v>38.72629166666666</v>
      </c>
      <c r="EP337">
        <v>37.74720833333333</v>
      </c>
      <c r="EQ337">
        <v>38.86954166666666</v>
      </c>
      <c r="ER337">
        <v>37.85645833333333</v>
      </c>
      <c r="ES337">
        <v>0</v>
      </c>
      <c r="ET337">
        <v>0</v>
      </c>
      <c r="EU337">
        <v>0</v>
      </c>
      <c r="EV337">
        <v>1758415810.2</v>
      </c>
      <c r="EW337">
        <v>0</v>
      </c>
      <c r="EX337">
        <v>189.908</v>
      </c>
      <c r="EY337">
        <v>20.31538456831243</v>
      </c>
      <c r="EZ337">
        <v>6.97692293692857</v>
      </c>
      <c r="FA337">
        <v>-19.896</v>
      </c>
      <c r="FB337">
        <v>15</v>
      </c>
      <c r="FC337">
        <v>0</v>
      </c>
      <c r="FD337" t="s">
        <v>424</v>
      </c>
      <c r="FE337">
        <v>1746989605.5</v>
      </c>
      <c r="FF337">
        <v>1746989593.5</v>
      </c>
      <c r="FG337">
        <v>0</v>
      </c>
      <c r="FH337">
        <v>-0.274</v>
      </c>
      <c r="FI337">
        <v>-0.002</v>
      </c>
      <c r="FJ337">
        <v>2.549</v>
      </c>
      <c r="FK337">
        <v>0.129</v>
      </c>
      <c r="FL337">
        <v>420</v>
      </c>
      <c r="FM337">
        <v>17</v>
      </c>
      <c r="FN337">
        <v>0.02</v>
      </c>
      <c r="FO337">
        <v>0.04</v>
      </c>
      <c r="FP337">
        <v>2.0192835</v>
      </c>
      <c r="FQ337">
        <v>0.2026444277673553</v>
      </c>
      <c r="FR337">
        <v>0.04345351369854914</v>
      </c>
      <c r="FS337">
        <v>1</v>
      </c>
      <c r="FT337">
        <v>189.9</v>
      </c>
      <c r="FU337">
        <v>8.699770882125355</v>
      </c>
      <c r="FV337">
        <v>5.844102104837383</v>
      </c>
      <c r="FW337">
        <v>0</v>
      </c>
      <c r="FX337">
        <v>0.150258375</v>
      </c>
      <c r="FY337">
        <v>0.002730562851781627</v>
      </c>
      <c r="FZ337">
        <v>0.0009444074249893402</v>
      </c>
      <c r="GA337">
        <v>1</v>
      </c>
      <c r="GB337">
        <v>2</v>
      </c>
      <c r="GC337">
        <v>3</v>
      </c>
      <c r="GD337" t="s">
        <v>425</v>
      </c>
      <c r="GE337">
        <v>3.10323</v>
      </c>
      <c r="GF337">
        <v>2.7259</v>
      </c>
      <c r="GG337">
        <v>0.0880938</v>
      </c>
      <c r="GH337">
        <v>0.0877245</v>
      </c>
      <c r="GI337">
        <v>0.105476</v>
      </c>
      <c r="GJ337">
        <v>0.106408</v>
      </c>
      <c r="GK337">
        <v>23836.4</v>
      </c>
      <c r="GL337">
        <v>21641.3</v>
      </c>
      <c r="GM337">
        <v>26703.7</v>
      </c>
      <c r="GN337">
        <v>23944.4</v>
      </c>
      <c r="GO337">
        <v>38223.9</v>
      </c>
      <c r="GP337">
        <v>31628.6</v>
      </c>
      <c r="GQ337">
        <v>46634.7</v>
      </c>
      <c r="GR337">
        <v>37882.3</v>
      </c>
      <c r="GS337">
        <v>1.8668</v>
      </c>
      <c r="GT337">
        <v>1.8593</v>
      </c>
      <c r="GU337">
        <v>0.0891834</v>
      </c>
      <c r="GV337">
        <v>0</v>
      </c>
      <c r="GW337">
        <v>28.5277</v>
      </c>
      <c r="GX337">
        <v>999.9</v>
      </c>
      <c r="GY337">
        <v>53.2</v>
      </c>
      <c r="GZ337">
        <v>31.6</v>
      </c>
      <c r="HA337">
        <v>27.5381</v>
      </c>
      <c r="HB337">
        <v>60.8337</v>
      </c>
      <c r="HC337">
        <v>25.8333</v>
      </c>
      <c r="HD337">
        <v>1</v>
      </c>
      <c r="HE337">
        <v>0.137538</v>
      </c>
      <c r="HF337">
        <v>-1.179</v>
      </c>
      <c r="HG337">
        <v>20.2947</v>
      </c>
      <c r="HH337">
        <v>5.22148</v>
      </c>
      <c r="HI337">
        <v>11.98</v>
      </c>
      <c r="HJ337">
        <v>4.9653</v>
      </c>
      <c r="HK337">
        <v>3.27585</v>
      </c>
      <c r="HL337">
        <v>9999</v>
      </c>
      <c r="HM337">
        <v>9999</v>
      </c>
      <c r="HN337">
        <v>9999</v>
      </c>
      <c r="HO337">
        <v>999.9</v>
      </c>
      <c r="HP337">
        <v>1.86386</v>
      </c>
      <c r="HQ337">
        <v>1.86005</v>
      </c>
      <c r="HR337">
        <v>1.85838</v>
      </c>
      <c r="HS337">
        <v>1.85974</v>
      </c>
      <c r="HT337">
        <v>1.85979</v>
      </c>
      <c r="HU337">
        <v>1.85837</v>
      </c>
      <c r="HV337">
        <v>1.85744</v>
      </c>
      <c r="HW337">
        <v>1.85237</v>
      </c>
      <c r="HX337">
        <v>0</v>
      </c>
      <c r="HY337">
        <v>0</v>
      </c>
      <c r="HZ337">
        <v>0</v>
      </c>
      <c r="IA337">
        <v>0</v>
      </c>
      <c r="IB337" t="s">
        <v>426</v>
      </c>
      <c r="IC337" t="s">
        <v>427</v>
      </c>
      <c r="ID337" t="s">
        <v>428</v>
      </c>
      <c r="IE337" t="s">
        <v>428</v>
      </c>
      <c r="IF337" t="s">
        <v>428</v>
      </c>
      <c r="IG337" t="s">
        <v>428</v>
      </c>
      <c r="IH337">
        <v>0</v>
      </c>
      <c r="II337">
        <v>100</v>
      </c>
      <c r="IJ337">
        <v>100</v>
      </c>
      <c r="IK337">
        <v>-0.661</v>
      </c>
      <c r="IL337">
        <v>0.3046</v>
      </c>
      <c r="IM337">
        <v>-0.6605319167387009</v>
      </c>
      <c r="IN337">
        <v>-0.0004737513092168879</v>
      </c>
      <c r="IO337">
        <v>1.233974951706583E-06</v>
      </c>
      <c r="IP337">
        <v>-2.791035861235605E-10</v>
      </c>
      <c r="IQ337">
        <v>0.04306461537617447</v>
      </c>
      <c r="IR337">
        <v>-0.002560808816659483</v>
      </c>
      <c r="IS337">
        <v>0.0007441110143227328</v>
      </c>
      <c r="IT337">
        <v>-6.151772081818622E-06</v>
      </c>
      <c r="IU337">
        <v>2</v>
      </c>
      <c r="IV337">
        <v>1988</v>
      </c>
      <c r="IW337">
        <v>1</v>
      </c>
      <c r="IX337">
        <v>28</v>
      </c>
      <c r="IY337">
        <v>190436.8</v>
      </c>
      <c r="IZ337">
        <v>190437</v>
      </c>
      <c r="JA337">
        <v>1.1499</v>
      </c>
      <c r="JB337">
        <v>2.60986</v>
      </c>
      <c r="JC337">
        <v>1.49658</v>
      </c>
      <c r="JD337">
        <v>2.34863</v>
      </c>
      <c r="JE337">
        <v>1.54907</v>
      </c>
      <c r="JF337">
        <v>2.41089</v>
      </c>
      <c r="JG337">
        <v>36.4578</v>
      </c>
      <c r="JH337">
        <v>24.0963</v>
      </c>
      <c r="JI337">
        <v>18</v>
      </c>
      <c r="JJ337">
        <v>481.725</v>
      </c>
      <c r="JK337">
        <v>491.453</v>
      </c>
      <c r="JL337">
        <v>30.148</v>
      </c>
      <c r="JM337">
        <v>29.0189</v>
      </c>
      <c r="JN337">
        <v>30.0002</v>
      </c>
      <c r="JO337">
        <v>29.2166</v>
      </c>
      <c r="JP337">
        <v>29.2063</v>
      </c>
      <c r="JQ337">
        <v>23.1119</v>
      </c>
      <c r="JR337">
        <v>19.5394</v>
      </c>
      <c r="JS337">
        <v>100</v>
      </c>
      <c r="JT337">
        <v>30.1578</v>
      </c>
      <c r="JU337">
        <v>420</v>
      </c>
      <c r="JV337">
        <v>23.2726</v>
      </c>
      <c r="JW337">
        <v>101.96</v>
      </c>
      <c r="JX337">
        <v>91.3582</v>
      </c>
    </row>
    <row r="338" spans="1:284">
      <c r="A338">
        <v>320</v>
      </c>
      <c r="B338">
        <v>1758415812.5</v>
      </c>
      <c r="C338">
        <v>3109.5</v>
      </c>
      <c r="D338" t="s">
        <v>1074</v>
      </c>
      <c r="E338" t="s">
        <v>1075</v>
      </c>
      <c r="F338">
        <v>5</v>
      </c>
      <c r="G338" t="s">
        <v>1037</v>
      </c>
      <c r="H338" t="s">
        <v>421</v>
      </c>
      <c r="I338">
        <v>1758415804.5</v>
      </c>
      <c r="J338">
        <f>(K338)/1000</f>
        <v>0</v>
      </c>
      <c r="K338">
        <f>1000*DK338*AI338*(DG338-DH338)/(100*CZ338*(1000-AI338*DG338))</f>
        <v>0</v>
      </c>
      <c r="L338">
        <f>DK338*AI338*(DF338-DE338*(1000-AI338*DH338)/(1000-AI338*DG338))/(100*CZ338)</f>
        <v>0</v>
      </c>
      <c r="M338">
        <f>DE338 - IF(AI338&gt;1, L338*CZ338*100.0/(AK338), 0)</f>
        <v>0</v>
      </c>
      <c r="N338">
        <f>((T338-J338/2)*M338-L338)/(T338+J338/2)</f>
        <v>0</v>
      </c>
      <c r="O338">
        <f>N338*(DL338+DM338)/1000.0</f>
        <v>0</v>
      </c>
      <c r="P338">
        <f>(DE338 - IF(AI338&gt;1, L338*CZ338*100.0/(AK338), 0))*(DL338+DM338)/1000.0</f>
        <v>0</v>
      </c>
      <c r="Q338">
        <f>2.0/((1/S338-1/R338)+SIGN(S338)*SQRT((1/S338-1/R338)*(1/S338-1/R338) + 4*DA338/((DA338+1)*(DA338+1))*(2*1/S338*1/R338-1/R338*1/R338)))</f>
        <v>0</v>
      </c>
      <c r="R338">
        <f>IF(LEFT(DB338,1)&lt;&gt;"0",IF(LEFT(DB338,1)="1",3.0,DC338),$D$5+$E$5*(DS338*DL338/($K$5*1000))+$F$5*(DS338*DL338/($K$5*1000))*MAX(MIN(CZ338,$J$5),$I$5)*MAX(MIN(CZ338,$J$5),$I$5)+$G$5*MAX(MIN(CZ338,$J$5),$I$5)*(DS338*DL338/($K$5*1000))+$H$5*(DS338*DL338/($K$5*1000))*(DS338*DL338/($K$5*1000)))</f>
        <v>0</v>
      </c>
      <c r="S338">
        <f>J338*(1000-(1000*0.61365*exp(17.502*W338/(240.97+W338))/(DL338+DM338)+DG338)/2)/(1000*0.61365*exp(17.502*W338/(240.97+W338))/(DL338+DM338)-DG338)</f>
        <v>0</v>
      </c>
      <c r="T338">
        <f>1/((DA338+1)/(Q338/1.6)+1/(R338/1.37)) + DA338/((DA338+1)/(Q338/1.6) + DA338/(R338/1.37))</f>
        <v>0</v>
      </c>
      <c r="U338">
        <f>(CV338*CY338)</f>
        <v>0</v>
      </c>
      <c r="V338">
        <f>(DN338+(U338+2*0.95*5.67E-8*(((DN338+$B$9)+273)^4-(DN338+273)^4)-44100*J338)/(1.84*29.3*R338+8*0.95*5.67E-8*(DN338+273)^3))</f>
        <v>0</v>
      </c>
      <c r="W338">
        <f>($C$9*DO338+$D$9*DP338+$E$9*V338)</f>
        <v>0</v>
      </c>
      <c r="X338">
        <f>0.61365*exp(17.502*W338/(240.97+W338))</f>
        <v>0</v>
      </c>
      <c r="Y338">
        <f>(Z338/AA338*100)</f>
        <v>0</v>
      </c>
      <c r="Z338">
        <f>DG338*(DL338+DM338)/1000</f>
        <v>0</v>
      </c>
      <c r="AA338">
        <f>0.61365*exp(17.502*DN338/(240.97+DN338))</f>
        <v>0</v>
      </c>
      <c r="AB338">
        <f>(X338-DG338*(DL338+DM338)/1000)</f>
        <v>0</v>
      </c>
      <c r="AC338">
        <f>(-J338*44100)</f>
        <v>0</v>
      </c>
      <c r="AD338">
        <f>2*29.3*R338*0.92*(DN338-W338)</f>
        <v>0</v>
      </c>
      <c r="AE338">
        <f>2*0.95*5.67E-8*(((DN338+$B$9)+273)^4-(W338+273)^4)</f>
        <v>0</v>
      </c>
      <c r="AF338">
        <f>U338+AE338+AC338+AD338</f>
        <v>0</v>
      </c>
      <c r="AG338">
        <v>0</v>
      </c>
      <c r="AH338">
        <v>0</v>
      </c>
      <c r="AI338">
        <f>IF(AG338*$H$15&gt;=AK338,1.0,(AK338/(AK338-AG338*$H$15)))</f>
        <v>0</v>
      </c>
      <c r="AJ338">
        <f>(AI338-1)*100</f>
        <v>0</v>
      </c>
      <c r="AK338">
        <f>MAX(0,($B$15+$C$15*DS338)/(1+$D$15*DS338)*DL338/(DN338+273)*$E$15)</f>
        <v>0</v>
      </c>
      <c r="AL338" t="s">
        <v>422</v>
      </c>
      <c r="AM338" t="s">
        <v>422</v>
      </c>
      <c r="AN338">
        <v>0</v>
      </c>
      <c r="AO338">
        <v>0</v>
      </c>
      <c r="AP338">
        <f>1-AN338/AO338</f>
        <v>0</v>
      </c>
      <c r="AQ338">
        <v>0</v>
      </c>
      <c r="AR338" t="s">
        <v>422</v>
      </c>
      <c r="AS338" t="s">
        <v>422</v>
      </c>
      <c r="AT338">
        <v>0</v>
      </c>
      <c r="AU338">
        <v>0</v>
      </c>
      <c r="AV338">
        <f>1-AT338/AU338</f>
        <v>0</v>
      </c>
      <c r="AW338">
        <v>0.5</v>
      </c>
      <c r="AX338">
        <f>CW338</f>
        <v>0</v>
      </c>
      <c r="AY338">
        <f>L338</f>
        <v>0</v>
      </c>
      <c r="AZ338">
        <f>AV338*AW338*AX338</f>
        <v>0</v>
      </c>
      <c r="BA338">
        <f>(AY338-AQ338)/AX338</f>
        <v>0</v>
      </c>
      <c r="BB338">
        <f>(AO338-AU338)/AU338</f>
        <v>0</v>
      </c>
      <c r="BC338">
        <f>AN338/(AP338+AN338/AU338)</f>
        <v>0</v>
      </c>
      <c r="BD338" t="s">
        <v>422</v>
      </c>
      <c r="BE338">
        <v>0</v>
      </c>
      <c r="BF338">
        <f>IF(BE338&lt;&gt;0, BE338, BC338)</f>
        <v>0</v>
      </c>
      <c r="BG338">
        <f>1-BF338/AU338</f>
        <v>0</v>
      </c>
      <c r="BH338">
        <f>(AU338-AT338)/(AU338-BF338)</f>
        <v>0</v>
      </c>
      <c r="BI338">
        <f>(AO338-AU338)/(AO338-BF338)</f>
        <v>0</v>
      </c>
      <c r="BJ338">
        <f>(AU338-AT338)/(AU338-AN338)</f>
        <v>0</v>
      </c>
      <c r="BK338">
        <f>(AO338-AU338)/(AO338-AN338)</f>
        <v>0</v>
      </c>
      <c r="BL338">
        <f>(BH338*BF338/AT338)</f>
        <v>0</v>
      </c>
      <c r="BM338">
        <f>(1-BL338)</f>
        <v>0</v>
      </c>
      <c r="CV338">
        <f>$B$13*DT338+$C$13*DU338+$F$13*EF338*(1-EI338)</f>
        <v>0</v>
      </c>
      <c r="CW338">
        <f>CV338*CX338</f>
        <v>0</v>
      </c>
      <c r="CX338">
        <f>($B$13*$D$11+$C$13*$D$11+$F$13*((ES338+EK338)/MAX(ES338+EK338+ET338, 0.1)*$I$11+ET338/MAX(ES338+EK338+ET338, 0.1)*$J$11))/($B$13+$C$13+$F$13)</f>
        <v>0</v>
      </c>
      <c r="CY338">
        <f>($B$13*$K$11+$C$13*$K$11+$F$13*((ES338+EK338)/MAX(ES338+EK338+ET338, 0.1)*$P$11+ET338/MAX(ES338+EK338+ET338, 0.1)*$Q$11))/($B$13+$C$13+$F$13)</f>
        <v>0</v>
      </c>
      <c r="CZ338">
        <v>1.91</v>
      </c>
      <c r="DA338">
        <v>0.5</v>
      </c>
      <c r="DB338" t="s">
        <v>423</v>
      </c>
      <c r="DC338">
        <v>2</v>
      </c>
      <c r="DD338">
        <v>1758415804.5</v>
      </c>
      <c r="DE338">
        <v>422.02975</v>
      </c>
      <c r="DF338">
        <v>420.0052083333333</v>
      </c>
      <c r="DG338">
        <v>23.38091666666666</v>
      </c>
      <c r="DH338">
        <v>23.23070833333334</v>
      </c>
      <c r="DI338">
        <v>422.6910416666666</v>
      </c>
      <c r="DJ338">
        <v>23.07627916666667</v>
      </c>
      <c r="DK338">
        <v>500.0182083333333</v>
      </c>
      <c r="DL338">
        <v>90.17738750000001</v>
      </c>
      <c r="DM338">
        <v>0.06786869166666666</v>
      </c>
      <c r="DN338">
        <v>29.7950375</v>
      </c>
      <c r="DO338">
        <v>29.9821375</v>
      </c>
      <c r="DP338">
        <v>999.9</v>
      </c>
      <c r="DQ338">
        <v>0</v>
      </c>
      <c r="DR338">
        <v>0</v>
      </c>
      <c r="DS338">
        <v>10001.325</v>
      </c>
      <c r="DT338">
        <v>0</v>
      </c>
      <c r="DU338">
        <v>3.52142</v>
      </c>
      <c r="DV338">
        <v>2.02451625</v>
      </c>
      <c r="DW338">
        <v>432.1333750000001</v>
      </c>
      <c r="DX338">
        <v>429.99425</v>
      </c>
      <c r="DY338">
        <v>0.1502045</v>
      </c>
      <c r="DZ338">
        <v>420.0052083333333</v>
      </c>
      <c r="EA338">
        <v>23.23070833333334</v>
      </c>
      <c r="EB338">
        <v>2.108430416666666</v>
      </c>
      <c r="EC338">
        <v>2.094884166666667</v>
      </c>
      <c r="ED338">
        <v>18.28300833333333</v>
      </c>
      <c r="EE338">
        <v>18.18033333333333</v>
      </c>
      <c r="EF338">
        <v>0.00500078</v>
      </c>
      <c r="EG338">
        <v>0</v>
      </c>
      <c r="EH338">
        <v>0</v>
      </c>
      <c r="EI338">
        <v>0</v>
      </c>
      <c r="EJ338">
        <v>191.6833333333333</v>
      </c>
      <c r="EK338">
        <v>0.00500078</v>
      </c>
      <c r="EL338">
        <v>-21.3375</v>
      </c>
      <c r="EM338">
        <v>-1.320833333333334</v>
      </c>
      <c r="EN338">
        <v>35.29929166666667</v>
      </c>
      <c r="EO338">
        <v>38.71066666666666</v>
      </c>
      <c r="EP338">
        <v>37.69770833333333</v>
      </c>
      <c r="EQ338">
        <v>38.85654166666666</v>
      </c>
      <c r="ER338">
        <v>37.840875</v>
      </c>
      <c r="ES338">
        <v>0</v>
      </c>
      <c r="ET338">
        <v>0</v>
      </c>
      <c r="EU338">
        <v>0</v>
      </c>
      <c r="EV338">
        <v>1758415812.6</v>
      </c>
      <c r="EW338">
        <v>0</v>
      </c>
      <c r="EX338">
        <v>191.412</v>
      </c>
      <c r="EY338">
        <v>56.33846180725816</v>
      </c>
      <c r="EZ338">
        <v>-2.346154506836654</v>
      </c>
      <c r="FA338">
        <v>-19.948</v>
      </c>
      <c r="FB338">
        <v>15</v>
      </c>
      <c r="FC338">
        <v>0</v>
      </c>
      <c r="FD338" t="s">
        <v>424</v>
      </c>
      <c r="FE338">
        <v>1746989605.5</v>
      </c>
      <c r="FF338">
        <v>1746989593.5</v>
      </c>
      <c r="FG338">
        <v>0</v>
      </c>
      <c r="FH338">
        <v>-0.274</v>
      </c>
      <c r="FI338">
        <v>-0.002</v>
      </c>
      <c r="FJ338">
        <v>2.549</v>
      </c>
      <c r="FK338">
        <v>0.129</v>
      </c>
      <c r="FL338">
        <v>420</v>
      </c>
      <c r="FM338">
        <v>17</v>
      </c>
      <c r="FN338">
        <v>0.02</v>
      </c>
      <c r="FO338">
        <v>0.04</v>
      </c>
      <c r="FP338">
        <v>2.017632195121951</v>
      </c>
      <c r="FQ338">
        <v>0.08117038327525607</v>
      </c>
      <c r="FR338">
        <v>0.04414302477906167</v>
      </c>
      <c r="FS338">
        <v>1</v>
      </c>
      <c r="FT338">
        <v>190.614705882353</v>
      </c>
      <c r="FU338">
        <v>18.73338436791793</v>
      </c>
      <c r="FV338">
        <v>6.30826406404568</v>
      </c>
      <c r="FW338">
        <v>0</v>
      </c>
      <c r="FX338">
        <v>0.1502333414634146</v>
      </c>
      <c r="FY338">
        <v>0.003667735191637437</v>
      </c>
      <c r="FZ338">
        <v>0.0009154682557605004</v>
      </c>
      <c r="GA338">
        <v>1</v>
      </c>
      <c r="GB338">
        <v>2</v>
      </c>
      <c r="GC338">
        <v>3</v>
      </c>
      <c r="GD338" t="s">
        <v>425</v>
      </c>
      <c r="GE338">
        <v>3.10323</v>
      </c>
      <c r="GF338">
        <v>2.72571</v>
      </c>
      <c r="GG338">
        <v>0.08809500000000001</v>
      </c>
      <c r="GH338">
        <v>0.0877238</v>
      </c>
      <c r="GI338">
        <v>0.105479</v>
      </c>
      <c r="GJ338">
        <v>0.10641</v>
      </c>
      <c r="GK338">
        <v>23836.3</v>
      </c>
      <c r="GL338">
        <v>21641.2</v>
      </c>
      <c r="GM338">
        <v>26703.6</v>
      </c>
      <c r="GN338">
        <v>23944.4</v>
      </c>
      <c r="GO338">
        <v>38223.7</v>
      </c>
      <c r="GP338">
        <v>31628.4</v>
      </c>
      <c r="GQ338">
        <v>46634.6</v>
      </c>
      <c r="GR338">
        <v>37882.1</v>
      </c>
      <c r="GS338">
        <v>1.86677</v>
      </c>
      <c r="GT338">
        <v>1.85928</v>
      </c>
      <c r="GU338">
        <v>0.08974219999999999</v>
      </c>
      <c r="GV338">
        <v>0</v>
      </c>
      <c r="GW338">
        <v>28.5258</v>
      </c>
      <c r="GX338">
        <v>999.9</v>
      </c>
      <c r="GY338">
        <v>53.2</v>
      </c>
      <c r="GZ338">
        <v>31.6</v>
      </c>
      <c r="HA338">
        <v>27.5411</v>
      </c>
      <c r="HB338">
        <v>60.6037</v>
      </c>
      <c r="HC338">
        <v>25.8413</v>
      </c>
      <c r="HD338">
        <v>1</v>
      </c>
      <c r="HE338">
        <v>0.137538</v>
      </c>
      <c r="HF338">
        <v>-1.18262</v>
      </c>
      <c r="HG338">
        <v>20.2946</v>
      </c>
      <c r="HH338">
        <v>5.22163</v>
      </c>
      <c r="HI338">
        <v>11.98</v>
      </c>
      <c r="HJ338">
        <v>4.96535</v>
      </c>
      <c r="HK338">
        <v>3.27588</v>
      </c>
      <c r="HL338">
        <v>9999</v>
      </c>
      <c r="HM338">
        <v>9999</v>
      </c>
      <c r="HN338">
        <v>9999</v>
      </c>
      <c r="HO338">
        <v>999.9</v>
      </c>
      <c r="HP338">
        <v>1.86386</v>
      </c>
      <c r="HQ338">
        <v>1.86005</v>
      </c>
      <c r="HR338">
        <v>1.85838</v>
      </c>
      <c r="HS338">
        <v>1.85974</v>
      </c>
      <c r="HT338">
        <v>1.85977</v>
      </c>
      <c r="HU338">
        <v>1.85837</v>
      </c>
      <c r="HV338">
        <v>1.85745</v>
      </c>
      <c r="HW338">
        <v>1.85237</v>
      </c>
      <c r="HX338">
        <v>0</v>
      </c>
      <c r="HY338">
        <v>0</v>
      </c>
      <c r="HZ338">
        <v>0</v>
      </c>
      <c r="IA338">
        <v>0</v>
      </c>
      <c r="IB338" t="s">
        <v>426</v>
      </c>
      <c r="IC338" t="s">
        <v>427</v>
      </c>
      <c r="ID338" t="s">
        <v>428</v>
      </c>
      <c r="IE338" t="s">
        <v>428</v>
      </c>
      <c r="IF338" t="s">
        <v>428</v>
      </c>
      <c r="IG338" t="s">
        <v>428</v>
      </c>
      <c r="IH338">
        <v>0</v>
      </c>
      <c r="II338">
        <v>100</v>
      </c>
      <c r="IJ338">
        <v>100</v>
      </c>
      <c r="IK338">
        <v>-0.662</v>
      </c>
      <c r="IL338">
        <v>0.3047</v>
      </c>
      <c r="IM338">
        <v>-0.6605319167387009</v>
      </c>
      <c r="IN338">
        <v>-0.0004737513092168879</v>
      </c>
      <c r="IO338">
        <v>1.233974951706583E-06</v>
      </c>
      <c r="IP338">
        <v>-2.791035861235605E-10</v>
      </c>
      <c r="IQ338">
        <v>0.04306461537617447</v>
      </c>
      <c r="IR338">
        <v>-0.002560808816659483</v>
      </c>
      <c r="IS338">
        <v>0.0007441110143227328</v>
      </c>
      <c r="IT338">
        <v>-6.151772081818622E-06</v>
      </c>
      <c r="IU338">
        <v>2</v>
      </c>
      <c r="IV338">
        <v>1988</v>
      </c>
      <c r="IW338">
        <v>1</v>
      </c>
      <c r="IX338">
        <v>28</v>
      </c>
      <c r="IY338">
        <v>190436.8</v>
      </c>
      <c r="IZ338">
        <v>190437</v>
      </c>
      <c r="JA338">
        <v>1.1499</v>
      </c>
      <c r="JB338">
        <v>2.61597</v>
      </c>
      <c r="JC338">
        <v>1.49658</v>
      </c>
      <c r="JD338">
        <v>2.34985</v>
      </c>
      <c r="JE338">
        <v>1.54907</v>
      </c>
      <c r="JF338">
        <v>2.38281</v>
      </c>
      <c r="JG338">
        <v>36.4578</v>
      </c>
      <c r="JH338">
        <v>24.0875</v>
      </c>
      <c r="JI338">
        <v>18</v>
      </c>
      <c r="JJ338">
        <v>481.71</v>
      </c>
      <c r="JK338">
        <v>491.436</v>
      </c>
      <c r="JL338">
        <v>30.1544</v>
      </c>
      <c r="JM338">
        <v>29.0189</v>
      </c>
      <c r="JN338">
        <v>30.0002</v>
      </c>
      <c r="JO338">
        <v>29.2166</v>
      </c>
      <c r="JP338">
        <v>29.2063</v>
      </c>
      <c r="JQ338">
        <v>23.1111</v>
      </c>
      <c r="JR338">
        <v>19.5394</v>
      </c>
      <c r="JS338">
        <v>100</v>
      </c>
      <c r="JT338">
        <v>30.1578</v>
      </c>
      <c r="JU338">
        <v>420</v>
      </c>
      <c r="JV338">
        <v>23.2726</v>
      </c>
      <c r="JW338">
        <v>101.959</v>
      </c>
      <c r="JX338">
        <v>91.3579</v>
      </c>
    </row>
    <row r="339" spans="1:284">
      <c r="A339">
        <v>321</v>
      </c>
      <c r="B339">
        <v>1758415814.5</v>
      </c>
      <c r="C339">
        <v>3111.5</v>
      </c>
      <c r="D339" t="s">
        <v>1076</v>
      </c>
      <c r="E339" t="s">
        <v>1077</v>
      </c>
      <c r="F339">
        <v>5</v>
      </c>
      <c r="G339" t="s">
        <v>1037</v>
      </c>
      <c r="H339" t="s">
        <v>421</v>
      </c>
      <c r="I339">
        <v>1758415806.5</v>
      </c>
      <c r="J339">
        <f>(K339)/1000</f>
        <v>0</v>
      </c>
      <c r="K339">
        <f>1000*DK339*AI339*(DG339-DH339)/(100*CZ339*(1000-AI339*DG339))</f>
        <v>0</v>
      </c>
      <c r="L339">
        <f>DK339*AI339*(DF339-DE339*(1000-AI339*DH339)/(1000-AI339*DG339))/(100*CZ339)</f>
        <v>0</v>
      </c>
      <c r="M339">
        <f>DE339 - IF(AI339&gt;1, L339*CZ339*100.0/(AK339), 0)</f>
        <v>0</v>
      </c>
      <c r="N339">
        <f>((T339-J339/2)*M339-L339)/(T339+J339/2)</f>
        <v>0</v>
      </c>
      <c r="O339">
        <f>N339*(DL339+DM339)/1000.0</f>
        <v>0</v>
      </c>
      <c r="P339">
        <f>(DE339 - IF(AI339&gt;1, L339*CZ339*100.0/(AK339), 0))*(DL339+DM339)/1000.0</f>
        <v>0</v>
      </c>
      <c r="Q339">
        <f>2.0/((1/S339-1/R339)+SIGN(S339)*SQRT((1/S339-1/R339)*(1/S339-1/R339) + 4*DA339/((DA339+1)*(DA339+1))*(2*1/S339*1/R339-1/R339*1/R339)))</f>
        <v>0</v>
      </c>
      <c r="R339">
        <f>IF(LEFT(DB339,1)&lt;&gt;"0",IF(LEFT(DB339,1)="1",3.0,DC339),$D$5+$E$5*(DS339*DL339/($K$5*1000))+$F$5*(DS339*DL339/($K$5*1000))*MAX(MIN(CZ339,$J$5),$I$5)*MAX(MIN(CZ339,$J$5),$I$5)+$G$5*MAX(MIN(CZ339,$J$5),$I$5)*(DS339*DL339/($K$5*1000))+$H$5*(DS339*DL339/($K$5*1000))*(DS339*DL339/($K$5*1000)))</f>
        <v>0</v>
      </c>
      <c r="S339">
        <f>J339*(1000-(1000*0.61365*exp(17.502*W339/(240.97+W339))/(DL339+DM339)+DG339)/2)/(1000*0.61365*exp(17.502*W339/(240.97+W339))/(DL339+DM339)-DG339)</f>
        <v>0</v>
      </c>
      <c r="T339">
        <f>1/((DA339+1)/(Q339/1.6)+1/(R339/1.37)) + DA339/((DA339+1)/(Q339/1.6) + DA339/(R339/1.37))</f>
        <v>0</v>
      </c>
      <c r="U339">
        <f>(CV339*CY339)</f>
        <v>0</v>
      </c>
      <c r="V339">
        <f>(DN339+(U339+2*0.95*5.67E-8*(((DN339+$B$9)+273)^4-(DN339+273)^4)-44100*J339)/(1.84*29.3*R339+8*0.95*5.67E-8*(DN339+273)^3))</f>
        <v>0</v>
      </c>
      <c r="W339">
        <f>($C$9*DO339+$D$9*DP339+$E$9*V339)</f>
        <v>0</v>
      </c>
      <c r="X339">
        <f>0.61365*exp(17.502*W339/(240.97+W339))</f>
        <v>0</v>
      </c>
      <c r="Y339">
        <f>(Z339/AA339*100)</f>
        <v>0</v>
      </c>
      <c r="Z339">
        <f>DG339*(DL339+DM339)/1000</f>
        <v>0</v>
      </c>
      <c r="AA339">
        <f>0.61365*exp(17.502*DN339/(240.97+DN339))</f>
        <v>0</v>
      </c>
      <c r="AB339">
        <f>(X339-DG339*(DL339+DM339)/1000)</f>
        <v>0</v>
      </c>
      <c r="AC339">
        <f>(-J339*44100)</f>
        <v>0</v>
      </c>
      <c r="AD339">
        <f>2*29.3*R339*0.92*(DN339-W339)</f>
        <v>0</v>
      </c>
      <c r="AE339">
        <f>2*0.95*5.67E-8*(((DN339+$B$9)+273)^4-(W339+273)^4)</f>
        <v>0</v>
      </c>
      <c r="AF339">
        <f>U339+AE339+AC339+AD339</f>
        <v>0</v>
      </c>
      <c r="AG339">
        <v>0</v>
      </c>
      <c r="AH339">
        <v>0</v>
      </c>
      <c r="AI339">
        <f>IF(AG339*$H$15&gt;=AK339,1.0,(AK339/(AK339-AG339*$H$15)))</f>
        <v>0</v>
      </c>
      <c r="AJ339">
        <f>(AI339-1)*100</f>
        <v>0</v>
      </c>
      <c r="AK339">
        <f>MAX(0,($B$15+$C$15*DS339)/(1+$D$15*DS339)*DL339/(DN339+273)*$E$15)</f>
        <v>0</v>
      </c>
      <c r="AL339" t="s">
        <v>422</v>
      </c>
      <c r="AM339" t="s">
        <v>422</v>
      </c>
      <c r="AN339">
        <v>0</v>
      </c>
      <c r="AO339">
        <v>0</v>
      </c>
      <c r="AP339">
        <f>1-AN339/AO339</f>
        <v>0</v>
      </c>
      <c r="AQ339">
        <v>0</v>
      </c>
      <c r="AR339" t="s">
        <v>422</v>
      </c>
      <c r="AS339" t="s">
        <v>422</v>
      </c>
      <c r="AT339">
        <v>0</v>
      </c>
      <c r="AU339">
        <v>0</v>
      </c>
      <c r="AV339">
        <f>1-AT339/AU339</f>
        <v>0</v>
      </c>
      <c r="AW339">
        <v>0.5</v>
      </c>
      <c r="AX339">
        <f>CW339</f>
        <v>0</v>
      </c>
      <c r="AY339">
        <f>L339</f>
        <v>0</v>
      </c>
      <c r="AZ339">
        <f>AV339*AW339*AX339</f>
        <v>0</v>
      </c>
      <c r="BA339">
        <f>(AY339-AQ339)/AX339</f>
        <v>0</v>
      </c>
      <c r="BB339">
        <f>(AO339-AU339)/AU339</f>
        <v>0</v>
      </c>
      <c r="BC339">
        <f>AN339/(AP339+AN339/AU339)</f>
        <v>0</v>
      </c>
      <c r="BD339" t="s">
        <v>422</v>
      </c>
      <c r="BE339">
        <v>0</v>
      </c>
      <c r="BF339">
        <f>IF(BE339&lt;&gt;0, BE339, BC339)</f>
        <v>0</v>
      </c>
      <c r="BG339">
        <f>1-BF339/AU339</f>
        <v>0</v>
      </c>
      <c r="BH339">
        <f>(AU339-AT339)/(AU339-BF339)</f>
        <v>0</v>
      </c>
      <c r="BI339">
        <f>(AO339-AU339)/(AO339-BF339)</f>
        <v>0</v>
      </c>
      <c r="BJ339">
        <f>(AU339-AT339)/(AU339-AN339)</f>
        <v>0</v>
      </c>
      <c r="BK339">
        <f>(AO339-AU339)/(AO339-AN339)</f>
        <v>0</v>
      </c>
      <c r="BL339">
        <f>(BH339*BF339/AT339)</f>
        <v>0</v>
      </c>
      <c r="BM339">
        <f>(1-BL339)</f>
        <v>0</v>
      </c>
      <c r="CV339">
        <f>$B$13*DT339+$C$13*DU339+$F$13*EF339*(1-EI339)</f>
        <v>0</v>
      </c>
      <c r="CW339">
        <f>CV339*CX339</f>
        <v>0</v>
      </c>
      <c r="CX339">
        <f>($B$13*$D$11+$C$13*$D$11+$F$13*((ES339+EK339)/MAX(ES339+EK339+ET339, 0.1)*$I$11+ET339/MAX(ES339+EK339+ET339, 0.1)*$J$11))/($B$13+$C$13+$F$13)</f>
        <v>0</v>
      </c>
      <c r="CY339">
        <f>($B$13*$K$11+$C$13*$K$11+$F$13*((ES339+EK339)/MAX(ES339+EK339+ET339, 0.1)*$P$11+ET339/MAX(ES339+EK339+ET339, 0.1)*$Q$11))/($B$13+$C$13+$F$13)</f>
        <v>0</v>
      </c>
      <c r="CZ339">
        <v>1.91</v>
      </c>
      <c r="DA339">
        <v>0.5</v>
      </c>
      <c r="DB339" t="s">
        <v>423</v>
      </c>
      <c r="DC339">
        <v>2</v>
      </c>
      <c r="DD339">
        <v>1758415806.5</v>
      </c>
      <c r="DE339">
        <v>422.0354166666667</v>
      </c>
      <c r="DF339">
        <v>420.012125</v>
      </c>
      <c r="DG339">
        <v>23.3811</v>
      </c>
      <c r="DH339">
        <v>23.23067916666666</v>
      </c>
      <c r="DI339">
        <v>422.6967916666667</v>
      </c>
      <c r="DJ339">
        <v>23.0764625</v>
      </c>
      <c r="DK339">
        <v>500.0070833333334</v>
      </c>
      <c r="DL339">
        <v>90.17738333333334</v>
      </c>
      <c r="DM339">
        <v>0.06785737916666666</v>
      </c>
      <c r="DN339">
        <v>29.7946625</v>
      </c>
      <c r="DO339">
        <v>29.982025</v>
      </c>
      <c r="DP339">
        <v>999.9</v>
      </c>
      <c r="DQ339">
        <v>0</v>
      </c>
      <c r="DR339">
        <v>0</v>
      </c>
      <c r="DS339">
        <v>9999.137499999999</v>
      </c>
      <c r="DT339">
        <v>0</v>
      </c>
      <c r="DU339">
        <v>3.52142</v>
      </c>
      <c r="DV339">
        <v>2.023305</v>
      </c>
      <c r="DW339">
        <v>432.1393333333334</v>
      </c>
      <c r="DX339">
        <v>430.0014166666667</v>
      </c>
      <c r="DY339">
        <v>0.150420125</v>
      </c>
      <c r="DZ339">
        <v>420.012125</v>
      </c>
      <c r="EA339">
        <v>23.23067916666666</v>
      </c>
      <c r="EB339">
        <v>2.108446666666667</v>
      </c>
      <c r="EC339">
        <v>2.09488125</v>
      </c>
      <c r="ED339">
        <v>18.28312916666667</v>
      </c>
      <c r="EE339">
        <v>18.1803125</v>
      </c>
      <c r="EF339">
        <v>0.00500078</v>
      </c>
      <c r="EG339">
        <v>0</v>
      </c>
      <c r="EH339">
        <v>0</v>
      </c>
      <c r="EI339">
        <v>0</v>
      </c>
      <c r="EJ339">
        <v>192.3708333333334</v>
      </c>
      <c r="EK339">
        <v>0.00500078</v>
      </c>
      <c r="EL339">
        <v>-21.59166666666667</v>
      </c>
      <c r="EM339">
        <v>-1.316666666666667</v>
      </c>
      <c r="EN339">
        <v>35.28883333333333</v>
      </c>
      <c r="EO339">
        <v>38.68987499999999</v>
      </c>
      <c r="EP339">
        <v>37.68470833333333</v>
      </c>
      <c r="EQ339">
        <v>38.83829166666666</v>
      </c>
      <c r="ER339">
        <v>37.827875</v>
      </c>
      <c r="ES339">
        <v>0</v>
      </c>
      <c r="ET339">
        <v>0</v>
      </c>
      <c r="EU339">
        <v>0</v>
      </c>
      <c r="EV339">
        <v>1758415814.4</v>
      </c>
      <c r="EW339">
        <v>0</v>
      </c>
      <c r="EX339">
        <v>192.4384615384615</v>
      </c>
      <c r="EY339">
        <v>48.38290601943898</v>
      </c>
      <c r="EZ339">
        <v>5.035896772150078</v>
      </c>
      <c r="FA339">
        <v>-20.52692307692308</v>
      </c>
      <c r="FB339">
        <v>15</v>
      </c>
      <c r="FC339">
        <v>0</v>
      </c>
      <c r="FD339" t="s">
        <v>424</v>
      </c>
      <c r="FE339">
        <v>1746989605.5</v>
      </c>
      <c r="FF339">
        <v>1746989593.5</v>
      </c>
      <c r="FG339">
        <v>0</v>
      </c>
      <c r="FH339">
        <v>-0.274</v>
      </c>
      <c r="FI339">
        <v>-0.002</v>
      </c>
      <c r="FJ339">
        <v>2.549</v>
      </c>
      <c r="FK339">
        <v>0.129</v>
      </c>
      <c r="FL339">
        <v>420</v>
      </c>
      <c r="FM339">
        <v>17</v>
      </c>
      <c r="FN339">
        <v>0.02</v>
      </c>
      <c r="FO339">
        <v>0.04</v>
      </c>
      <c r="FP339">
        <v>2.01607325</v>
      </c>
      <c r="FQ339">
        <v>0.01593287054409021</v>
      </c>
      <c r="FR339">
        <v>0.04450409893411503</v>
      </c>
      <c r="FS339">
        <v>1</v>
      </c>
      <c r="FT339">
        <v>191.5058823529412</v>
      </c>
      <c r="FU339">
        <v>34.98548507426099</v>
      </c>
      <c r="FV339">
        <v>6.311890794201359</v>
      </c>
      <c r="FW339">
        <v>0</v>
      </c>
      <c r="FX339">
        <v>0.150317725</v>
      </c>
      <c r="FY339">
        <v>0.006469339587241839</v>
      </c>
      <c r="FZ339">
        <v>0.0009843729980932006</v>
      </c>
      <c r="GA339">
        <v>1</v>
      </c>
      <c r="GB339">
        <v>2</v>
      </c>
      <c r="GC339">
        <v>3</v>
      </c>
      <c r="GD339" t="s">
        <v>425</v>
      </c>
      <c r="GE339">
        <v>3.10297</v>
      </c>
      <c r="GF339">
        <v>2.72615</v>
      </c>
      <c r="GG339">
        <v>0.0880939</v>
      </c>
      <c r="GH339">
        <v>0.0877212</v>
      </c>
      <c r="GI339">
        <v>0.10548</v>
      </c>
      <c r="GJ339">
        <v>0.106405</v>
      </c>
      <c r="GK339">
        <v>23836.3</v>
      </c>
      <c r="GL339">
        <v>21641.3</v>
      </c>
      <c r="GM339">
        <v>26703.5</v>
      </c>
      <c r="GN339">
        <v>23944.4</v>
      </c>
      <c r="GO339">
        <v>38223.5</v>
      </c>
      <c r="GP339">
        <v>31628.4</v>
      </c>
      <c r="GQ339">
        <v>46634.5</v>
      </c>
      <c r="GR339">
        <v>37881.9</v>
      </c>
      <c r="GS339">
        <v>1.86635</v>
      </c>
      <c r="GT339">
        <v>1.8594</v>
      </c>
      <c r="GU339">
        <v>0.08992849999999999</v>
      </c>
      <c r="GV339">
        <v>0</v>
      </c>
      <c r="GW339">
        <v>28.5245</v>
      </c>
      <c r="GX339">
        <v>999.9</v>
      </c>
      <c r="GY339">
        <v>53.2</v>
      </c>
      <c r="GZ339">
        <v>31.6</v>
      </c>
      <c r="HA339">
        <v>27.5406</v>
      </c>
      <c r="HB339">
        <v>61.1237</v>
      </c>
      <c r="HC339">
        <v>25.8734</v>
      </c>
      <c r="HD339">
        <v>1</v>
      </c>
      <c r="HE339">
        <v>0.137477</v>
      </c>
      <c r="HF339">
        <v>-1.18356</v>
      </c>
      <c r="HG339">
        <v>20.2945</v>
      </c>
      <c r="HH339">
        <v>5.22103</v>
      </c>
      <c r="HI339">
        <v>11.9798</v>
      </c>
      <c r="HJ339">
        <v>4.96525</v>
      </c>
      <c r="HK339">
        <v>3.27595</v>
      </c>
      <c r="HL339">
        <v>9999</v>
      </c>
      <c r="HM339">
        <v>9999</v>
      </c>
      <c r="HN339">
        <v>9999</v>
      </c>
      <c r="HO339">
        <v>999.9</v>
      </c>
      <c r="HP339">
        <v>1.86386</v>
      </c>
      <c r="HQ339">
        <v>1.86005</v>
      </c>
      <c r="HR339">
        <v>1.85838</v>
      </c>
      <c r="HS339">
        <v>1.85974</v>
      </c>
      <c r="HT339">
        <v>1.85979</v>
      </c>
      <c r="HU339">
        <v>1.85837</v>
      </c>
      <c r="HV339">
        <v>1.85745</v>
      </c>
      <c r="HW339">
        <v>1.85237</v>
      </c>
      <c r="HX339">
        <v>0</v>
      </c>
      <c r="HY339">
        <v>0</v>
      </c>
      <c r="HZ339">
        <v>0</v>
      </c>
      <c r="IA339">
        <v>0</v>
      </c>
      <c r="IB339" t="s">
        <v>426</v>
      </c>
      <c r="IC339" t="s">
        <v>427</v>
      </c>
      <c r="ID339" t="s">
        <v>428</v>
      </c>
      <c r="IE339" t="s">
        <v>428</v>
      </c>
      <c r="IF339" t="s">
        <v>428</v>
      </c>
      <c r="IG339" t="s">
        <v>428</v>
      </c>
      <c r="IH339">
        <v>0</v>
      </c>
      <c r="II339">
        <v>100</v>
      </c>
      <c r="IJ339">
        <v>100</v>
      </c>
      <c r="IK339">
        <v>-0.661</v>
      </c>
      <c r="IL339">
        <v>0.3047</v>
      </c>
      <c r="IM339">
        <v>-0.6605319167387009</v>
      </c>
      <c r="IN339">
        <v>-0.0004737513092168879</v>
      </c>
      <c r="IO339">
        <v>1.233974951706583E-06</v>
      </c>
      <c r="IP339">
        <v>-2.791035861235605E-10</v>
      </c>
      <c r="IQ339">
        <v>0.04306461537617447</v>
      </c>
      <c r="IR339">
        <v>-0.002560808816659483</v>
      </c>
      <c r="IS339">
        <v>0.0007441110143227328</v>
      </c>
      <c r="IT339">
        <v>-6.151772081818622E-06</v>
      </c>
      <c r="IU339">
        <v>2</v>
      </c>
      <c r="IV339">
        <v>1988</v>
      </c>
      <c r="IW339">
        <v>1</v>
      </c>
      <c r="IX339">
        <v>28</v>
      </c>
      <c r="IY339">
        <v>190436.8</v>
      </c>
      <c r="IZ339">
        <v>190437</v>
      </c>
      <c r="JA339">
        <v>1.1499</v>
      </c>
      <c r="JB339">
        <v>2.61841</v>
      </c>
      <c r="JC339">
        <v>1.49658</v>
      </c>
      <c r="JD339">
        <v>2.35107</v>
      </c>
      <c r="JE339">
        <v>1.54907</v>
      </c>
      <c r="JF339">
        <v>2.3938</v>
      </c>
      <c r="JG339">
        <v>36.4578</v>
      </c>
      <c r="JH339">
        <v>24.0875</v>
      </c>
      <c r="JI339">
        <v>18</v>
      </c>
      <c r="JJ339">
        <v>481.462</v>
      </c>
      <c r="JK339">
        <v>491.518</v>
      </c>
      <c r="JL339">
        <v>30.1598</v>
      </c>
      <c r="JM339">
        <v>29.0189</v>
      </c>
      <c r="JN339">
        <v>30.0001</v>
      </c>
      <c r="JO339">
        <v>29.2166</v>
      </c>
      <c r="JP339">
        <v>29.2063</v>
      </c>
      <c r="JQ339">
        <v>23.1108</v>
      </c>
      <c r="JR339">
        <v>19.5394</v>
      </c>
      <c r="JS339">
        <v>100</v>
      </c>
      <c r="JT339">
        <v>30.1707</v>
      </c>
      <c r="JU339">
        <v>420</v>
      </c>
      <c r="JV339">
        <v>23.2726</v>
      </c>
      <c r="JW339">
        <v>101.959</v>
      </c>
      <c r="JX339">
        <v>91.35760000000001</v>
      </c>
    </row>
    <row r="340" spans="1:284">
      <c r="A340">
        <v>322</v>
      </c>
      <c r="B340">
        <v>1758415816.5</v>
      </c>
      <c r="C340">
        <v>3113.5</v>
      </c>
      <c r="D340" t="s">
        <v>1078</v>
      </c>
      <c r="E340" t="s">
        <v>1079</v>
      </c>
      <c r="F340">
        <v>5</v>
      </c>
      <c r="G340" t="s">
        <v>1037</v>
      </c>
      <c r="H340" t="s">
        <v>421</v>
      </c>
      <c r="I340">
        <v>1758415808.5</v>
      </c>
      <c r="J340">
        <f>(K340)/1000</f>
        <v>0</v>
      </c>
      <c r="K340">
        <f>1000*DK340*AI340*(DG340-DH340)/(100*CZ340*(1000-AI340*DG340))</f>
        <v>0</v>
      </c>
      <c r="L340">
        <f>DK340*AI340*(DF340-DE340*(1000-AI340*DH340)/(1000-AI340*DG340))/(100*CZ340)</f>
        <v>0</v>
      </c>
      <c r="M340">
        <f>DE340 - IF(AI340&gt;1, L340*CZ340*100.0/(AK340), 0)</f>
        <v>0</v>
      </c>
      <c r="N340">
        <f>((T340-J340/2)*M340-L340)/(T340+J340/2)</f>
        <v>0</v>
      </c>
      <c r="O340">
        <f>N340*(DL340+DM340)/1000.0</f>
        <v>0</v>
      </c>
      <c r="P340">
        <f>(DE340 - IF(AI340&gt;1, L340*CZ340*100.0/(AK340), 0))*(DL340+DM340)/1000.0</f>
        <v>0</v>
      </c>
      <c r="Q340">
        <f>2.0/((1/S340-1/R340)+SIGN(S340)*SQRT((1/S340-1/R340)*(1/S340-1/R340) + 4*DA340/((DA340+1)*(DA340+1))*(2*1/S340*1/R340-1/R340*1/R340)))</f>
        <v>0</v>
      </c>
      <c r="R340">
        <f>IF(LEFT(DB340,1)&lt;&gt;"0",IF(LEFT(DB340,1)="1",3.0,DC340),$D$5+$E$5*(DS340*DL340/($K$5*1000))+$F$5*(DS340*DL340/($K$5*1000))*MAX(MIN(CZ340,$J$5),$I$5)*MAX(MIN(CZ340,$J$5),$I$5)+$G$5*MAX(MIN(CZ340,$J$5),$I$5)*(DS340*DL340/($K$5*1000))+$H$5*(DS340*DL340/($K$5*1000))*(DS340*DL340/($K$5*1000)))</f>
        <v>0</v>
      </c>
      <c r="S340">
        <f>J340*(1000-(1000*0.61365*exp(17.502*W340/(240.97+W340))/(DL340+DM340)+DG340)/2)/(1000*0.61365*exp(17.502*W340/(240.97+W340))/(DL340+DM340)-DG340)</f>
        <v>0</v>
      </c>
      <c r="T340">
        <f>1/((DA340+1)/(Q340/1.6)+1/(R340/1.37)) + DA340/((DA340+1)/(Q340/1.6) + DA340/(R340/1.37))</f>
        <v>0</v>
      </c>
      <c r="U340">
        <f>(CV340*CY340)</f>
        <v>0</v>
      </c>
      <c r="V340">
        <f>(DN340+(U340+2*0.95*5.67E-8*(((DN340+$B$9)+273)^4-(DN340+273)^4)-44100*J340)/(1.84*29.3*R340+8*0.95*5.67E-8*(DN340+273)^3))</f>
        <v>0</v>
      </c>
      <c r="W340">
        <f>($C$9*DO340+$D$9*DP340+$E$9*V340)</f>
        <v>0</v>
      </c>
      <c r="X340">
        <f>0.61365*exp(17.502*W340/(240.97+W340))</f>
        <v>0</v>
      </c>
      <c r="Y340">
        <f>(Z340/AA340*100)</f>
        <v>0</v>
      </c>
      <c r="Z340">
        <f>DG340*(DL340+DM340)/1000</f>
        <v>0</v>
      </c>
      <c r="AA340">
        <f>0.61365*exp(17.502*DN340/(240.97+DN340))</f>
        <v>0</v>
      </c>
      <c r="AB340">
        <f>(X340-DG340*(DL340+DM340)/1000)</f>
        <v>0</v>
      </c>
      <c r="AC340">
        <f>(-J340*44100)</f>
        <v>0</v>
      </c>
      <c r="AD340">
        <f>2*29.3*R340*0.92*(DN340-W340)</f>
        <v>0</v>
      </c>
      <c r="AE340">
        <f>2*0.95*5.67E-8*(((DN340+$B$9)+273)^4-(W340+273)^4)</f>
        <v>0</v>
      </c>
      <c r="AF340">
        <f>U340+AE340+AC340+AD340</f>
        <v>0</v>
      </c>
      <c r="AG340">
        <v>0</v>
      </c>
      <c r="AH340">
        <v>0</v>
      </c>
      <c r="AI340">
        <f>IF(AG340*$H$15&gt;=AK340,1.0,(AK340/(AK340-AG340*$H$15)))</f>
        <v>0</v>
      </c>
      <c r="AJ340">
        <f>(AI340-1)*100</f>
        <v>0</v>
      </c>
      <c r="AK340">
        <f>MAX(0,($B$15+$C$15*DS340)/(1+$D$15*DS340)*DL340/(DN340+273)*$E$15)</f>
        <v>0</v>
      </c>
      <c r="AL340" t="s">
        <v>422</v>
      </c>
      <c r="AM340" t="s">
        <v>422</v>
      </c>
      <c r="AN340">
        <v>0</v>
      </c>
      <c r="AO340">
        <v>0</v>
      </c>
      <c r="AP340">
        <f>1-AN340/AO340</f>
        <v>0</v>
      </c>
      <c r="AQ340">
        <v>0</v>
      </c>
      <c r="AR340" t="s">
        <v>422</v>
      </c>
      <c r="AS340" t="s">
        <v>422</v>
      </c>
      <c r="AT340">
        <v>0</v>
      </c>
      <c r="AU340">
        <v>0</v>
      </c>
      <c r="AV340">
        <f>1-AT340/AU340</f>
        <v>0</v>
      </c>
      <c r="AW340">
        <v>0.5</v>
      </c>
      <c r="AX340">
        <f>CW340</f>
        <v>0</v>
      </c>
      <c r="AY340">
        <f>L340</f>
        <v>0</v>
      </c>
      <c r="AZ340">
        <f>AV340*AW340*AX340</f>
        <v>0</v>
      </c>
      <c r="BA340">
        <f>(AY340-AQ340)/AX340</f>
        <v>0</v>
      </c>
      <c r="BB340">
        <f>(AO340-AU340)/AU340</f>
        <v>0</v>
      </c>
      <c r="BC340">
        <f>AN340/(AP340+AN340/AU340)</f>
        <v>0</v>
      </c>
      <c r="BD340" t="s">
        <v>422</v>
      </c>
      <c r="BE340">
        <v>0</v>
      </c>
      <c r="BF340">
        <f>IF(BE340&lt;&gt;0, BE340, BC340)</f>
        <v>0</v>
      </c>
      <c r="BG340">
        <f>1-BF340/AU340</f>
        <v>0</v>
      </c>
      <c r="BH340">
        <f>(AU340-AT340)/(AU340-BF340)</f>
        <v>0</v>
      </c>
      <c r="BI340">
        <f>(AO340-AU340)/(AO340-BF340)</f>
        <v>0</v>
      </c>
      <c r="BJ340">
        <f>(AU340-AT340)/(AU340-AN340)</f>
        <v>0</v>
      </c>
      <c r="BK340">
        <f>(AO340-AU340)/(AO340-AN340)</f>
        <v>0</v>
      </c>
      <c r="BL340">
        <f>(BH340*BF340/AT340)</f>
        <v>0</v>
      </c>
      <c r="BM340">
        <f>(1-BL340)</f>
        <v>0</v>
      </c>
      <c r="CV340">
        <f>$B$13*DT340+$C$13*DU340+$F$13*EF340*(1-EI340)</f>
        <v>0</v>
      </c>
      <c r="CW340">
        <f>CV340*CX340</f>
        <v>0</v>
      </c>
      <c r="CX340">
        <f>($B$13*$D$11+$C$13*$D$11+$F$13*((ES340+EK340)/MAX(ES340+EK340+ET340, 0.1)*$I$11+ET340/MAX(ES340+EK340+ET340, 0.1)*$J$11))/($B$13+$C$13+$F$13)</f>
        <v>0</v>
      </c>
      <c r="CY340">
        <f>($B$13*$K$11+$C$13*$K$11+$F$13*((ES340+EK340)/MAX(ES340+EK340+ET340, 0.1)*$P$11+ET340/MAX(ES340+EK340+ET340, 0.1)*$Q$11))/($B$13+$C$13+$F$13)</f>
        <v>0</v>
      </c>
      <c r="CZ340">
        <v>1.91</v>
      </c>
      <c r="DA340">
        <v>0.5</v>
      </c>
      <c r="DB340" t="s">
        <v>423</v>
      </c>
      <c r="DC340">
        <v>2</v>
      </c>
      <c r="DD340">
        <v>1758415808.5</v>
      </c>
      <c r="DE340">
        <v>422.0357916666667</v>
      </c>
      <c r="DF340">
        <v>420.0127916666667</v>
      </c>
      <c r="DG340">
        <v>23.38149583333333</v>
      </c>
      <c r="DH340">
        <v>23.23049583333333</v>
      </c>
      <c r="DI340">
        <v>422.6971666666666</v>
      </c>
      <c r="DJ340">
        <v>23.07685416666667</v>
      </c>
      <c r="DK340">
        <v>500.0047916666667</v>
      </c>
      <c r="DL340">
        <v>90.17717083333332</v>
      </c>
      <c r="DM340">
        <v>0.06787616666666667</v>
      </c>
      <c r="DN340">
        <v>29.79460833333333</v>
      </c>
      <c r="DO340">
        <v>29.98217083333333</v>
      </c>
      <c r="DP340">
        <v>999.9</v>
      </c>
      <c r="DQ340">
        <v>0</v>
      </c>
      <c r="DR340">
        <v>0</v>
      </c>
      <c r="DS340">
        <v>10000.2575</v>
      </c>
      <c r="DT340">
        <v>0</v>
      </c>
      <c r="DU340">
        <v>3.52142</v>
      </c>
      <c r="DV340">
        <v>2.02301375</v>
      </c>
      <c r="DW340">
        <v>432.1399166666667</v>
      </c>
      <c r="DX340">
        <v>430.002</v>
      </c>
      <c r="DY340">
        <v>0.1510064583333333</v>
      </c>
      <c r="DZ340">
        <v>420.0127916666667</v>
      </c>
      <c r="EA340">
        <v>23.23049583333333</v>
      </c>
      <c r="EB340">
        <v>2.1084775</v>
      </c>
      <c r="EC340">
        <v>2.094859166666667</v>
      </c>
      <c r="ED340">
        <v>18.28335833333334</v>
      </c>
      <c r="EE340">
        <v>18.18014583333333</v>
      </c>
      <c r="EF340">
        <v>0.00500078</v>
      </c>
      <c r="EG340">
        <v>0</v>
      </c>
      <c r="EH340">
        <v>0</v>
      </c>
      <c r="EI340">
        <v>0</v>
      </c>
      <c r="EJ340">
        <v>193.5458333333333</v>
      </c>
      <c r="EK340">
        <v>0.00500078</v>
      </c>
      <c r="EL340">
        <v>-22.89583333333333</v>
      </c>
      <c r="EM340">
        <v>-1.420833333333333</v>
      </c>
      <c r="EN340">
        <v>35.278375</v>
      </c>
      <c r="EO340">
        <v>38.671625</v>
      </c>
      <c r="EP340">
        <v>37.68729166666666</v>
      </c>
      <c r="EQ340">
        <v>38.81483333333333</v>
      </c>
      <c r="ER340">
        <v>37.81225</v>
      </c>
      <c r="ES340">
        <v>0</v>
      </c>
      <c r="ET340">
        <v>0</v>
      </c>
      <c r="EU340">
        <v>0</v>
      </c>
      <c r="EV340">
        <v>1758415816.2</v>
      </c>
      <c r="EW340">
        <v>0</v>
      </c>
      <c r="EX340">
        <v>193.36</v>
      </c>
      <c r="EY340">
        <v>42.35384611288669</v>
      </c>
      <c r="EZ340">
        <v>-21.66153908081546</v>
      </c>
      <c r="FA340">
        <v>-21.108</v>
      </c>
      <c r="FB340">
        <v>15</v>
      </c>
      <c r="FC340">
        <v>0</v>
      </c>
      <c r="FD340" t="s">
        <v>424</v>
      </c>
      <c r="FE340">
        <v>1746989605.5</v>
      </c>
      <c r="FF340">
        <v>1746989593.5</v>
      </c>
      <c r="FG340">
        <v>0</v>
      </c>
      <c r="FH340">
        <v>-0.274</v>
      </c>
      <c r="FI340">
        <v>-0.002</v>
      </c>
      <c r="FJ340">
        <v>2.549</v>
      </c>
      <c r="FK340">
        <v>0.129</v>
      </c>
      <c r="FL340">
        <v>420</v>
      </c>
      <c r="FM340">
        <v>17</v>
      </c>
      <c r="FN340">
        <v>0.02</v>
      </c>
      <c r="FO340">
        <v>0.04</v>
      </c>
      <c r="FP340">
        <v>2.019180487804878</v>
      </c>
      <c r="FQ340">
        <v>-0.02053108013937318</v>
      </c>
      <c r="FR340">
        <v>0.04265140771709475</v>
      </c>
      <c r="FS340">
        <v>1</v>
      </c>
      <c r="FT340">
        <v>191.6323529411765</v>
      </c>
      <c r="FU340">
        <v>27.7387318329209</v>
      </c>
      <c r="FV340">
        <v>6.438200359994438</v>
      </c>
      <c r="FW340">
        <v>0</v>
      </c>
      <c r="FX340">
        <v>0.1505334634146342</v>
      </c>
      <c r="FY340">
        <v>0.009477951219512377</v>
      </c>
      <c r="FZ340">
        <v>0.001237895757807617</v>
      </c>
      <c r="GA340">
        <v>1</v>
      </c>
      <c r="GB340">
        <v>2</v>
      </c>
      <c r="GC340">
        <v>3</v>
      </c>
      <c r="GD340" t="s">
        <v>425</v>
      </c>
      <c r="GE340">
        <v>3.10316</v>
      </c>
      <c r="GF340">
        <v>2.72621</v>
      </c>
      <c r="GG340">
        <v>0.0880901</v>
      </c>
      <c r="GH340">
        <v>0.0877087</v>
      </c>
      <c r="GI340">
        <v>0.105479</v>
      </c>
      <c r="GJ340">
        <v>0.106405</v>
      </c>
      <c r="GK340">
        <v>23836.4</v>
      </c>
      <c r="GL340">
        <v>21641.5</v>
      </c>
      <c r="GM340">
        <v>26703.5</v>
      </c>
      <c r="GN340">
        <v>23944.2</v>
      </c>
      <c r="GO340">
        <v>38223.5</v>
      </c>
      <c r="GP340">
        <v>31628.4</v>
      </c>
      <c r="GQ340">
        <v>46634.4</v>
      </c>
      <c r="GR340">
        <v>37881.9</v>
      </c>
      <c r="GS340">
        <v>1.86658</v>
      </c>
      <c r="GT340">
        <v>1.85938</v>
      </c>
      <c r="GU340">
        <v>0.0897795</v>
      </c>
      <c r="GV340">
        <v>0</v>
      </c>
      <c r="GW340">
        <v>28.5227</v>
      </c>
      <c r="GX340">
        <v>999.9</v>
      </c>
      <c r="GY340">
        <v>53.2</v>
      </c>
      <c r="GZ340">
        <v>31.6</v>
      </c>
      <c r="HA340">
        <v>27.5415</v>
      </c>
      <c r="HB340">
        <v>61.0437</v>
      </c>
      <c r="HC340">
        <v>25.7933</v>
      </c>
      <c r="HD340">
        <v>1</v>
      </c>
      <c r="HE340">
        <v>0.1375</v>
      </c>
      <c r="HF340">
        <v>-1.19773</v>
      </c>
      <c r="HG340">
        <v>20.2945</v>
      </c>
      <c r="HH340">
        <v>5.22088</v>
      </c>
      <c r="HI340">
        <v>11.9798</v>
      </c>
      <c r="HJ340">
        <v>4.9652</v>
      </c>
      <c r="HK340">
        <v>3.27598</v>
      </c>
      <c r="HL340">
        <v>9999</v>
      </c>
      <c r="HM340">
        <v>9999</v>
      </c>
      <c r="HN340">
        <v>9999</v>
      </c>
      <c r="HO340">
        <v>999.9</v>
      </c>
      <c r="HP340">
        <v>1.86386</v>
      </c>
      <c r="HQ340">
        <v>1.86005</v>
      </c>
      <c r="HR340">
        <v>1.85838</v>
      </c>
      <c r="HS340">
        <v>1.85974</v>
      </c>
      <c r="HT340">
        <v>1.8598</v>
      </c>
      <c r="HU340">
        <v>1.85837</v>
      </c>
      <c r="HV340">
        <v>1.85744</v>
      </c>
      <c r="HW340">
        <v>1.85238</v>
      </c>
      <c r="HX340">
        <v>0</v>
      </c>
      <c r="HY340">
        <v>0</v>
      </c>
      <c r="HZ340">
        <v>0</v>
      </c>
      <c r="IA340">
        <v>0</v>
      </c>
      <c r="IB340" t="s">
        <v>426</v>
      </c>
      <c r="IC340" t="s">
        <v>427</v>
      </c>
      <c r="ID340" t="s">
        <v>428</v>
      </c>
      <c r="IE340" t="s">
        <v>428</v>
      </c>
      <c r="IF340" t="s">
        <v>428</v>
      </c>
      <c r="IG340" t="s">
        <v>428</v>
      </c>
      <c r="IH340">
        <v>0</v>
      </c>
      <c r="II340">
        <v>100</v>
      </c>
      <c r="IJ340">
        <v>100</v>
      </c>
      <c r="IK340">
        <v>-0.662</v>
      </c>
      <c r="IL340">
        <v>0.3047</v>
      </c>
      <c r="IM340">
        <v>-0.6605319167387009</v>
      </c>
      <c r="IN340">
        <v>-0.0004737513092168879</v>
      </c>
      <c r="IO340">
        <v>1.233974951706583E-06</v>
      </c>
      <c r="IP340">
        <v>-2.791035861235605E-10</v>
      </c>
      <c r="IQ340">
        <v>0.04306461537617447</v>
      </c>
      <c r="IR340">
        <v>-0.002560808816659483</v>
      </c>
      <c r="IS340">
        <v>0.0007441110143227328</v>
      </c>
      <c r="IT340">
        <v>-6.151772081818622E-06</v>
      </c>
      <c r="IU340">
        <v>2</v>
      </c>
      <c r="IV340">
        <v>1988</v>
      </c>
      <c r="IW340">
        <v>1</v>
      </c>
      <c r="IX340">
        <v>28</v>
      </c>
      <c r="IY340">
        <v>190436.9</v>
      </c>
      <c r="IZ340">
        <v>190437</v>
      </c>
      <c r="JA340">
        <v>1.1499</v>
      </c>
      <c r="JB340">
        <v>2.61841</v>
      </c>
      <c r="JC340">
        <v>1.49658</v>
      </c>
      <c r="JD340">
        <v>2.34863</v>
      </c>
      <c r="JE340">
        <v>1.54907</v>
      </c>
      <c r="JF340">
        <v>2.34863</v>
      </c>
      <c r="JG340">
        <v>36.4578</v>
      </c>
      <c r="JH340">
        <v>24.0875</v>
      </c>
      <c r="JI340">
        <v>18</v>
      </c>
      <c r="JJ340">
        <v>481.594</v>
      </c>
      <c r="JK340">
        <v>491.502</v>
      </c>
      <c r="JL340">
        <v>30.1646</v>
      </c>
      <c r="JM340">
        <v>29.0189</v>
      </c>
      <c r="JN340">
        <v>30.0001</v>
      </c>
      <c r="JO340">
        <v>29.2166</v>
      </c>
      <c r="JP340">
        <v>29.2063</v>
      </c>
      <c r="JQ340">
        <v>23.1137</v>
      </c>
      <c r="JR340">
        <v>19.5394</v>
      </c>
      <c r="JS340">
        <v>100</v>
      </c>
      <c r="JT340">
        <v>30.1707</v>
      </c>
      <c r="JU340">
        <v>420</v>
      </c>
      <c r="JV340">
        <v>23.2726</v>
      </c>
      <c r="JW340">
        <v>101.959</v>
      </c>
      <c r="JX340">
        <v>91.3574</v>
      </c>
    </row>
    <row r="341" spans="1:284">
      <c r="A341">
        <v>323</v>
      </c>
      <c r="B341">
        <v>1758415818.5</v>
      </c>
      <c r="C341">
        <v>3115.5</v>
      </c>
      <c r="D341" t="s">
        <v>1080</v>
      </c>
      <c r="E341" t="s">
        <v>1081</v>
      </c>
      <c r="F341">
        <v>5</v>
      </c>
      <c r="G341" t="s">
        <v>1037</v>
      </c>
      <c r="H341" t="s">
        <v>421</v>
      </c>
      <c r="I341">
        <v>1758415810.5</v>
      </c>
      <c r="J341">
        <f>(K341)/1000</f>
        <v>0</v>
      </c>
      <c r="K341">
        <f>1000*DK341*AI341*(DG341-DH341)/(100*CZ341*(1000-AI341*DG341))</f>
        <v>0</v>
      </c>
      <c r="L341">
        <f>DK341*AI341*(DF341-DE341*(1000-AI341*DH341)/(1000-AI341*DG341))/(100*CZ341)</f>
        <v>0</v>
      </c>
      <c r="M341">
        <f>DE341 - IF(AI341&gt;1, L341*CZ341*100.0/(AK341), 0)</f>
        <v>0</v>
      </c>
      <c r="N341">
        <f>((T341-J341/2)*M341-L341)/(T341+J341/2)</f>
        <v>0</v>
      </c>
      <c r="O341">
        <f>N341*(DL341+DM341)/1000.0</f>
        <v>0</v>
      </c>
      <c r="P341">
        <f>(DE341 - IF(AI341&gt;1, L341*CZ341*100.0/(AK341), 0))*(DL341+DM341)/1000.0</f>
        <v>0</v>
      </c>
      <c r="Q341">
        <f>2.0/((1/S341-1/R341)+SIGN(S341)*SQRT((1/S341-1/R341)*(1/S341-1/R341) + 4*DA341/((DA341+1)*(DA341+1))*(2*1/S341*1/R341-1/R341*1/R341)))</f>
        <v>0</v>
      </c>
      <c r="R341">
        <f>IF(LEFT(DB341,1)&lt;&gt;"0",IF(LEFT(DB341,1)="1",3.0,DC341),$D$5+$E$5*(DS341*DL341/($K$5*1000))+$F$5*(DS341*DL341/($K$5*1000))*MAX(MIN(CZ341,$J$5),$I$5)*MAX(MIN(CZ341,$J$5),$I$5)+$G$5*MAX(MIN(CZ341,$J$5),$I$5)*(DS341*DL341/($K$5*1000))+$H$5*(DS341*DL341/($K$5*1000))*(DS341*DL341/($K$5*1000)))</f>
        <v>0</v>
      </c>
      <c r="S341">
        <f>J341*(1000-(1000*0.61365*exp(17.502*W341/(240.97+W341))/(DL341+DM341)+DG341)/2)/(1000*0.61365*exp(17.502*W341/(240.97+W341))/(DL341+DM341)-DG341)</f>
        <v>0</v>
      </c>
      <c r="T341">
        <f>1/((DA341+1)/(Q341/1.6)+1/(R341/1.37)) + DA341/((DA341+1)/(Q341/1.6) + DA341/(R341/1.37))</f>
        <v>0</v>
      </c>
      <c r="U341">
        <f>(CV341*CY341)</f>
        <v>0</v>
      </c>
      <c r="V341">
        <f>(DN341+(U341+2*0.95*5.67E-8*(((DN341+$B$9)+273)^4-(DN341+273)^4)-44100*J341)/(1.84*29.3*R341+8*0.95*5.67E-8*(DN341+273)^3))</f>
        <v>0</v>
      </c>
      <c r="W341">
        <f>($C$9*DO341+$D$9*DP341+$E$9*V341)</f>
        <v>0</v>
      </c>
      <c r="X341">
        <f>0.61365*exp(17.502*W341/(240.97+W341))</f>
        <v>0</v>
      </c>
      <c r="Y341">
        <f>(Z341/AA341*100)</f>
        <v>0</v>
      </c>
      <c r="Z341">
        <f>DG341*(DL341+DM341)/1000</f>
        <v>0</v>
      </c>
      <c r="AA341">
        <f>0.61365*exp(17.502*DN341/(240.97+DN341))</f>
        <v>0</v>
      </c>
      <c r="AB341">
        <f>(X341-DG341*(DL341+DM341)/1000)</f>
        <v>0</v>
      </c>
      <c r="AC341">
        <f>(-J341*44100)</f>
        <v>0</v>
      </c>
      <c r="AD341">
        <f>2*29.3*R341*0.92*(DN341-W341)</f>
        <v>0</v>
      </c>
      <c r="AE341">
        <f>2*0.95*5.67E-8*(((DN341+$B$9)+273)^4-(W341+273)^4)</f>
        <v>0</v>
      </c>
      <c r="AF341">
        <f>U341+AE341+AC341+AD341</f>
        <v>0</v>
      </c>
      <c r="AG341">
        <v>0</v>
      </c>
      <c r="AH341">
        <v>0</v>
      </c>
      <c r="AI341">
        <f>IF(AG341*$H$15&gt;=AK341,1.0,(AK341/(AK341-AG341*$H$15)))</f>
        <v>0</v>
      </c>
      <c r="AJ341">
        <f>(AI341-1)*100</f>
        <v>0</v>
      </c>
      <c r="AK341">
        <f>MAX(0,($B$15+$C$15*DS341)/(1+$D$15*DS341)*DL341/(DN341+273)*$E$15)</f>
        <v>0</v>
      </c>
      <c r="AL341" t="s">
        <v>422</v>
      </c>
      <c r="AM341" t="s">
        <v>422</v>
      </c>
      <c r="AN341">
        <v>0</v>
      </c>
      <c r="AO341">
        <v>0</v>
      </c>
      <c r="AP341">
        <f>1-AN341/AO341</f>
        <v>0</v>
      </c>
      <c r="AQ341">
        <v>0</v>
      </c>
      <c r="AR341" t="s">
        <v>422</v>
      </c>
      <c r="AS341" t="s">
        <v>422</v>
      </c>
      <c r="AT341">
        <v>0</v>
      </c>
      <c r="AU341">
        <v>0</v>
      </c>
      <c r="AV341">
        <f>1-AT341/AU341</f>
        <v>0</v>
      </c>
      <c r="AW341">
        <v>0.5</v>
      </c>
      <c r="AX341">
        <f>CW341</f>
        <v>0</v>
      </c>
      <c r="AY341">
        <f>L341</f>
        <v>0</v>
      </c>
      <c r="AZ341">
        <f>AV341*AW341*AX341</f>
        <v>0</v>
      </c>
      <c r="BA341">
        <f>(AY341-AQ341)/AX341</f>
        <v>0</v>
      </c>
      <c r="BB341">
        <f>(AO341-AU341)/AU341</f>
        <v>0</v>
      </c>
      <c r="BC341">
        <f>AN341/(AP341+AN341/AU341)</f>
        <v>0</v>
      </c>
      <c r="BD341" t="s">
        <v>422</v>
      </c>
      <c r="BE341">
        <v>0</v>
      </c>
      <c r="BF341">
        <f>IF(BE341&lt;&gt;0, BE341, BC341)</f>
        <v>0</v>
      </c>
      <c r="BG341">
        <f>1-BF341/AU341</f>
        <v>0</v>
      </c>
      <c r="BH341">
        <f>(AU341-AT341)/(AU341-BF341)</f>
        <v>0</v>
      </c>
      <c r="BI341">
        <f>(AO341-AU341)/(AO341-BF341)</f>
        <v>0</v>
      </c>
      <c r="BJ341">
        <f>(AU341-AT341)/(AU341-AN341)</f>
        <v>0</v>
      </c>
      <c r="BK341">
        <f>(AO341-AU341)/(AO341-AN341)</f>
        <v>0</v>
      </c>
      <c r="BL341">
        <f>(BH341*BF341/AT341)</f>
        <v>0</v>
      </c>
      <c r="BM341">
        <f>(1-BL341)</f>
        <v>0</v>
      </c>
      <c r="CV341">
        <f>$B$13*DT341+$C$13*DU341+$F$13*EF341*(1-EI341)</f>
        <v>0</v>
      </c>
      <c r="CW341">
        <f>CV341*CX341</f>
        <v>0</v>
      </c>
      <c r="CX341">
        <f>($B$13*$D$11+$C$13*$D$11+$F$13*((ES341+EK341)/MAX(ES341+EK341+ET341, 0.1)*$I$11+ET341/MAX(ES341+EK341+ET341, 0.1)*$J$11))/($B$13+$C$13+$F$13)</f>
        <v>0</v>
      </c>
      <c r="CY341">
        <f>($B$13*$K$11+$C$13*$K$11+$F$13*((ES341+EK341)/MAX(ES341+EK341+ET341, 0.1)*$P$11+ET341/MAX(ES341+EK341+ET341, 0.1)*$Q$11))/($B$13+$C$13+$F$13)</f>
        <v>0</v>
      </c>
      <c r="CZ341">
        <v>1.91</v>
      </c>
      <c r="DA341">
        <v>0.5</v>
      </c>
      <c r="DB341" t="s">
        <v>423</v>
      </c>
      <c r="DC341">
        <v>2</v>
      </c>
      <c r="DD341">
        <v>1758415810.5</v>
      </c>
      <c r="DE341">
        <v>422.0339583333334</v>
      </c>
      <c r="DF341">
        <v>420.0023333333334</v>
      </c>
      <c r="DG341">
        <v>23.38195</v>
      </c>
      <c r="DH341">
        <v>23.23050416666667</v>
      </c>
      <c r="DI341">
        <v>422.6953333333333</v>
      </c>
      <c r="DJ341">
        <v>23.0773</v>
      </c>
      <c r="DK341">
        <v>500.004</v>
      </c>
      <c r="DL341">
        <v>90.17687916666667</v>
      </c>
      <c r="DM341">
        <v>0.06791265</v>
      </c>
      <c r="DN341">
        <v>29.79443333333333</v>
      </c>
      <c r="DO341">
        <v>29.98257916666667</v>
      </c>
      <c r="DP341">
        <v>999.9</v>
      </c>
      <c r="DQ341">
        <v>0</v>
      </c>
      <c r="DR341">
        <v>0</v>
      </c>
      <c r="DS341">
        <v>9997.03125</v>
      </c>
      <c r="DT341">
        <v>0</v>
      </c>
      <c r="DU341">
        <v>3.52142</v>
      </c>
      <c r="DV341">
        <v>2.03162625</v>
      </c>
      <c r="DW341">
        <v>432.1382916666666</v>
      </c>
      <c r="DX341">
        <v>429.9912916666667</v>
      </c>
      <c r="DY341">
        <v>0.1514524166666667</v>
      </c>
      <c r="DZ341">
        <v>420.0023333333334</v>
      </c>
      <c r="EA341">
        <v>23.23050416666667</v>
      </c>
      <c r="EB341">
        <v>2.10851125</v>
      </c>
      <c r="EC341">
        <v>2.094853333333333</v>
      </c>
      <c r="ED341">
        <v>18.28362083333333</v>
      </c>
      <c r="EE341">
        <v>18.1801</v>
      </c>
      <c r="EF341">
        <v>0.00500078</v>
      </c>
      <c r="EG341">
        <v>0</v>
      </c>
      <c r="EH341">
        <v>0</v>
      </c>
      <c r="EI341">
        <v>0</v>
      </c>
      <c r="EJ341">
        <v>192.3708333333333</v>
      </c>
      <c r="EK341">
        <v>0.00500078</v>
      </c>
      <c r="EL341">
        <v>-20.55</v>
      </c>
      <c r="EM341">
        <v>-1.129166666666667</v>
      </c>
      <c r="EN341">
        <v>35.273125</v>
      </c>
      <c r="EO341">
        <v>38.656</v>
      </c>
      <c r="EP341">
        <v>37.66645833333333</v>
      </c>
      <c r="EQ341">
        <v>38.79145833333333</v>
      </c>
      <c r="ER341">
        <v>37.80704166666666</v>
      </c>
      <c r="ES341">
        <v>0</v>
      </c>
      <c r="ET341">
        <v>0</v>
      </c>
      <c r="EU341">
        <v>0</v>
      </c>
      <c r="EV341">
        <v>1758415818.6</v>
      </c>
      <c r="EW341">
        <v>0</v>
      </c>
      <c r="EX341">
        <v>193.24</v>
      </c>
      <c r="EY341">
        <v>17.8384614566616</v>
      </c>
      <c r="EZ341">
        <v>12.73846112073531</v>
      </c>
      <c r="FA341">
        <v>-19.84</v>
      </c>
      <c r="FB341">
        <v>15</v>
      </c>
      <c r="FC341">
        <v>0</v>
      </c>
      <c r="FD341" t="s">
        <v>424</v>
      </c>
      <c r="FE341">
        <v>1746989605.5</v>
      </c>
      <c r="FF341">
        <v>1746989593.5</v>
      </c>
      <c r="FG341">
        <v>0</v>
      </c>
      <c r="FH341">
        <v>-0.274</v>
      </c>
      <c r="FI341">
        <v>-0.002</v>
      </c>
      <c r="FJ341">
        <v>2.549</v>
      </c>
      <c r="FK341">
        <v>0.129</v>
      </c>
      <c r="FL341">
        <v>420</v>
      </c>
      <c r="FM341">
        <v>17</v>
      </c>
      <c r="FN341">
        <v>0.02</v>
      </c>
      <c r="FO341">
        <v>0.04</v>
      </c>
      <c r="FP341">
        <v>2.02934725</v>
      </c>
      <c r="FQ341">
        <v>-0.02657684803002299</v>
      </c>
      <c r="FR341">
        <v>0.04329934173792365</v>
      </c>
      <c r="FS341">
        <v>1</v>
      </c>
      <c r="FT341">
        <v>191.6794117647059</v>
      </c>
      <c r="FU341">
        <v>23.8792971893004</v>
      </c>
      <c r="FV341">
        <v>6.799428151204407</v>
      </c>
      <c r="FW341">
        <v>0</v>
      </c>
      <c r="FX341">
        <v>0.15089405</v>
      </c>
      <c r="FY341">
        <v>0.01253891932457746</v>
      </c>
      <c r="FZ341">
        <v>0.001406458796943585</v>
      </c>
      <c r="GA341">
        <v>1</v>
      </c>
      <c r="GB341">
        <v>2</v>
      </c>
      <c r="GC341">
        <v>3</v>
      </c>
      <c r="GD341" t="s">
        <v>425</v>
      </c>
      <c r="GE341">
        <v>3.10307</v>
      </c>
      <c r="GF341">
        <v>2.72591</v>
      </c>
      <c r="GG341">
        <v>0.0880874</v>
      </c>
      <c r="GH341">
        <v>0.0876975</v>
      </c>
      <c r="GI341">
        <v>0.10548</v>
      </c>
      <c r="GJ341">
        <v>0.106408</v>
      </c>
      <c r="GK341">
        <v>23836.4</v>
      </c>
      <c r="GL341">
        <v>21641.7</v>
      </c>
      <c r="GM341">
        <v>26703.4</v>
      </c>
      <c r="GN341">
        <v>23944.2</v>
      </c>
      <c r="GO341">
        <v>38223.5</v>
      </c>
      <c r="GP341">
        <v>31628.3</v>
      </c>
      <c r="GQ341">
        <v>46634.5</v>
      </c>
      <c r="GR341">
        <v>37881.9</v>
      </c>
      <c r="GS341">
        <v>1.86655</v>
      </c>
      <c r="GT341">
        <v>1.85965</v>
      </c>
      <c r="GU341">
        <v>0.090003</v>
      </c>
      <c r="GV341">
        <v>0</v>
      </c>
      <c r="GW341">
        <v>28.5209</v>
      </c>
      <c r="GX341">
        <v>999.9</v>
      </c>
      <c r="GY341">
        <v>53.2</v>
      </c>
      <c r="GZ341">
        <v>31.6</v>
      </c>
      <c r="HA341">
        <v>27.5412</v>
      </c>
      <c r="HB341">
        <v>60.9937</v>
      </c>
      <c r="HC341">
        <v>25.9535</v>
      </c>
      <c r="HD341">
        <v>1</v>
      </c>
      <c r="HE341">
        <v>0.137515</v>
      </c>
      <c r="HF341">
        <v>-1.19166</v>
      </c>
      <c r="HG341">
        <v>20.2944</v>
      </c>
      <c r="HH341">
        <v>5.22133</v>
      </c>
      <c r="HI341">
        <v>11.98</v>
      </c>
      <c r="HJ341">
        <v>4.96525</v>
      </c>
      <c r="HK341">
        <v>3.27598</v>
      </c>
      <c r="HL341">
        <v>9999</v>
      </c>
      <c r="HM341">
        <v>9999</v>
      </c>
      <c r="HN341">
        <v>9999</v>
      </c>
      <c r="HO341">
        <v>999.9</v>
      </c>
      <c r="HP341">
        <v>1.86386</v>
      </c>
      <c r="HQ341">
        <v>1.86005</v>
      </c>
      <c r="HR341">
        <v>1.85837</v>
      </c>
      <c r="HS341">
        <v>1.85974</v>
      </c>
      <c r="HT341">
        <v>1.85979</v>
      </c>
      <c r="HU341">
        <v>1.85837</v>
      </c>
      <c r="HV341">
        <v>1.85744</v>
      </c>
      <c r="HW341">
        <v>1.85236</v>
      </c>
      <c r="HX341">
        <v>0</v>
      </c>
      <c r="HY341">
        <v>0</v>
      </c>
      <c r="HZ341">
        <v>0</v>
      </c>
      <c r="IA341">
        <v>0</v>
      </c>
      <c r="IB341" t="s">
        <v>426</v>
      </c>
      <c r="IC341" t="s">
        <v>427</v>
      </c>
      <c r="ID341" t="s">
        <v>428</v>
      </c>
      <c r="IE341" t="s">
        <v>428</v>
      </c>
      <c r="IF341" t="s">
        <v>428</v>
      </c>
      <c r="IG341" t="s">
        <v>428</v>
      </c>
      <c r="IH341">
        <v>0</v>
      </c>
      <c r="II341">
        <v>100</v>
      </c>
      <c r="IJ341">
        <v>100</v>
      </c>
      <c r="IK341">
        <v>-0.661</v>
      </c>
      <c r="IL341">
        <v>0.3047</v>
      </c>
      <c r="IM341">
        <v>-0.6605319167387009</v>
      </c>
      <c r="IN341">
        <v>-0.0004737513092168879</v>
      </c>
      <c r="IO341">
        <v>1.233974951706583E-06</v>
      </c>
      <c r="IP341">
        <v>-2.791035861235605E-10</v>
      </c>
      <c r="IQ341">
        <v>0.04306461537617447</v>
      </c>
      <c r="IR341">
        <v>-0.002560808816659483</v>
      </c>
      <c r="IS341">
        <v>0.0007441110143227328</v>
      </c>
      <c r="IT341">
        <v>-6.151772081818622E-06</v>
      </c>
      <c r="IU341">
        <v>2</v>
      </c>
      <c r="IV341">
        <v>1988</v>
      </c>
      <c r="IW341">
        <v>1</v>
      </c>
      <c r="IX341">
        <v>28</v>
      </c>
      <c r="IY341">
        <v>190436.9</v>
      </c>
      <c r="IZ341">
        <v>190437.1</v>
      </c>
      <c r="JA341">
        <v>1.1499</v>
      </c>
      <c r="JB341">
        <v>2.61719</v>
      </c>
      <c r="JC341">
        <v>1.49658</v>
      </c>
      <c r="JD341">
        <v>2.34741</v>
      </c>
      <c r="JE341">
        <v>1.54907</v>
      </c>
      <c r="JF341">
        <v>2.42432</v>
      </c>
      <c r="JG341">
        <v>36.4578</v>
      </c>
      <c r="JH341">
        <v>24.0875</v>
      </c>
      <c r="JI341">
        <v>18</v>
      </c>
      <c r="JJ341">
        <v>481.579</v>
      </c>
      <c r="JK341">
        <v>491.683</v>
      </c>
      <c r="JL341">
        <v>30.17</v>
      </c>
      <c r="JM341">
        <v>29.0189</v>
      </c>
      <c r="JN341">
        <v>30.0002</v>
      </c>
      <c r="JO341">
        <v>29.2166</v>
      </c>
      <c r="JP341">
        <v>29.2063</v>
      </c>
      <c r="JQ341">
        <v>23.115</v>
      </c>
      <c r="JR341">
        <v>19.5394</v>
      </c>
      <c r="JS341">
        <v>100</v>
      </c>
      <c r="JT341">
        <v>30.18</v>
      </c>
      <c r="JU341">
        <v>420</v>
      </c>
      <c r="JV341">
        <v>23.2726</v>
      </c>
      <c r="JW341">
        <v>101.959</v>
      </c>
      <c r="JX341">
        <v>91.3573</v>
      </c>
    </row>
    <row r="342" spans="1:284">
      <c r="A342">
        <v>324</v>
      </c>
      <c r="B342">
        <v>1758415820.5</v>
      </c>
      <c r="C342">
        <v>3117.5</v>
      </c>
      <c r="D342" t="s">
        <v>1082</v>
      </c>
      <c r="E342" t="s">
        <v>1083</v>
      </c>
      <c r="F342">
        <v>5</v>
      </c>
      <c r="G342" t="s">
        <v>1037</v>
      </c>
      <c r="H342" t="s">
        <v>421</v>
      </c>
      <c r="I342">
        <v>1758415812.5</v>
      </c>
      <c r="J342">
        <f>(K342)/1000</f>
        <v>0</v>
      </c>
      <c r="K342">
        <f>1000*DK342*AI342*(DG342-DH342)/(100*CZ342*(1000-AI342*DG342))</f>
        <v>0</v>
      </c>
      <c r="L342">
        <f>DK342*AI342*(DF342-DE342*(1000-AI342*DH342)/(1000-AI342*DG342))/(100*CZ342)</f>
        <v>0</v>
      </c>
      <c r="M342">
        <f>DE342 - IF(AI342&gt;1, L342*CZ342*100.0/(AK342), 0)</f>
        <v>0</v>
      </c>
      <c r="N342">
        <f>((T342-J342/2)*M342-L342)/(T342+J342/2)</f>
        <v>0</v>
      </c>
      <c r="O342">
        <f>N342*(DL342+DM342)/1000.0</f>
        <v>0</v>
      </c>
      <c r="P342">
        <f>(DE342 - IF(AI342&gt;1, L342*CZ342*100.0/(AK342), 0))*(DL342+DM342)/1000.0</f>
        <v>0</v>
      </c>
      <c r="Q342">
        <f>2.0/((1/S342-1/R342)+SIGN(S342)*SQRT((1/S342-1/R342)*(1/S342-1/R342) + 4*DA342/((DA342+1)*(DA342+1))*(2*1/S342*1/R342-1/R342*1/R342)))</f>
        <v>0</v>
      </c>
      <c r="R342">
        <f>IF(LEFT(DB342,1)&lt;&gt;"0",IF(LEFT(DB342,1)="1",3.0,DC342),$D$5+$E$5*(DS342*DL342/($K$5*1000))+$F$5*(DS342*DL342/($K$5*1000))*MAX(MIN(CZ342,$J$5),$I$5)*MAX(MIN(CZ342,$J$5),$I$5)+$G$5*MAX(MIN(CZ342,$J$5),$I$5)*(DS342*DL342/($K$5*1000))+$H$5*(DS342*DL342/($K$5*1000))*(DS342*DL342/($K$5*1000)))</f>
        <v>0</v>
      </c>
      <c r="S342">
        <f>J342*(1000-(1000*0.61365*exp(17.502*W342/(240.97+W342))/(DL342+DM342)+DG342)/2)/(1000*0.61365*exp(17.502*W342/(240.97+W342))/(DL342+DM342)-DG342)</f>
        <v>0</v>
      </c>
      <c r="T342">
        <f>1/((DA342+1)/(Q342/1.6)+1/(R342/1.37)) + DA342/((DA342+1)/(Q342/1.6) + DA342/(R342/1.37))</f>
        <v>0</v>
      </c>
      <c r="U342">
        <f>(CV342*CY342)</f>
        <v>0</v>
      </c>
      <c r="V342">
        <f>(DN342+(U342+2*0.95*5.67E-8*(((DN342+$B$9)+273)^4-(DN342+273)^4)-44100*J342)/(1.84*29.3*R342+8*0.95*5.67E-8*(DN342+273)^3))</f>
        <v>0</v>
      </c>
      <c r="W342">
        <f>($C$9*DO342+$D$9*DP342+$E$9*V342)</f>
        <v>0</v>
      </c>
      <c r="X342">
        <f>0.61365*exp(17.502*W342/(240.97+W342))</f>
        <v>0</v>
      </c>
      <c r="Y342">
        <f>(Z342/AA342*100)</f>
        <v>0</v>
      </c>
      <c r="Z342">
        <f>DG342*(DL342+DM342)/1000</f>
        <v>0</v>
      </c>
      <c r="AA342">
        <f>0.61365*exp(17.502*DN342/(240.97+DN342))</f>
        <v>0</v>
      </c>
      <c r="AB342">
        <f>(X342-DG342*(DL342+DM342)/1000)</f>
        <v>0</v>
      </c>
      <c r="AC342">
        <f>(-J342*44100)</f>
        <v>0</v>
      </c>
      <c r="AD342">
        <f>2*29.3*R342*0.92*(DN342-W342)</f>
        <v>0</v>
      </c>
      <c r="AE342">
        <f>2*0.95*5.67E-8*(((DN342+$B$9)+273)^4-(W342+273)^4)</f>
        <v>0</v>
      </c>
      <c r="AF342">
        <f>U342+AE342+AC342+AD342</f>
        <v>0</v>
      </c>
      <c r="AG342">
        <v>0</v>
      </c>
      <c r="AH342">
        <v>0</v>
      </c>
      <c r="AI342">
        <f>IF(AG342*$H$15&gt;=AK342,1.0,(AK342/(AK342-AG342*$H$15)))</f>
        <v>0</v>
      </c>
      <c r="AJ342">
        <f>(AI342-1)*100</f>
        <v>0</v>
      </c>
      <c r="AK342">
        <f>MAX(0,($B$15+$C$15*DS342)/(1+$D$15*DS342)*DL342/(DN342+273)*$E$15)</f>
        <v>0</v>
      </c>
      <c r="AL342" t="s">
        <v>422</v>
      </c>
      <c r="AM342" t="s">
        <v>422</v>
      </c>
      <c r="AN342">
        <v>0</v>
      </c>
      <c r="AO342">
        <v>0</v>
      </c>
      <c r="AP342">
        <f>1-AN342/AO342</f>
        <v>0</v>
      </c>
      <c r="AQ342">
        <v>0</v>
      </c>
      <c r="AR342" t="s">
        <v>422</v>
      </c>
      <c r="AS342" t="s">
        <v>422</v>
      </c>
      <c r="AT342">
        <v>0</v>
      </c>
      <c r="AU342">
        <v>0</v>
      </c>
      <c r="AV342">
        <f>1-AT342/AU342</f>
        <v>0</v>
      </c>
      <c r="AW342">
        <v>0.5</v>
      </c>
      <c r="AX342">
        <f>CW342</f>
        <v>0</v>
      </c>
      <c r="AY342">
        <f>L342</f>
        <v>0</v>
      </c>
      <c r="AZ342">
        <f>AV342*AW342*AX342</f>
        <v>0</v>
      </c>
      <c r="BA342">
        <f>(AY342-AQ342)/AX342</f>
        <v>0</v>
      </c>
      <c r="BB342">
        <f>(AO342-AU342)/AU342</f>
        <v>0</v>
      </c>
      <c r="BC342">
        <f>AN342/(AP342+AN342/AU342)</f>
        <v>0</v>
      </c>
      <c r="BD342" t="s">
        <v>422</v>
      </c>
      <c r="BE342">
        <v>0</v>
      </c>
      <c r="BF342">
        <f>IF(BE342&lt;&gt;0, BE342, BC342)</f>
        <v>0</v>
      </c>
      <c r="BG342">
        <f>1-BF342/AU342</f>
        <v>0</v>
      </c>
      <c r="BH342">
        <f>(AU342-AT342)/(AU342-BF342)</f>
        <v>0</v>
      </c>
      <c r="BI342">
        <f>(AO342-AU342)/(AO342-BF342)</f>
        <v>0</v>
      </c>
      <c r="BJ342">
        <f>(AU342-AT342)/(AU342-AN342)</f>
        <v>0</v>
      </c>
      <c r="BK342">
        <f>(AO342-AU342)/(AO342-AN342)</f>
        <v>0</v>
      </c>
      <c r="BL342">
        <f>(BH342*BF342/AT342)</f>
        <v>0</v>
      </c>
      <c r="BM342">
        <f>(1-BL342)</f>
        <v>0</v>
      </c>
      <c r="CV342">
        <f>$B$13*DT342+$C$13*DU342+$F$13*EF342*(1-EI342)</f>
        <v>0</v>
      </c>
      <c r="CW342">
        <f>CV342*CX342</f>
        <v>0</v>
      </c>
      <c r="CX342">
        <f>($B$13*$D$11+$C$13*$D$11+$F$13*((ES342+EK342)/MAX(ES342+EK342+ET342, 0.1)*$I$11+ET342/MAX(ES342+EK342+ET342, 0.1)*$J$11))/($B$13+$C$13+$F$13)</f>
        <v>0</v>
      </c>
      <c r="CY342">
        <f>($B$13*$K$11+$C$13*$K$11+$F$13*((ES342+EK342)/MAX(ES342+EK342+ET342, 0.1)*$P$11+ET342/MAX(ES342+EK342+ET342, 0.1)*$Q$11))/($B$13+$C$13+$F$13)</f>
        <v>0</v>
      </c>
      <c r="CZ342">
        <v>1.91</v>
      </c>
      <c r="DA342">
        <v>0.5</v>
      </c>
      <c r="DB342" t="s">
        <v>423</v>
      </c>
      <c r="DC342">
        <v>2</v>
      </c>
      <c r="DD342">
        <v>1758415812.5</v>
      </c>
      <c r="DE342">
        <v>422.0263333333334</v>
      </c>
      <c r="DF342">
        <v>419.9900833333333</v>
      </c>
      <c r="DG342">
        <v>23.38224166666667</v>
      </c>
      <c r="DH342">
        <v>23.23060416666667</v>
      </c>
      <c r="DI342">
        <v>422.6877500000001</v>
      </c>
      <c r="DJ342">
        <v>23.07758333333333</v>
      </c>
      <c r="DK342">
        <v>499.9951666666666</v>
      </c>
      <c r="DL342">
        <v>90.17672916666668</v>
      </c>
      <c r="DM342">
        <v>0.06793900416666666</v>
      </c>
      <c r="DN342">
        <v>29.79392916666667</v>
      </c>
      <c r="DO342">
        <v>29.98284583333333</v>
      </c>
      <c r="DP342">
        <v>999.9</v>
      </c>
      <c r="DQ342">
        <v>0</v>
      </c>
      <c r="DR342">
        <v>0</v>
      </c>
      <c r="DS342">
        <v>9993.124583333332</v>
      </c>
      <c r="DT342">
        <v>0</v>
      </c>
      <c r="DU342">
        <v>3.52142</v>
      </c>
      <c r="DV342">
        <v>2.0362425</v>
      </c>
      <c r="DW342">
        <v>432.1305833333333</v>
      </c>
      <c r="DX342">
        <v>429.9787916666666</v>
      </c>
      <c r="DY342">
        <v>0.1516477083333333</v>
      </c>
      <c r="DZ342">
        <v>419.9900833333333</v>
      </c>
      <c r="EA342">
        <v>23.23060416666667</v>
      </c>
      <c r="EB342">
        <v>2.108534583333333</v>
      </c>
      <c r="EC342">
        <v>2.09485875</v>
      </c>
      <c r="ED342">
        <v>18.28379166666667</v>
      </c>
      <c r="EE342">
        <v>18.1801375</v>
      </c>
      <c r="EF342">
        <v>0.00500078</v>
      </c>
      <c r="EG342">
        <v>0</v>
      </c>
      <c r="EH342">
        <v>0</v>
      </c>
      <c r="EI342">
        <v>0</v>
      </c>
      <c r="EJ342">
        <v>192.8083333333333</v>
      </c>
      <c r="EK342">
        <v>0.00500078</v>
      </c>
      <c r="EL342">
        <v>-20.9125</v>
      </c>
      <c r="EM342">
        <v>-0.9583333333333334</v>
      </c>
      <c r="EN342">
        <v>35.2575</v>
      </c>
      <c r="EO342">
        <v>38.640375</v>
      </c>
      <c r="EP342">
        <v>37.739375</v>
      </c>
      <c r="EQ342">
        <v>38.778375</v>
      </c>
      <c r="ER342">
        <v>37.801875</v>
      </c>
      <c r="ES342">
        <v>0</v>
      </c>
      <c r="ET342">
        <v>0</v>
      </c>
      <c r="EU342">
        <v>0</v>
      </c>
      <c r="EV342">
        <v>1758415820.4</v>
      </c>
      <c r="EW342">
        <v>0</v>
      </c>
      <c r="EX342">
        <v>193.7115384615385</v>
      </c>
      <c r="EY342">
        <v>-1.452991400949979</v>
      </c>
      <c r="EZ342">
        <v>0.4923071323087571</v>
      </c>
      <c r="FA342">
        <v>-19.72307692307692</v>
      </c>
      <c r="FB342">
        <v>15</v>
      </c>
      <c r="FC342">
        <v>0</v>
      </c>
      <c r="FD342" t="s">
        <v>424</v>
      </c>
      <c r="FE342">
        <v>1746989605.5</v>
      </c>
      <c r="FF342">
        <v>1746989593.5</v>
      </c>
      <c r="FG342">
        <v>0</v>
      </c>
      <c r="FH342">
        <v>-0.274</v>
      </c>
      <c r="FI342">
        <v>-0.002</v>
      </c>
      <c r="FJ342">
        <v>2.549</v>
      </c>
      <c r="FK342">
        <v>0.129</v>
      </c>
      <c r="FL342">
        <v>420</v>
      </c>
      <c r="FM342">
        <v>17</v>
      </c>
      <c r="FN342">
        <v>0.02</v>
      </c>
      <c r="FO342">
        <v>0.04</v>
      </c>
      <c r="FP342">
        <v>2.033496585365854</v>
      </c>
      <c r="FQ342">
        <v>0.03595421602788111</v>
      </c>
      <c r="FR342">
        <v>0.04510894668762617</v>
      </c>
      <c r="FS342">
        <v>1</v>
      </c>
      <c r="FT342">
        <v>192.5735294117647</v>
      </c>
      <c r="FU342">
        <v>24.94270437427695</v>
      </c>
      <c r="FV342">
        <v>6.865870786790239</v>
      </c>
      <c r="FW342">
        <v>0</v>
      </c>
      <c r="FX342">
        <v>0.1510575121951219</v>
      </c>
      <c r="FY342">
        <v>0.01115575609756105</v>
      </c>
      <c r="FZ342">
        <v>0.00134483159018103</v>
      </c>
      <c r="GA342">
        <v>1</v>
      </c>
      <c r="GB342">
        <v>2</v>
      </c>
      <c r="GC342">
        <v>3</v>
      </c>
      <c r="GD342" t="s">
        <v>425</v>
      </c>
      <c r="GE342">
        <v>3.10291</v>
      </c>
      <c r="GF342">
        <v>2.72594</v>
      </c>
      <c r="GG342">
        <v>0.0880813</v>
      </c>
      <c r="GH342">
        <v>0.0877069</v>
      </c>
      <c r="GI342">
        <v>0.105478</v>
      </c>
      <c r="GJ342">
        <v>0.106407</v>
      </c>
      <c r="GK342">
        <v>23836.5</v>
      </c>
      <c r="GL342">
        <v>21641.6</v>
      </c>
      <c r="GM342">
        <v>26703.3</v>
      </c>
      <c r="GN342">
        <v>23944.2</v>
      </c>
      <c r="GO342">
        <v>38223.4</v>
      </c>
      <c r="GP342">
        <v>31628.2</v>
      </c>
      <c r="GQ342">
        <v>46634.2</v>
      </c>
      <c r="GR342">
        <v>37881.8</v>
      </c>
      <c r="GS342">
        <v>1.8661</v>
      </c>
      <c r="GT342">
        <v>1.8598</v>
      </c>
      <c r="GU342">
        <v>0.0896677</v>
      </c>
      <c r="GV342">
        <v>0</v>
      </c>
      <c r="GW342">
        <v>28.5196</v>
      </c>
      <c r="GX342">
        <v>999.9</v>
      </c>
      <c r="GY342">
        <v>53.2</v>
      </c>
      <c r="GZ342">
        <v>31.6</v>
      </c>
      <c r="HA342">
        <v>27.5401</v>
      </c>
      <c r="HB342">
        <v>61.1237</v>
      </c>
      <c r="HC342">
        <v>26.0978</v>
      </c>
      <c r="HD342">
        <v>1</v>
      </c>
      <c r="HE342">
        <v>0.137576</v>
      </c>
      <c r="HF342">
        <v>-1.19508</v>
      </c>
      <c r="HG342">
        <v>20.2942</v>
      </c>
      <c r="HH342">
        <v>5.22118</v>
      </c>
      <c r="HI342">
        <v>11.98</v>
      </c>
      <c r="HJ342">
        <v>4.9652</v>
      </c>
      <c r="HK342">
        <v>3.276</v>
      </c>
      <c r="HL342">
        <v>9999</v>
      </c>
      <c r="HM342">
        <v>9999</v>
      </c>
      <c r="HN342">
        <v>9999</v>
      </c>
      <c r="HO342">
        <v>999.9</v>
      </c>
      <c r="HP342">
        <v>1.86386</v>
      </c>
      <c r="HQ342">
        <v>1.86005</v>
      </c>
      <c r="HR342">
        <v>1.85838</v>
      </c>
      <c r="HS342">
        <v>1.85974</v>
      </c>
      <c r="HT342">
        <v>1.85979</v>
      </c>
      <c r="HU342">
        <v>1.85836</v>
      </c>
      <c r="HV342">
        <v>1.85744</v>
      </c>
      <c r="HW342">
        <v>1.85236</v>
      </c>
      <c r="HX342">
        <v>0</v>
      </c>
      <c r="HY342">
        <v>0</v>
      </c>
      <c r="HZ342">
        <v>0</v>
      </c>
      <c r="IA342">
        <v>0</v>
      </c>
      <c r="IB342" t="s">
        <v>426</v>
      </c>
      <c r="IC342" t="s">
        <v>427</v>
      </c>
      <c r="ID342" t="s">
        <v>428</v>
      </c>
      <c r="IE342" t="s">
        <v>428</v>
      </c>
      <c r="IF342" t="s">
        <v>428</v>
      </c>
      <c r="IG342" t="s">
        <v>428</v>
      </c>
      <c r="IH342">
        <v>0</v>
      </c>
      <c r="II342">
        <v>100</v>
      </c>
      <c r="IJ342">
        <v>100</v>
      </c>
      <c r="IK342">
        <v>-0.662</v>
      </c>
      <c r="IL342">
        <v>0.3047</v>
      </c>
      <c r="IM342">
        <v>-0.6605319167387009</v>
      </c>
      <c r="IN342">
        <v>-0.0004737513092168879</v>
      </c>
      <c r="IO342">
        <v>1.233974951706583E-06</v>
      </c>
      <c r="IP342">
        <v>-2.791035861235605E-10</v>
      </c>
      <c r="IQ342">
        <v>0.04306461537617447</v>
      </c>
      <c r="IR342">
        <v>-0.002560808816659483</v>
      </c>
      <c r="IS342">
        <v>0.0007441110143227328</v>
      </c>
      <c r="IT342">
        <v>-6.151772081818622E-06</v>
      </c>
      <c r="IU342">
        <v>2</v>
      </c>
      <c r="IV342">
        <v>1988</v>
      </c>
      <c r="IW342">
        <v>1</v>
      </c>
      <c r="IX342">
        <v>28</v>
      </c>
      <c r="IY342">
        <v>190436.9</v>
      </c>
      <c r="IZ342">
        <v>190437.1</v>
      </c>
      <c r="JA342">
        <v>1.1499</v>
      </c>
      <c r="JB342">
        <v>2.61353</v>
      </c>
      <c r="JC342">
        <v>1.49658</v>
      </c>
      <c r="JD342">
        <v>2.34863</v>
      </c>
      <c r="JE342">
        <v>1.54907</v>
      </c>
      <c r="JF342">
        <v>2.48047</v>
      </c>
      <c r="JG342">
        <v>36.4578</v>
      </c>
      <c r="JH342">
        <v>24.0963</v>
      </c>
      <c r="JI342">
        <v>18</v>
      </c>
      <c r="JJ342">
        <v>481.317</v>
      </c>
      <c r="JK342">
        <v>491.782</v>
      </c>
      <c r="JL342">
        <v>30.1746</v>
      </c>
      <c r="JM342">
        <v>29.0189</v>
      </c>
      <c r="JN342">
        <v>30.0002</v>
      </c>
      <c r="JO342">
        <v>29.2166</v>
      </c>
      <c r="JP342">
        <v>29.2063</v>
      </c>
      <c r="JQ342">
        <v>23.1137</v>
      </c>
      <c r="JR342">
        <v>19.5394</v>
      </c>
      <c r="JS342">
        <v>100</v>
      </c>
      <c r="JT342">
        <v>30.18</v>
      </c>
      <c r="JU342">
        <v>420</v>
      </c>
      <c r="JV342">
        <v>23.2726</v>
      </c>
      <c r="JW342">
        <v>101.959</v>
      </c>
      <c r="JX342">
        <v>91.3573</v>
      </c>
    </row>
    <row r="343" spans="1:284">
      <c r="A343">
        <v>325</v>
      </c>
      <c r="B343">
        <v>1758415822.5</v>
      </c>
      <c r="C343">
        <v>3119.5</v>
      </c>
      <c r="D343" t="s">
        <v>1084</v>
      </c>
      <c r="E343" t="s">
        <v>1085</v>
      </c>
      <c r="F343">
        <v>5</v>
      </c>
      <c r="G343" t="s">
        <v>1037</v>
      </c>
      <c r="H343" t="s">
        <v>421</v>
      </c>
      <c r="I343">
        <v>1758415814.5</v>
      </c>
      <c r="J343">
        <f>(K343)/1000</f>
        <v>0</v>
      </c>
      <c r="K343">
        <f>1000*DK343*AI343*(DG343-DH343)/(100*CZ343*(1000-AI343*DG343))</f>
        <v>0</v>
      </c>
      <c r="L343">
        <f>DK343*AI343*(DF343-DE343*(1000-AI343*DH343)/(1000-AI343*DG343))/(100*CZ343)</f>
        <v>0</v>
      </c>
      <c r="M343">
        <f>DE343 - IF(AI343&gt;1, L343*CZ343*100.0/(AK343), 0)</f>
        <v>0</v>
      </c>
      <c r="N343">
        <f>((T343-J343/2)*M343-L343)/(T343+J343/2)</f>
        <v>0</v>
      </c>
      <c r="O343">
        <f>N343*(DL343+DM343)/1000.0</f>
        <v>0</v>
      </c>
      <c r="P343">
        <f>(DE343 - IF(AI343&gt;1, L343*CZ343*100.0/(AK343), 0))*(DL343+DM343)/1000.0</f>
        <v>0</v>
      </c>
      <c r="Q343">
        <f>2.0/((1/S343-1/R343)+SIGN(S343)*SQRT((1/S343-1/R343)*(1/S343-1/R343) + 4*DA343/((DA343+1)*(DA343+1))*(2*1/S343*1/R343-1/R343*1/R343)))</f>
        <v>0</v>
      </c>
      <c r="R343">
        <f>IF(LEFT(DB343,1)&lt;&gt;"0",IF(LEFT(DB343,1)="1",3.0,DC343),$D$5+$E$5*(DS343*DL343/($K$5*1000))+$F$5*(DS343*DL343/($K$5*1000))*MAX(MIN(CZ343,$J$5),$I$5)*MAX(MIN(CZ343,$J$5),$I$5)+$G$5*MAX(MIN(CZ343,$J$5),$I$5)*(DS343*DL343/($K$5*1000))+$H$5*(DS343*DL343/($K$5*1000))*(DS343*DL343/($K$5*1000)))</f>
        <v>0</v>
      </c>
      <c r="S343">
        <f>J343*(1000-(1000*0.61365*exp(17.502*W343/(240.97+W343))/(DL343+DM343)+DG343)/2)/(1000*0.61365*exp(17.502*W343/(240.97+W343))/(DL343+DM343)-DG343)</f>
        <v>0</v>
      </c>
      <c r="T343">
        <f>1/((DA343+1)/(Q343/1.6)+1/(R343/1.37)) + DA343/((DA343+1)/(Q343/1.6) + DA343/(R343/1.37))</f>
        <v>0</v>
      </c>
      <c r="U343">
        <f>(CV343*CY343)</f>
        <v>0</v>
      </c>
      <c r="V343">
        <f>(DN343+(U343+2*0.95*5.67E-8*(((DN343+$B$9)+273)^4-(DN343+273)^4)-44100*J343)/(1.84*29.3*R343+8*0.95*5.67E-8*(DN343+273)^3))</f>
        <v>0</v>
      </c>
      <c r="W343">
        <f>($C$9*DO343+$D$9*DP343+$E$9*V343)</f>
        <v>0</v>
      </c>
      <c r="X343">
        <f>0.61365*exp(17.502*W343/(240.97+W343))</f>
        <v>0</v>
      </c>
      <c r="Y343">
        <f>(Z343/AA343*100)</f>
        <v>0</v>
      </c>
      <c r="Z343">
        <f>DG343*(DL343+DM343)/1000</f>
        <v>0</v>
      </c>
      <c r="AA343">
        <f>0.61365*exp(17.502*DN343/(240.97+DN343))</f>
        <v>0</v>
      </c>
      <c r="AB343">
        <f>(X343-DG343*(DL343+DM343)/1000)</f>
        <v>0</v>
      </c>
      <c r="AC343">
        <f>(-J343*44100)</f>
        <v>0</v>
      </c>
      <c r="AD343">
        <f>2*29.3*R343*0.92*(DN343-W343)</f>
        <v>0</v>
      </c>
      <c r="AE343">
        <f>2*0.95*5.67E-8*(((DN343+$B$9)+273)^4-(W343+273)^4)</f>
        <v>0</v>
      </c>
      <c r="AF343">
        <f>U343+AE343+AC343+AD343</f>
        <v>0</v>
      </c>
      <c r="AG343">
        <v>0</v>
      </c>
      <c r="AH343">
        <v>0</v>
      </c>
      <c r="AI343">
        <f>IF(AG343*$H$15&gt;=AK343,1.0,(AK343/(AK343-AG343*$H$15)))</f>
        <v>0</v>
      </c>
      <c r="AJ343">
        <f>(AI343-1)*100</f>
        <v>0</v>
      </c>
      <c r="AK343">
        <f>MAX(0,($B$15+$C$15*DS343)/(1+$D$15*DS343)*DL343/(DN343+273)*$E$15)</f>
        <v>0</v>
      </c>
      <c r="AL343" t="s">
        <v>422</v>
      </c>
      <c r="AM343" t="s">
        <v>422</v>
      </c>
      <c r="AN343">
        <v>0</v>
      </c>
      <c r="AO343">
        <v>0</v>
      </c>
      <c r="AP343">
        <f>1-AN343/AO343</f>
        <v>0</v>
      </c>
      <c r="AQ343">
        <v>0</v>
      </c>
      <c r="AR343" t="s">
        <v>422</v>
      </c>
      <c r="AS343" t="s">
        <v>422</v>
      </c>
      <c r="AT343">
        <v>0</v>
      </c>
      <c r="AU343">
        <v>0</v>
      </c>
      <c r="AV343">
        <f>1-AT343/AU343</f>
        <v>0</v>
      </c>
      <c r="AW343">
        <v>0.5</v>
      </c>
      <c r="AX343">
        <f>CW343</f>
        <v>0</v>
      </c>
      <c r="AY343">
        <f>L343</f>
        <v>0</v>
      </c>
      <c r="AZ343">
        <f>AV343*AW343*AX343</f>
        <v>0</v>
      </c>
      <c r="BA343">
        <f>(AY343-AQ343)/AX343</f>
        <v>0</v>
      </c>
      <c r="BB343">
        <f>(AO343-AU343)/AU343</f>
        <v>0</v>
      </c>
      <c r="BC343">
        <f>AN343/(AP343+AN343/AU343)</f>
        <v>0</v>
      </c>
      <c r="BD343" t="s">
        <v>422</v>
      </c>
      <c r="BE343">
        <v>0</v>
      </c>
      <c r="BF343">
        <f>IF(BE343&lt;&gt;0, BE343, BC343)</f>
        <v>0</v>
      </c>
      <c r="BG343">
        <f>1-BF343/AU343</f>
        <v>0</v>
      </c>
      <c r="BH343">
        <f>(AU343-AT343)/(AU343-BF343)</f>
        <v>0</v>
      </c>
      <c r="BI343">
        <f>(AO343-AU343)/(AO343-BF343)</f>
        <v>0</v>
      </c>
      <c r="BJ343">
        <f>(AU343-AT343)/(AU343-AN343)</f>
        <v>0</v>
      </c>
      <c r="BK343">
        <f>(AO343-AU343)/(AO343-AN343)</f>
        <v>0</v>
      </c>
      <c r="BL343">
        <f>(BH343*BF343/AT343)</f>
        <v>0</v>
      </c>
      <c r="BM343">
        <f>(1-BL343)</f>
        <v>0</v>
      </c>
      <c r="CV343">
        <f>$B$13*DT343+$C$13*DU343+$F$13*EF343*(1-EI343)</f>
        <v>0</v>
      </c>
      <c r="CW343">
        <f>CV343*CX343</f>
        <v>0</v>
      </c>
      <c r="CX343">
        <f>($B$13*$D$11+$C$13*$D$11+$F$13*((ES343+EK343)/MAX(ES343+EK343+ET343, 0.1)*$I$11+ET343/MAX(ES343+EK343+ET343, 0.1)*$J$11))/($B$13+$C$13+$F$13)</f>
        <v>0</v>
      </c>
      <c r="CY343">
        <f>($B$13*$K$11+$C$13*$K$11+$F$13*((ES343+EK343)/MAX(ES343+EK343+ET343, 0.1)*$P$11+ET343/MAX(ES343+EK343+ET343, 0.1)*$Q$11))/($B$13+$C$13+$F$13)</f>
        <v>0</v>
      </c>
      <c r="CZ343">
        <v>1.91</v>
      </c>
      <c r="DA343">
        <v>0.5</v>
      </c>
      <c r="DB343" t="s">
        <v>423</v>
      </c>
      <c r="DC343">
        <v>2</v>
      </c>
      <c r="DD343">
        <v>1758415814.5</v>
      </c>
      <c r="DE343">
        <v>422.0141666666667</v>
      </c>
      <c r="DF343">
        <v>419.9905833333333</v>
      </c>
      <c r="DG343">
        <v>23.38245416666667</v>
      </c>
      <c r="DH343">
        <v>23.2306125</v>
      </c>
      <c r="DI343">
        <v>422.6755833333333</v>
      </c>
      <c r="DJ343">
        <v>23.07779583333333</v>
      </c>
      <c r="DK343">
        <v>499.9767083333333</v>
      </c>
      <c r="DL343">
        <v>90.17665833333332</v>
      </c>
      <c r="DM343">
        <v>0.06796072916666666</v>
      </c>
      <c r="DN343">
        <v>29.79347916666667</v>
      </c>
      <c r="DO343">
        <v>29.98315833333334</v>
      </c>
      <c r="DP343">
        <v>999.9</v>
      </c>
      <c r="DQ343">
        <v>0</v>
      </c>
      <c r="DR343">
        <v>0</v>
      </c>
      <c r="DS343">
        <v>9994.348333333333</v>
      </c>
      <c r="DT343">
        <v>0</v>
      </c>
      <c r="DU343">
        <v>3.52142</v>
      </c>
      <c r="DV343">
        <v>2.023520833333333</v>
      </c>
      <c r="DW343">
        <v>432.1181666666666</v>
      </c>
      <c r="DX343">
        <v>429.9793333333334</v>
      </c>
      <c r="DY343">
        <v>0.151854125</v>
      </c>
      <c r="DZ343">
        <v>419.9905833333333</v>
      </c>
      <c r="EA343">
        <v>23.2306125</v>
      </c>
      <c r="EB343">
        <v>2.1085525</v>
      </c>
      <c r="EC343">
        <v>2.0948575</v>
      </c>
      <c r="ED343">
        <v>18.283925</v>
      </c>
      <c r="EE343">
        <v>18.18013333333333</v>
      </c>
      <c r="EF343">
        <v>0.00500078</v>
      </c>
      <c r="EG343">
        <v>0</v>
      </c>
      <c r="EH343">
        <v>0</v>
      </c>
      <c r="EI343">
        <v>0</v>
      </c>
      <c r="EJ343">
        <v>192.5125</v>
      </c>
      <c r="EK343">
        <v>0.00500078</v>
      </c>
      <c r="EL343">
        <v>-21.15</v>
      </c>
      <c r="EM343">
        <v>-1.1</v>
      </c>
      <c r="EN343">
        <v>35.25229166666666</v>
      </c>
      <c r="EO343">
        <v>38.63258333333333</v>
      </c>
      <c r="EP343">
        <v>37.72891666666666</v>
      </c>
      <c r="EQ343">
        <v>38.75491666666667</v>
      </c>
      <c r="ER343">
        <v>37.79408333333333</v>
      </c>
      <c r="ES343">
        <v>0</v>
      </c>
      <c r="ET343">
        <v>0</v>
      </c>
      <c r="EU343">
        <v>0</v>
      </c>
      <c r="EV343">
        <v>1758415822.2</v>
      </c>
      <c r="EW343">
        <v>0</v>
      </c>
      <c r="EX343">
        <v>193.392</v>
      </c>
      <c r="EY343">
        <v>-39.19999979092543</v>
      </c>
      <c r="EZ343">
        <v>-8.523077494058883</v>
      </c>
      <c r="FA343">
        <v>-20.176</v>
      </c>
      <c r="FB343">
        <v>15</v>
      </c>
      <c r="FC343">
        <v>0</v>
      </c>
      <c r="FD343" t="s">
        <v>424</v>
      </c>
      <c r="FE343">
        <v>1746989605.5</v>
      </c>
      <c r="FF343">
        <v>1746989593.5</v>
      </c>
      <c r="FG343">
        <v>0</v>
      </c>
      <c r="FH343">
        <v>-0.274</v>
      </c>
      <c r="FI343">
        <v>-0.002</v>
      </c>
      <c r="FJ343">
        <v>2.549</v>
      </c>
      <c r="FK343">
        <v>0.129</v>
      </c>
      <c r="FL343">
        <v>420</v>
      </c>
      <c r="FM343">
        <v>17</v>
      </c>
      <c r="FN343">
        <v>0.02</v>
      </c>
      <c r="FO343">
        <v>0.04</v>
      </c>
      <c r="FP343">
        <v>2.033153</v>
      </c>
      <c r="FQ343">
        <v>-0.04458776735459984</v>
      </c>
      <c r="FR343">
        <v>0.04590791784648916</v>
      </c>
      <c r="FS343">
        <v>1</v>
      </c>
      <c r="FT343">
        <v>192.2764705882353</v>
      </c>
      <c r="FU343">
        <v>-1.277310869785362</v>
      </c>
      <c r="FV343">
        <v>7.200206648322442</v>
      </c>
      <c r="FW343">
        <v>0</v>
      </c>
      <c r="FX343">
        <v>0.151542675</v>
      </c>
      <c r="FY343">
        <v>0.007553302063789412</v>
      </c>
      <c r="FZ343">
        <v>0.001037953789614451</v>
      </c>
      <c r="GA343">
        <v>1</v>
      </c>
      <c r="GB343">
        <v>2</v>
      </c>
      <c r="GC343">
        <v>3</v>
      </c>
      <c r="GD343" t="s">
        <v>425</v>
      </c>
      <c r="GE343">
        <v>3.10298</v>
      </c>
      <c r="GF343">
        <v>2.72627</v>
      </c>
      <c r="GG343">
        <v>0.08808100000000001</v>
      </c>
      <c r="GH343">
        <v>0.08771569999999999</v>
      </c>
      <c r="GI343">
        <v>0.105478</v>
      </c>
      <c r="GJ343">
        <v>0.106404</v>
      </c>
      <c r="GK343">
        <v>23836.5</v>
      </c>
      <c r="GL343">
        <v>21641.3</v>
      </c>
      <c r="GM343">
        <v>26703.3</v>
      </c>
      <c r="GN343">
        <v>23944.2</v>
      </c>
      <c r="GO343">
        <v>38223.2</v>
      </c>
      <c r="GP343">
        <v>31628.4</v>
      </c>
      <c r="GQ343">
        <v>46634</v>
      </c>
      <c r="GR343">
        <v>37881.9</v>
      </c>
      <c r="GS343">
        <v>1.86625</v>
      </c>
      <c r="GT343">
        <v>1.85955</v>
      </c>
      <c r="GU343">
        <v>0.0898167</v>
      </c>
      <c r="GV343">
        <v>0</v>
      </c>
      <c r="GW343">
        <v>28.5178</v>
      </c>
      <c r="GX343">
        <v>999.9</v>
      </c>
      <c r="GY343">
        <v>53.2</v>
      </c>
      <c r="GZ343">
        <v>31.6</v>
      </c>
      <c r="HA343">
        <v>27.5393</v>
      </c>
      <c r="HB343">
        <v>60.9537</v>
      </c>
      <c r="HC343">
        <v>26.0777</v>
      </c>
      <c r="HD343">
        <v>1</v>
      </c>
      <c r="HE343">
        <v>0.137584</v>
      </c>
      <c r="HF343">
        <v>-1.19159</v>
      </c>
      <c r="HG343">
        <v>20.2943</v>
      </c>
      <c r="HH343">
        <v>5.22118</v>
      </c>
      <c r="HI343">
        <v>11.98</v>
      </c>
      <c r="HJ343">
        <v>4.9652</v>
      </c>
      <c r="HK343">
        <v>3.276</v>
      </c>
      <c r="HL343">
        <v>9999</v>
      </c>
      <c r="HM343">
        <v>9999</v>
      </c>
      <c r="HN343">
        <v>9999</v>
      </c>
      <c r="HO343">
        <v>999.9</v>
      </c>
      <c r="HP343">
        <v>1.86386</v>
      </c>
      <c r="HQ343">
        <v>1.86005</v>
      </c>
      <c r="HR343">
        <v>1.85838</v>
      </c>
      <c r="HS343">
        <v>1.85974</v>
      </c>
      <c r="HT343">
        <v>1.85978</v>
      </c>
      <c r="HU343">
        <v>1.85837</v>
      </c>
      <c r="HV343">
        <v>1.85745</v>
      </c>
      <c r="HW343">
        <v>1.85235</v>
      </c>
      <c r="HX343">
        <v>0</v>
      </c>
      <c r="HY343">
        <v>0</v>
      </c>
      <c r="HZ343">
        <v>0</v>
      </c>
      <c r="IA343">
        <v>0</v>
      </c>
      <c r="IB343" t="s">
        <v>426</v>
      </c>
      <c r="IC343" t="s">
        <v>427</v>
      </c>
      <c r="ID343" t="s">
        <v>428</v>
      </c>
      <c r="IE343" t="s">
        <v>428</v>
      </c>
      <c r="IF343" t="s">
        <v>428</v>
      </c>
      <c r="IG343" t="s">
        <v>428</v>
      </c>
      <c r="IH343">
        <v>0</v>
      </c>
      <c r="II343">
        <v>100</v>
      </c>
      <c r="IJ343">
        <v>100</v>
      </c>
      <c r="IK343">
        <v>-0.661</v>
      </c>
      <c r="IL343">
        <v>0.3047</v>
      </c>
      <c r="IM343">
        <v>-0.6605319167387009</v>
      </c>
      <c r="IN343">
        <v>-0.0004737513092168879</v>
      </c>
      <c r="IO343">
        <v>1.233974951706583E-06</v>
      </c>
      <c r="IP343">
        <v>-2.791035861235605E-10</v>
      </c>
      <c r="IQ343">
        <v>0.04306461537617447</v>
      </c>
      <c r="IR343">
        <v>-0.002560808816659483</v>
      </c>
      <c r="IS343">
        <v>0.0007441110143227328</v>
      </c>
      <c r="IT343">
        <v>-6.151772081818622E-06</v>
      </c>
      <c r="IU343">
        <v>2</v>
      </c>
      <c r="IV343">
        <v>1988</v>
      </c>
      <c r="IW343">
        <v>1</v>
      </c>
      <c r="IX343">
        <v>28</v>
      </c>
      <c r="IY343">
        <v>190437</v>
      </c>
      <c r="IZ343">
        <v>190437.1</v>
      </c>
      <c r="JA343">
        <v>1.1499</v>
      </c>
      <c r="JB343">
        <v>2.60742</v>
      </c>
      <c r="JC343">
        <v>1.49658</v>
      </c>
      <c r="JD343">
        <v>2.34985</v>
      </c>
      <c r="JE343">
        <v>1.54907</v>
      </c>
      <c r="JF343">
        <v>2.44995</v>
      </c>
      <c r="JG343">
        <v>36.4578</v>
      </c>
      <c r="JH343">
        <v>24.0963</v>
      </c>
      <c r="JI343">
        <v>18</v>
      </c>
      <c r="JJ343">
        <v>481.404</v>
      </c>
      <c r="JK343">
        <v>491.618</v>
      </c>
      <c r="JL343">
        <v>30.1795</v>
      </c>
      <c r="JM343">
        <v>29.0189</v>
      </c>
      <c r="JN343">
        <v>30.0002</v>
      </c>
      <c r="JO343">
        <v>29.2166</v>
      </c>
      <c r="JP343">
        <v>29.2063</v>
      </c>
      <c r="JQ343">
        <v>23.1135</v>
      </c>
      <c r="JR343">
        <v>19.5394</v>
      </c>
      <c r="JS343">
        <v>100</v>
      </c>
      <c r="JT343">
        <v>30.18</v>
      </c>
      <c r="JU343">
        <v>420</v>
      </c>
      <c r="JV343">
        <v>23.2726</v>
      </c>
      <c r="JW343">
        <v>101.958</v>
      </c>
      <c r="JX343">
        <v>91.3575</v>
      </c>
    </row>
    <row r="344" spans="1:284">
      <c r="A344">
        <v>326</v>
      </c>
      <c r="B344">
        <v>1758415824.5</v>
      </c>
      <c r="C344">
        <v>3121.5</v>
      </c>
      <c r="D344" t="s">
        <v>1086</v>
      </c>
      <c r="E344" t="s">
        <v>1087</v>
      </c>
      <c r="F344">
        <v>5</v>
      </c>
      <c r="G344" t="s">
        <v>1037</v>
      </c>
      <c r="H344" t="s">
        <v>421</v>
      </c>
      <c r="I344">
        <v>1758415816.5</v>
      </c>
      <c r="J344">
        <f>(K344)/1000</f>
        <v>0</v>
      </c>
      <c r="K344">
        <f>1000*DK344*AI344*(DG344-DH344)/(100*CZ344*(1000-AI344*DG344))</f>
        <v>0</v>
      </c>
      <c r="L344">
        <f>DK344*AI344*(DF344-DE344*(1000-AI344*DH344)/(1000-AI344*DG344))/(100*CZ344)</f>
        <v>0</v>
      </c>
      <c r="M344">
        <f>DE344 - IF(AI344&gt;1, L344*CZ344*100.0/(AK344), 0)</f>
        <v>0</v>
      </c>
      <c r="N344">
        <f>((T344-J344/2)*M344-L344)/(T344+J344/2)</f>
        <v>0</v>
      </c>
      <c r="O344">
        <f>N344*(DL344+DM344)/1000.0</f>
        <v>0</v>
      </c>
      <c r="P344">
        <f>(DE344 - IF(AI344&gt;1, L344*CZ344*100.0/(AK344), 0))*(DL344+DM344)/1000.0</f>
        <v>0</v>
      </c>
      <c r="Q344">
        <f>2.0/((1/S344-1/R344)+SIGN(S344)*SQRT((1/S344-1/R344)*(1/S344-1/R344) + 4*DA344/((DA344+1)*(DA344+1))*(2*1/S344*1/R344-1/R344*1/R344)))</f>
        <v>0</v>
      </c>
      <c r="R344">
        <f>IF(LEFT(DB344,1)&lt;&gt;"0",IF(LEFT(DB344,1)="1",3.0,DC344),$D$5+$E$5*(DS344*DL344/($K$5*1000))+$F$5*(DS344*DL344/($K$5*1000))*MAX(MIN(CZ344,$J$5),$I$5)*MAX(MIN(CZ344,$J$5),$I$5)+$G$5*MAX(MIN(CZ344,$J$5),$I$5)*(DS344*DL344/($K$5*1000))+$H$5*(DS344*DL344/($K$5*1000))*(DS344*DL344/($K$5*1000)))</f>
        <v>0</v>
      </c>
      <c r="S344">
        <f>J344*(1000-(1000*0.61365*exp(17.502*W344/(240.97+W344))/(DL344+DM344)+DG344)/2)/(1000*0.61365*exp(17.502*W344/(240.97+W344))/(DL344+DM344)-DG344)</f>
        <v>0</v>
      </c>
      <c r="T344">
        <f>1/((DA344+1)/(Q344/1.6)+1/(R344/1.37)) + DA344/((DA344+1)/(Q344/1.6) + DA344/(R344/1.37))</f>
        <v>0</v>
      </c>
      <c r="U344">
        <f>(CV344*CY344)</f>
        <v>0</v>
      </c>
      <c r="V344">
        <f>(DN344+(U344+2*0.95*5.67E-8*(((DN344+$B$9)+273)^4-(DN344+273)^4)-44100*J344)/(1.84*29.3*R344+8*0.95*5.67E-8*(DN344+273)^3))</f>
        <v>0</v>
      </c>
      <c r="W344">
        <f>($C$9*DO344+$D$9*DP344+$E$9*V344)</f>
        <v>0</v>
      </c>
      <c r="X344">
        <f>0.61365*exp(17.502*W344/(240.97+W344))</f>
        <v>0</v>
      </c>
      <c r="Y344">
        <f>(Z344/AA344*100)</f>
        <v>0</v>
      </c>
      <c r="Z344">
        <f>DG344*(DL344+DM344)/1000</f>
        <v>0</v>
      </c>
      <c r="AA344">
        <f>0.61365*exp(17.502*DN344/(240.97+DN344))</f>
        <v>0</v>
      </c>
      <c r="AB344">
        <f>(X344-DG344*(DL344+DM344)/1000)</f>
        <v>0</v>
      </c>
      <c r="AC344">
        <f>(-J344*44100)</f>
        <v>0</v>
      </c>
      <c r="AD344">
        <f>2*29.3*R344*0.92*(DN344-W344)</f>
        <v>0</v>
      </c>
      <c r="AE344">
        <f>2*0.95*5.67E-8*(((DN344+$B$9)+273)^4-(W344+273)^4)</f>
        <v>0</v>
      </c>
      <c r="AF344">
        <f>U344+AE344+AC344+AD344</f>
        <v>0</v>
      </c>
      <c r="AG344">
        <v>0</v>
      </c>
      <c r="AH344">
        <v>0</v>
      </c>
      <c r="AI344">
        <f>IF(AG344*$H$15&gt;=AK344,1.0,(AK344/(AK344-AG344*$H$15)))</f>
        <v>0</v>
      </c>
      <c r="AJ344">
        <f>(AI344-1)*100</f>
        <v>0</v>
      </c>
      <c r="AK344">
        <f>MAX(0,($B$15+$C$15*DS344)/(1+$D$15*DS344)*DL344/(DN344+273)*$E$15)</f>
        <v>0</v>
      </c>
      <c r="AL344" t="s">
        <v>422</v>
      </c>
      <c r="AM344" t="s">
        <v>422</v>
      </c>
      <c r="AN344">
        <v>0</v>
      </c>
      <c r="AO344">
        <v>0</v>
      </c>
      <c r="AP344">
        <f>1-AN344/AO344</f>
        <v>0</v>
      </c>
      <c r="AQ344">
        <v>0</v>
      </c>
      <c r="AR344" t="s">
        <v>422</v>
      </c>
      <c r="AS344" t="s">
        <v>422</v>
      </c>
      <c r="AT344">
        <v>0</v>
      </c>
      <c r="AU344">
        <v>0</v>
      </c>
      <c r="AV344">
        <f>1-AT344/AU344</f>
        <v>0</v>
      </c>
      <c r="AW344">
        <v>0.5</v>
      </c>
      <c r="AX344">
        <f>CW344</f>
        <v>0</v>
      </c>
      <c r="AY344">
        <f>L344</f>
        <v>0</v>
      </c>
      <c r="AZ344">
        <f>AV344*AW344*AX344</f>
        <v>0</v>
      </c>
      <c r="BA344">
        <f>(AY344-AQ344)/AX344</f>
        <v>0</v>
      </c>
      <c r="BB344">
        <f>(AO344-AU344)/AU344</f>
        <v>0</v>
      </c>
      <c r="BC344">
        <f>AN344/(AP344+AN344/AU344)</f>
        <v>0</v>
      </c>
      <c r="BD344" t="s">
        <v>422</v>
      </c>
      <c r="BE344">
        <v>0</v>
      </c>
      <c r="BF344">
        <f>IF(BE344&lt;&gt;0, BE344, BC344)</f>
        <v>0</v>
      </c>
      <c r="BG344">
        <f>1-BF344/AU344</f>
        <v>0</v>
      </c>
      <c r="BH344">
        <f>(AU344-AT344)/(AU344-BF344)</f>
        <v>0</v>
      </c>
      <c r="BI344">
        <f>(AO344-AU344)/(AO344-BF344)</f>
        <v>0</v>
      </c>
      <c r="BJ344">
        <f>(AU344-AT344)/(AU344-AN344)</f>
        <v>0</v>
      </c>
      <c r="BK344">
        <f>(AO344-AU344)/(AO344-AN344)</f>
        <v>0</v>
      </c>
      <c r="BL344">
        <f>(BH344*BF344/AT344)</f>
        <v>0</v>
      </c>
      <c r="BM344">
        <f>(1-BL344)</f>
        <v>0</v>
      </c>
      <c r="CV344">
        <f>$B$13*DT344+$C$13*DU344+$F$13*EF344*(1-EI344)</f>
        <v>0</v>
      </c>
      <c r="CW344">
        <f>CV344*CX344</f>
        <v>0</v>
      </c>
      <c r="CX344">
        <f>($B$13*$D$11+$C$13*$D$11+$F$13*((ES344+EK344)/MAX(ES344+EK344+ET344, 0.1)*$I$11+ET344/MAX(ES344+EK344+ET344, 0.1)*$J$11))/($B$13+$C$13+$F$13)</f>
        <v>0</v>
      </c>
      <c r="CY344">
        <f>($B$13*$K$11+$C$13*$K$11+$F$13*((ES344+EK344)/MAX(ES344+EK344+ET344, 0.1)*$P$11+ET344/MAX(ES344+EK344+ET344, 0.1)*$Q$11))/($B$13+$C$13+$F$13)</f>
        <v>0</v>
      </c>
      <c r="CZ344">
        <v>1.91</v>
      </c>
      <c r="DA344">
        <v>0.5</v>
      </c>
      <c r="DB344" t="s">
        <v>423</v>
      </c>
      <c r="DC344">
        <v>2</v>
      </c>
      <c r="DD344">
        <v>1758415816.5</v>
      </c>
      <c r="DE344">
        <v>422.0089583333333</v>
      </c>
      <c r="DF344">
        <v>419.99775</v>
      </c>
      <c r="DG344">
        <v>23.38265416666667</v>
      </c>
      <c r="DH344">
        <v>23.23068333333333</v>
      </c>
      <c r="DI344">
        <v>422.6704166666667</v>
      </c>
      <c r="DJ344">
        <v>23.07799166666667</v>
      </c>
      <c r="DK344">
        <v>499.9757083333333</v>
      </c>
      <c r="DL344">
        <v>90.17649166666666</v>
      </c>
      <c r="DM344">
        <v>0.06795807083333333</v>
      </c>
      <c r="DN344">
        <v>29.79326666666666</v>
      </c>
      <c r="DO344">
        <v>29.98391666666667</v>
      </c>
      <c r="DP344">
        <v>999.9</v>
      </c>
      <c r="DQ344">
        <v>0</v>
      </c>
      <c r="DR344">
        <v>0</v>
      </c>
      <c r="DS344">
        <v>9998.440000000001</v>
      </c>
      <c r="DT344">
        <v>0</v>
      </c>
      <c r="DU344">
        <v>3.52142</v>
      </c>
      <c r="DV344">
        <v>2.011156666666667</v>
      </c>
      <c r="DW344">
        <v>432.1129166666666</v>
      </c>
      <c r="DX344">
        <v>429.9867083333334</v>
      </c>
      <c r="DY344">
        <v>0.1519820833333333</v>
      </c>
      <c r="DZ344">
        <v>419.99775</v>
      </c>
      <c r="EA344">
        <v>23.23068333333333</v>
      </c>
      <c r="EB344">
        <v>2.10856625</v>
      </c>
      <c r="EC344">
        <v>2.094860416666667</v>
      </c>
      <c r="ED344">
        <v>18.28403333333333</v>
      </c>
      <c r="EE344">
        <v>18.18015416666667</v>
      </c>
      <c r="EF344">
        <v>0.00500078</v>
      </c>
      <c r="EG344">
        <v>0</v>
      </c>
      <c r="EH344">
        <v>0</v>
      </c>
      <c r="EI344">
        <v>0</v>
      </c>
      <c r="EJ344">
        <v>192.6291666666667</v>
      </c>
      <c r="EK344">
        <v>0.00500078</v>
      </c>
      <c r="EL344">
        <v>-22.08333333333333</v>
      </c>
      <c r="EM344">
        <v>-1.05</v>
      </c>
      <c r="EN344">
        <v>35.24708333333333</v>
      </c>
      <c r="EO344">
        <v>38.61695833333333</v>
      </c>
      <c r="EP344">
        <v>37.73408333333333</v>
      </c>
      <c r="EQ344">
        <v>38.74191666666667</v>
      </c>
      <c r="ER344">
        <v>37.788875</v>
      </c>
      <c r="ES344">
        <v>0</v>
      </c>
      <c r="ET344">
        <v>0</v>
      </c>
      <c r="EU344">
        <v>0</v>
      </c>
      <c r="EV344">
        <v>1758415824.6</v>
      </c>
      <c r="EW344">
        <v>0</v>
      </c>
      <c r="EX344">
        <v>192.636</v>
      </c>
      <c r="EY344">
        <v>-42.70769228417985</v>
      </c>
      <c r="EZ344">
        <v>-9.600000429764757</v>
      </c>
      <c r="FA344">
        <v>-21.352</v>
      </c>
      <c r="FB344">
        <v>15</v>
      </c>
      <c r="FC344">
        <v>0</v>
      </c>
      <c r="FD344" t="s">
        <v>424</v>
      </c>
      <c r="FE344">
        <v>1746989605.5</v>
      </c>
      <c r="FF344">
        <v>1746989593.5</v>
      </c>
      <c r="FG344">
        <v>0</v>
      </c>
      <c r="FH344">
        <v>-0.274</v>
      </c>
      <c r="FI344">
        <v>-0.002</v>
      </c>
      <c r="FJ344">
        <v>2.549</v>
      </c>
      <c r="FK344">
        <v>0.129</v>
      </c>
      <c r="FL344">
        <v>420</v>
      </c>
      <c r="FM344">
        <v>17</v>
      </c>
      <c r="FN344">
        <v>0.02</v>
      </c>
      <c r="FO344">
        <v>0.04</v>
      </c>
      <c r="FP344">
        <v>2.02864</v>
      </c>
      <c r="FQ344">
        <v>-0.1469408362369306</v>
      </c>
      <c r="FR344">
        <v>0.04921376948900653</v>
      </c>
      <c r="FS344">
        <v>1</v>
      </c>
      <c r="FT344">
        <v>192.3941176470588</v>
      </c>
      <c r="FU344">
        <v>-3.728036609448077</v>
      </c>
      <c r="FV344">
        <v>7.200773699298715</v>
      </c>
      <c r="FW344">
        <v>0</v>
      </c>
      <c r="FX344">
        <v>0.1517266341463415</v>
      </c>
      <c r="FY344">
        <v>0.006814536585365607</v>
      </c>
      <c r="FZ344">
        <v>0.0009725882430614436</v>
      </c>
      <c r="GA344">
        <v>1</v>
      </c>
      <c r="GB344">
        <v>2</v>
      </c>
      <c r="GC344">
        <v>3</v>
      </c>
      <c r="GD344" t="s">
        <v>425</v>
      </c>
      <c r="GE344">
        <v>3.10321</v>
      </c>
      <c r="GF344">
        <v>2.72618</v>
      </c>
      <c r="GG344">
        <v>0.0880917</v>
      </c>
      <c r="GH344">
        <v>0.0877179</v>
      </c>
      <c r="GI344">
        <v>0.105478</v>
      </c>
      <c r="GJ344">
        <v>0.106404</v>
      </c>
      <c r="GK344">
        <v>23836.3</v>
      </c>
      <c r="GL344">
        <v>21641.3</v>
      </c>
      <c r="GM344">
        <v>26703.4</v>
      </c>
      <c r="GN344">
        <v>23944.3</v>
      </c>
      <c r="GO344">
        <v>38223.2</v>
      </c>
      <c r="GP344">
        <v>31628.5</v>
      </c>
      <c r="GQ344">
        <v>46634</v>
      </c>
      <c r="GR344">
        <v>37882</v>
      </c>
      <c r="GS344">
        <v>1.8667</v>
      </c>
      <c r="GT344">
        <v>1.8592</v>
      </c>
      <c r="GU344">
        <v>0.0902265</v>
      </c>
      <c r="GV344">
        <v>0</v>
      </c>
      <c r="GW344">
        <v>28.5161</v>
      </c>
      <c r="GX344">
        <v>999.9</v>
      </c>
      <c r="GY344">
        <v>53.2</v>
      </c>
      <c r="GZ344">
        <v>31.6</v>
      </c>
      <c r="HA344">
        <v>27.5397</v>
      </c>
      <c r="HB344">
        <v>60.6037</v>
      </c>
      <c r="HC344">
        <v>25.8213</v>
      </c>
      <c r="HD344">
        <v>1</v>
      </c>
      <c r="HE344">
        <v>0.137538</v>
      </c>
      <c r="HF344">
        <v>-1.19335</v>
      </c>
      <c r="HG344">
        <v>20.2943</v>
      </c>
      <c r="HH344">
        <v>5.22103</v>
      </c>
      <c r="HI344">
        <v>11.98</v>
      </c>
      <c r="HJ344">
        <v>4.96515</v>
      </c>
      <c r="HK344">
        <v>3.27593</v>
      </c>
      <c r="HL344">
        <v>9999</v>
      </c>
      <c r="HM344">
        <v>9999</v>
      </c>
      <c r="HN344">
        <v>9999</v>
      </c>
      <c r="HO344">
        <v>999.9</v>
      </c>
      <c r="HP344">
        <v>1.86386</v>
      </c>
      <c r="HQ344">
        <v>1.86005</v>
      </c>
      <c r="HR344">
        <v>1.85837</v>
      </c>
      <c r="HS344">
        <v>1.85974</v>
      </c>
      <c r="HT344">
        <v>1.85979</v>
      </c>
      <c r="HU344">
        <v>1.85837</v>
      </c>
      <c r="HV344">
        <v>1.85745</v>
      </c>
      <c r="HW344">
        <v>1.85234</v>
      </c>
      <c r="HX344">
        <v>0</v>
      </c>
      <c r="HY344">
        <v>0</v>
      </c>
      <c r="HZ344">
        <v>0</v>
      </c>
      <c r="IA344">
        <v>0</v>
      </c>
      <c r="IB344" t="s">
        <v>426</v>
      </c>
      <c r="IC344" t="s">
        <v>427</v>
      </c>
      <c r="ID344" t="s">
        <v>428</v>
      </c>
      <c r="IE344" t="s">
        <v>428</v>
      </c>
      <c r="IF344" t="s">
        <v>428</v>
      </c>
      <c r="IG344" t="s">
        <v>428</v>
      </c>
      <c r="IH344">
        <v>0</v>
      </c>
      <c r="II344">
        <v>100</v>
      </c>
      <c r="IJ344">
        <v>100</v>
      </c>
      <c r="IK344">
        <v>-0.661</v>
      </c>
      <c r="IL344">
        <v>0.3046</v>
      </c>
      <c r="IM344">
        <v>-0.6605319167387009</v>
      </c>
      <c r="IN344">
        <v>-0.0004737513092168879</v>
      </c>
      <c r="IO344">
        <v>1.233974951706583E-06</v>
      </c>
      <c r="IP344">
        <v>-2.791035861235605E-10</v>
      </c>
      <c r="IQ344">
        <v>0.04306461537617447</v>
      </c>
      <c r="IR344">
        <v>-0.002560808816659483</v>
      </c>
      <c r="IS344">
        <v>0.0007441110143227328</v>
      </c>
      <c r="IT344">
        <v>-6.151772081818622E-06</v>
      </c>
      <c r="IU344">
        <v>2</v>
      </c>
      <c r="IV344">
        <v>1988</v>
      </c>
      <c r="IW344">
        <v>1</v>
      </c>
      <c r="IX344">
        <v>28</v>
      </c>
      <c r="IY344">
        <v>190437</v>
      </c>
      <c r="IZ344">
        <v>190437.2</v>
      </c>
      <c r="JA344">
        <v>1.1499</v>
      </c>
      <c r="JB344">
        <v>2.61353</v>
      </c>
      <c r="JC344">
        <v>1.49658</v>
      </c>
      <c r="JD344">
        <v>2.34741</v>
      </c>
      <c r="JE344">
        <v>1.54907</v>
      </c>
      <c r="JF344">
        <v>2.40967</v>
      </c>
      <c r="JG344">
        <v>36.4578</v>
      </c>
      <c r="JH344">
        <v>24.0875</v>
      </c>
      <c r="JI344">
        <v>18</v>
      </c>
      <c r="JJ344">
        <v>481.666</v>
      </c>
      <c r="JK344">
        <v>491.387</v>
      </c>
      <c r="JL344">
        <v>30.1834</v>
      </c>
      <c r="JM344">
        <v>29.0189</v>
      </c>
      <c r="JN344">
        <v>30.0002</v>
      </c>
      <c r="JO344">
        <v>29.2166</v>
      </c>
      <c r="JP344">
        <v>29.2063</v>
      </c>
      <c r="JQ344">
        <v>23.1141</v>
      </c>
      <c r="JR344">
        <v>19.5394</v>
      </c>
      <c r="JS344">
        <v>100</v>
      </c>
      <c r="JT344">
        <v>30.1916</v>
      </c>
      <c r="JU344">
        <v>420</v>
      </c>
      <c r="JV344">
        <v>23.2726</v>
      </c>
      <c r="JW344">
        <v>101.958</v>
      </c>
      <c r="JX344">
        <v>91.35760000000001</v>
      </c>
    </row>
    <row r="345" spans="1:284">
      <c r="A345">
        <v>327</v>
      </c>
      <c r="B345">
        <v>1758415826.5</v>
      </c>
      <c r="C345">
        <v>3123.5</v>
      </c>
      <c r="D345" t="s">
        <v>1088</v>
      </c>
      <c r="E345" t="s">
        <v>1089</v>
      </c>
      <c r="F345">
        <v>5</v>
      </c>
      <c r="G345" t="s">
        <v>1037</v>
      </c>
      <c r="H345" t="s">
        <v>421</v>
      </c>
      <c r="I345">
        <v>1758415818.5</v>
      </c>
      <c r="J345">
        <f>(K345)/1000</f>
        <v>0</v>
      </c>
      <c r="K345">
        <f>1000*DK345*AI345*(DG345-DH345)/(100*CZ345*(1000-AI345*DG345))</f>
        <v>0</v>
      </c>
      <c r="L345">
        <f>DK345*AI345*(DF345-DE345*(1000-AI345*DH345)/(1000-AI345*DG345))/(100*CZ345)</f>
        <v>0</v>
      </c>
      <c r="M345">
        <f>DE345 - IF(AI345&gt;1, L345*CZ345*100.0/(AK345), 0)</f>
        <v>0</v>
      </c>
      <c r="N345">
        <f>((T345-J345/2)*M345-L345)/(T345+J345/2)</f>
        <v>0</v>
      </c>
      <c r="O345">
        <f>N345*(DL345+DM345)/1000.0</f>
        <v>0</v>
      </c>
      <c r="P345">
        <f>(DE345 - IF(AI345&gt;1, L345*CZ345*100.0/(AK345), 0))*(DL345+DM345)/1000.0</f>
        <v>0</v>
      </c>
      <c r="Q345">
        <f>2.0/((1/S345-1/R345)+SIGN(S345)*SQRT((1/S345-1/R345)*(1/S345-1/R345) + 4*DA345/((DA345+1)*(DA345+1))*(2*1/S345*1/R345-1/R345*1/R345)))</f>
        <v>0</v>
      </c>
      <c r="R345">
        <f>IF(LEFT(DB345,1)&lt;&gt;"0",IF(LEFT(DB345,1)="1",3.0,DC345),$D$5+$E$5*(DS345*DL345/($K$5*1000))+$F$5*(DS345*DL345/($K$5*1000))*MAX(MIN(CZ345,$J$5),$I$5)*MAX(MIN(CZ345,$J$5),$I$5)+$G$5*MAX(MIN(CZ345,$J$5),$I$5)*(DS345*DL345/($K$5*1000))+$H$5*(DS345*DL345/($K$5*1000))*(DS345*DL345/($K$5*1000)))</f>
        <v>0</v>
      </c>
      <c r="S345">
        <f>J345*(1000-(1000*0.61365*exp(17.502*W345/(240.97+W345))/(DL345+DM345)+DG345)/2)/(1000*0.61365*exp(17.502*W345/(240.97+W345))/(DL345+DM345)-DG345)</f>
        <v>0</v>
      </c>
      <c r="T345">
        <f>1/((DA345+1)/(Q345/1.6)+1/(R345/1.37)) + DA345/((DA345+1)/(Q345/1.6) + DA345/(R345/1.37))</f>
        <v>0</v>
      </c>
      <c r="U345">
        <f>(CV345*CY345)</f>
        <v>0</v>
      </c>
      <c r="V345">
        <f>(DN345+(U345+2*0.95*5.67E-8*(((DN345+$B$9)+273)^4-(DN345+273)^4)-44100*J345)/(1.84*29.3*R345+8*0.95*5.67E-8*(DN345+273)^3))</f>
        <v>0</v>
      </c>
      <c r="W345">
        <f>($C$9*DO345+$D$9*DP345+$E$9*V345)</f>
        <v>0</v>
      </c>
      <c r="X345">
        <f>0.61365*exp(17.502*W345/(240.97+W345))</f>
        <v>0</v>
      </c>
      <c r="Y345">
        <f>(Z345/AA345*100)</f>
        <v>0</v>
      </c>
      <c r="Z345">
        <f>DG345*(DL345+DM345)/1000</f>
        <v>0</v>
      </c>
      <c r="AA345">
        <f>0.61365*exp(17.502*DN345/(240.97+DN345))</f>
        <v>0</v>
      </c>
      <c r="AB345">
        <f>(X345-DG345*(DL345+DM345)/1000)</f>
        <v>0</v>
      </c>
      <c r="AC345">
        <f>(-J345*44100)</f>
        <v>0</v>
      </c>
      <c r="AD345">
        <f>2*29.3*R345*0.92*(DN345-W345)</f>
        <v>0</v>
      </c>
      <c r="AE345">
        <f>2*0.95*5.67E-8*(((DN345+$B$9)+273)^4-(W345+273)^4)</f>
        <v>0</v>
      </c>
      <c r="AF345">
        <f>U345+AE345+AC345+AD345</f>
        <v>0</v>
      </c>
      <c r="AG345">
        <v>0</v>
      </c>
      <c r="AH345">
        <v>0</v>
      </c>
      <c r="AI345">
        <f>IF(AG345*$H$15&gt;=AK345,1.0,(AK345/(AK345-AG345*$H$15)))</f>
        <v>0</v>
      </c>
      <c r="AJ345">
        <f>(AI345-1)*100</f>
        <v>0</v>
      </c>
      <c r="AK345">
        <f>MAX(0,($B$15+$C$15*DS345)/(1+$D$15*DS345)*DL345/(DN345+273)*$E$15)</f>
        <v>0</v>
      </c>
      <c r="AL345" t="s">
        <v>422</v>
      </c>
      <c r="AM345" t="s">
        <v>422</v>
      </c>
      <c r="AN345">
        <v>0</v>
      </c>
      <c r="AO345">
        <v>0</v>
      </c>
      <c r="AP345">
        <f>1-AN345/AO345</f>
        <v>0</v>
      </c>
      <c r="AQ345">
        <v>0</v>
      </c>
      <c r="AR345" t="s">
        <v>422</v>
      </c>
      <c r="AS345" t="s">
        <v>422</v>
      </c>
      <c r="AT345">
        <v>0</v>
      </c>
      <c r="AU345">
        <v>0</v>
      </c>
      <c r="AV345">
        <f>1-AT345/AU345</f>
        <v>0</v>
      </c>
      <c r="AW345">
        <v>0.5</v>
      </c>
      <c r="AX345">
        <f>CW345</f>
        <v>0</v>
      </c>
      <c r="AY345">
        <f>L345</f>
        <v>0</v>
      </c>
      <c r="AZ345">
        <f>AV345*AW345*AX345</f>
        <v>0</v>
      </c>
      <c r="BA345">
        <f>(AY345-AQ345)/AX345</f>
        <v>0</v>
      </c>
      <c r="BB345">
        <f>(AO345-AU345)/AU345</f>
        <v>0</v>
      </c>
      <c r="BC345">
        <f>AN345/(AP345+AN345/AU345)</f>
        <v>0</v>
      </c>
      <c r="BD345" t="s">
        <v>422</v>
      </c>
      <c r="BE345">
        <v>0</v>
      </c>
      <c r="BF345">
        <f>IF(BE345&lt;&gt;0, BE345, BC345)</f>
        <v>0</v>
      </c>
      <c r="BG345">
        <f>1-BF345/AU345</f>
        <v>0</v>
      </c>
      <c r="BH345">
        <f>(AU345-AT345)/(AU345-BF345)</f>
        <v>0</v>
      </c>
      <c r="BI345">
        <f>(AO345-AU345)/(AO345-BF345)</f>
        <v>0</v>
      </c>
      <c r="BJ345">
        <f>(AU345-AT345)/(AU345-AN345)</f>
        <v>0</v>
      </c>
      <c r="BK345">
        <f>(AO345-AU345)/(AO345-AN345)</f>
        <v>0</v>
      </c>
      <c r="BL345">
        <f>(BH345*BF345/AT345)</f>
        <v>0</v>
      </c>
      <c r="BM345">
        <f>(1-BL345)</f>
        <v>0</v>
      </c>
      <c r="CV345">
        <f>$B$13*DT345+$C$13*DU345+$F$13*EF345*(1-EI345)</f>
        <v>0</v>
      </c>
      <c r="CW345">
        <f>CV345*CX345</f>
        <v>0</v>
      </c>
      <c r="CX345">
        <f>($B$13*$D$11+$C$13*$D$11+$F$13*((ES345+EK345)/MAX(ES345+EK345+ET345, 0.1)*$I$11+ET345/MAX(ES345+EK345+ET345, 0.1)*$J$11))/($B$13+$C$13+$F$13)</f>
        <v>0</v>
      </c>
      <c r="CY345">
        <f>($B$13*$K$11+$C$13*$K$11+$F$13*((ES345+EK345)/MAX(ES345+EK345+ET345, 0.1)*$P$11+ET345/MAX(ES345+EK345+ET345, 0.1)*$Q$11))/($B$13+$C$13+$F$13)</f>
        <v>0</v>
      </c>
      <c r="CZ345">
        <v>1.91</v>
      </c>
      <c r="DA345">
        <v>0.5</v>
      </c>
      <c r="DB345" t="s">
        <v>423</v>
      </c>
      <c r="DC345">
        <v>2</v>
      </c>
      <c r="DD345">
        <v>1758415818.5</v>
      </c>
      <c r="DE345">
        <v>422.0118333333333</v>
      </c>
      <c r="DF345">
        <v>419.995625</v>
      </c>
      <c r="DG345">
        <v>23.38280416666667</v>
      </c>
      <c r="DH345">
        <v>23.2306625</v>
      </c>
      <c r="DI345">
        <v>422.6732916666667</v>
      </c>
      <c r="DJ345">
        <v>23.07814583333333</v>
      </c>
      <c r="DK345">
        <v>499.9942916666667</v>
      </c>
      <c r="DL345">
        <v>90.17636249999998</v>
      </c>
      <c r="DM345">
        <v>0.067961625</v>
      </c>
      <c r="DN345">
        <v>29.79289166666666</v>
      </c>
      <c r="DO345">
        <v>29.98476666666667</v>
      </c>
      <c r="DP345">
        <v>999.9</v>
      </c>
      <c r="DQ345">
        <v>0</v>
      </c>
      <c r="DR345">
        <v>0</v>
      </c>
      <c r="DS345">
        <v>9996.80125</v>
      </c>
      <c r="DT345">
        <v>0</v>
      </c>
      <c r="DU345">
        <v>3.52142</v>
      </c>
      <c r="DV345">
        <v>2.01613</v>
      </c>
      <c r="DW345">
        <v>432.1159166666666</v>
      </c>
      <c r="DX345">
        <v>429.9845</v>
      </c>
      <c r="DY345">
        <v>0.152152625</v>
      </c>
      <c r="DZ345">
        <v>419.995625</v>
      </c>
      <c r="EA345">
        <v>23.2306625</v>
      </c>
      <c r="EB345">
        <v>2.108576666666667</v>
      </c>
      <c r="EC345">
        <v>2.09485625</v>
      </c>
      <c r="ED345">
        <v>18.28411666666667</v>
      </c>
      <c r="EE345">
        <v>18.18012083333333</v>
      </c>
      <c r="EF345">
        <v>0.00500078</v>
      </c>
      <c r="EG345">
        <v>0</v>
      </c>
      <c r="EH345">
        <v>0</v>
      </c>
      <c r="EI345">
        <v>0</v>
      </c>
      <c r="EJ345">
        <v>191.5458333333333</v>
      </c>
      <c r="EK345">
        <v>0.00500078</v>
      </c>
      <c r="EL345">
        <v>-22.43333333333334</v>
      </c>
      <c r="EM345">
        <v>-1.166666666666667</v>
      </c>
      <c r="EN345">
        <v>35.23929166666667</v>
      </c>
      <c r="EO345">
        <v>38.60133333333334</v>
      </c>
      <c r="EP345">
        <v>37.72620833333333</v>
      </c>
      <c r="EQ345">
        <v>38.72629166666667</v>
      </c>
      <c r="ER345">
        <v>37.78366666666667</v>
      </c>
      <c r="ES345">
        <v>0</v>
      </c>
      <c r="ET345">
        <v>0</v>
      </c>
      <c r="EU345">
        <v>0</v>
      </c>
      <c r="EV345">
        <v>1758415826.4</v>
      </c>
      <c r="EW345">
        <v>0</v>
      </c>
      <c r="EX345">
        <v>192.0423076923077</v>
      </c>
      <c r="EY345">
        <v>-45.58974348586939</v>
      </c>
      <c r="EZ345">
        <v>-9.507692643432502</v>
      </c>
      <c r="FA345">
        <v>-21.85769230769231</v>
      </c>
      <c r="FB345">
        <v>15</v>
      </c>
      <c r="FC345">
        <v>0</v>
      </c>
      <c r="FD345" t="s">
        <v>424</v>
      </c>
      <c r="FE345">
        <v>1746989605.5</v>
      </c>
      <c r="FF345">
        <v>1746989593.5</v>
      </c>
      <c r="FG345">
        <v>0</v>
      </c>
      <c r="FH345">
        <v>-0.274</v>
      </c>
      <c r="FI345">
        <v>-0.002</v>
      </c>
      <c r="FJ345">
        <v>2.549</v>
      </c>
      <c r="FK345">
        <v>0.129</v>
      </c>
      <c r="FL345">
        <v>420</v>
      </c>
      <c r="FM345">
        <v>17</v>
      </c>
      <c r="FN345">
        <v>0.02</v>
      </c>
      <c r="FO345">
        <v>0.04</v>
      </c>
      <c r="FP345">
        <v>2.01798825</v>
      </c>
      <c r="FQ345">
        <v>-0.0458628517823618</v>
      </c>
      <c r="FR345">
        <v>0.04344596890895054</v>
      </c>
      <c r="FS345">
        <v>1</v>
      </c>
      <c r="FT345">
        <v>192.1294117647059</v>
      </c>
      <c r="FU345">
        <v>-20.64782275464151</v>
      </c>
      <c r="FV345">
        <v>7.571328635123299</v>
      </c>
      <c r="FW345">
        <v>0</v>
      </c>
      <c r="FX345">
        <v>0.1520087</v>
      </c>
      <c r="FY345">
        <v>0.005362131332082246</v>
      </c>
      <c r="FZ345">
        <v>0.0008747611445417543</v>
      </c>
      <c r="GA345">
        <v>1</v>
      </c>
      <c r="GB345">
        <v>2</v>
      </c>
      <c r="GC345">
        <v>3</v>
      </c>
      <c r="GD345" t="s">
        <v>425</v>
      </c>
      <c r="GE345">
        <v>3.10323</v>
      </c>
      <c r="GF345">
        <v>2.7261</v>
      </c>
      <c r="GG345">
        <v>0.08809</v>
      </c>
      <c r="GH345">
        <v>0.0877159</v>
      </c>
      <c r="GI345">
        <v>0.105476</v>
      </c>
      <c r="GJ345">
        <v>0.106407</v>
      </c>
      <c r="GK345">
        <v>23836.2</v>
      </c>
      <c r="GL345">
        <v>21641.4</v>
      </c>
      <c r="GM345">
        <v>26703.3</v>
      </c>
      <c r="GN345">
        <v>23944.3</v>
      </c>
      <c r="GO345">
        <v>38223.3</v>
      </c>
      <c r="GP345">
        <v>31628.4</v>
      </c>
      <c r="GQ345">
        <v>46634.1</v>
      </c>
      <c r="GR345">
        <v>37882</v>
      </c>
      <c r="GS345">
        <v>1.86653</v>
      </c>
      <c r="GT345">
        <v>1.85923</v>
      </c>
      <c r="GU345">
        <v>0.09026380000000001</v>
      </c>
      <c r="GV345">
        <v>0</v>
      </c>
      <c r="GW345">
        <v>28.5143</v>
      </c>
      <c r="GX345">
        <v>999.9</v>
      </c>
      <c r="GY345">
        <v>53.2</v>
      </c>
      <c r="GZ345">
        <v>31.6</v>
      </c>
      <c r="HA345">
        <v>27.5399</v>
      </c>
      <c r="HB345">
        <v>61.0637</v>
      </c>
      <c r="HC345">
        <v>25.8173</v>
      </c>
      <c r="HD345">
        <v>1</v>
      </c>
      <c r="HE345">
        <v>0.137668</v>
      </c>
      <c r="HF345">
        <v>-1.20267</v>
      </c>
      <c r="HG345">
        <v>20.2943</v>
      </c>
      <c r="HH345">
        <v>5.22043</v>
      </c>
      <c r="HI345">
        <v>11.98</v>
      </c>
      <c r="HJ345">
        <v>4.96515</v>
      </c>
      <c r="HK345">
        <v>3.27585</v>
      </c>
      <c r="HL345">
        <v>9999</v>
      </c>
      <c r="HM345">
        <v>9999</v>
      </c>
      <c r="HN345">
        <v>9999</v>
      </c>
      <c r="HO345">
        <v>999.9</v>
      </c>
      <c r="HP345">
        <v>1.86386</v>
      </c>
      <c r="HQ345">
        <v>1.86006</v>
      </c>
      <c r="HR345">
        <v>1.85838</v>
      </c>
      <c r="HS345">
        <v>1.85974</v>
      </c>
      <c r="HT345">
        <v>1.85982</v>
      </c>
      <c r="HU345">
        <v>1.85837</v>
      </c>
      <c r="HV345">
        <v>1.85745</v>
      </c>
      <c r="HW345">
        <v>1.85236</v>
      </c>
      <c r="HX345">
        <v>0</v>
      </c>
      <c r="HY345">
        <v>0</v>
      </c>
      <c r="HZ345">
        <v>0</v>
      </c>
      <c r="IA345">
        <v>0</v>
      </c>
      <c r="IB345" t="s">
        <v>426</v>
      </c>
      <c r="IC345" t="s">
        <v>427</v>
      </c>
      <c r="ID345" t="s">
        <v>428</v>
      </c>
      <c r="IE345" t="s">
        <v>428</v>
      </c>
      <c r="IF345" t="s">
        <v>428</v>
      </c>
      <c r="IG345" t="s">
        <v>428</v>
      </c>
      <c r="IH345">
        <v>0</v>
      </c>
      <c r="II345">
        <v>100</v>
      </c>
      <c r="IJ345">
        <v>100</v>
      </c>
      <c r="IK345">
        <v>-0.661</v>
      </c>
      <c r="IL345">
        <v>0.3046</v>
      </c>
      <c r="IM345">
        <v>-0.6605319167387009</v>
      </c>
      <c r="IN345">
        <v>-0.0004737513092168879</v>
      </c>
      <c r="IO345">
        <v>1.233974951706583E-06</v>
      </c>
      <c r="IP345">
        <v>-2.791035861235605E-10</v>
      </c>
      <c r="IQ345">
        <v>0.04306461537617447</v>
      </c>
      <c r="IR345">
        <v>-0.002560808816659483</v>
      </c>
      <c r="IS345">
        <v>0.0007441110143227328</v>
      </c>
      <c r="IT345">
        <v>-6.151772081818622E-06</v>
      </c>
      <c r="IU345">
        <v>2</v>
      </c>
      <c r="IV345">
        <v>1988</v>
      </c>
      <c r="IW345">
        <v>1</v>
      </c>
      <c r="IX345">
        <v>28</v>
      </c>
      <c r="IY345">
        <v>190437</v>
      </c>
      <c r="IZ345">
        <v>190437.2</v>
      </c>
      <c r="JA345">
        <v>1.1499</v>
      </c>
      <c r="JB345">
        <v>2.62207</v>
      </c>
      <c r="JC345">
        <v>1.49658</v>
      </c>
      <c r="JD345">
        <v>2.34985</v>
      </c>
      <c r="JE345">
        <v>1.54907</v>
      </c>
      <c r="JF345">
        <v>2.35474</v>
      </c>
      <c r="JG345">
        <v>36.4578</v>
      </c>
      <c r="JH345">
        <v>24.0875</v>
      </c>
      <c r="JI345">
        <v>18</v>
      </c>
      <c r="JJ345">
        <v>481.565</v>
      </c>
      <c r="JK345">
        <v>491.403</v>
      </c>
      <c r="JL345">
        <v>30.1878</v>
      </c>
      <c r="JM345">
        <v>29.0189</v>
      </c>
      <c r="JN345">
        <v>30.0002</v>
      </c>
      <c r="JO345">
        <v>29.2166</v>
      </c>
      <c r="JP345">
        <v>29.2063</v>
      </c>
      <c r="JQ345">
        <v>23.1135</v>
      </c>
      <c r="JR345">
        <v>19.5394</v>
      </c>
      <c r="JS345">
        <v>100</v>
      </c>
      <c r="JT345">
        <v>30.1916</v>
      </c>
      <c r="JU345">
        <v>420</v>
      </c>
      <c r="JV345">
        <v>23.2726</v>
      </c>
      <c r="JW345">
        <v>101.958</v>
      </c>
      <c r="JX345">
        <v>91.35769999999999</v>
      </c>
    </row>
    <row r="346" spans="1:284">
      <c r="A346">
        <v>328</v>
      </c>
      <c r="B346">
        <v>1758415828.5</v>
      </c>
      <c r="C346">
        <v>3125.5</v>
      </c>
      <c r="D346" t="s">
        <v>1090</v>
      </c>
      <c r="E346" t="s">
        <v>1091</v>
      </c>
      <c r="F346">
        <v>5</v>
      </c>
      <c r="G346" t="s">
        <v>1037</v>
      </c>
      <c r="H346" t="s">
        <v>421</v>
      </c>
      <c r="I346">
        <v>1758415820.5</v>
      </c>
      <c r="J346">
        <f>(K346)/1000</f>
        <v>0</v>
      </c>
      <c r="K346">
        <f>1000*DK346*AI346*(DG346-DH346)/(100*CZ346*(1000-AI346*DG346))</f>
        <v>0</v>
      </c>
      <c r="L346">
        <f>DK346*AI346*(DF346-DE346*(1000-AI346*DH346)/(1000-AI346*DG346))/(100*CZ346)</f>
        <v>0</v>
      </c>
      <c r="M346">
        <f>DE346 - IF(AI346&gt;1, L346*CZ346*100.0/(AK346), 0)</f>
        <v>0</v>
      </c>
      <c r="N346">
        <f>((T346-J346/2)*M346-L346)/(T346+J346/2)</f>
        <v>0</v>
      </c>
      <c r="O346">
        <f>N346*(DL346+DM346)/1000.0</f>
        <v>0</v>
      </c>
      <c r="P346">
        <f>(DE346 - IF(AI346&gt;1, L346*CZ346*100.0/(AK346), 0))*(DL346+DM346)/1000.0</f>
        <v>0</v>
      </c>
      <c r="Q346">
        <f>2.0/((1/S346-1/R346)+SIGN(S346)*SQRT((1/S346-1/R346)*(1/S346-1/R346) + 4*DA346/((DA346+1)*(DA346+1))*(2*1/S346*1/R346-1/R346*1/R346)))</f>
        <v>0</v>
      </c>
      <c r="R346">
        <f>IF(LEFT(DB346,1)&lt;&gt;"0",IF(LEFT(DB346,1)="1",3.0,DC346),$D$5+$E$5*(DS346*DL346/($K$5*1000))+$F$5*(DS346*DL346/($K$5*1000))*MAX(MIN(CZ346,$J$5),$I$5)*MAX(MIN(CZ346,$J$5),$I$5)+$G$5*MAX(MIN(CZ346,$J$5),$I$5)*(DS346*DL346/($K$5*1000))+$H$5*(DS346*DL346/($K$5*1000))*(DS346*DL346/($K$5*1000)))</f>
        <v>0</v>
      </c>
      <c r="S346">
        <f>J346*(1000-(1000*0.61365*exp(17.502*W346/(240.97+W346))/(DL346+DM346)+DG346)/2)/(1000*0.61365*exp(17.502*W346/(240.97+W346))/(DL346+DM346)-DG346)</f>
        <v>0</v>
      </c>
      <c r="T346">
        <f>1/((DA346+1)/(Q346/1.6)+1/(R346/1.37)) + DA346/((DA346+1)/(Q346/1.6) + DA346/(R346/1.37))</f>
        <v>0</v>
      </c>
      <c r="U346">
        <f>(CV346*CY346)</f>
        <v>0</v>
      </c>
      <c r="V346">
        <f>(DN346+(U346+2*0.95*5.67E-8*(((DN346+$B$9)+273)^4-(DN346+273)^4)-44100*J346)/(1.84*29.3*R346+8*0.95*5.67E-8*(DN346+273)^3))</f>
        <v>0</v>
      </c>
      <c r="W346">
        <f>($C$9*DO346+$D$9*DP346+$E$9*V346)</f>
        <v>0</v>
      </c>
      <c r="X346">
        <f>0.61365*exp(17.502*W346/(240.97+W346))</f>
        <v>0</v>
      </c>
      <c r="Y346">
        <f>(Z346/AA346*100)</f>
        <v>0</v>
      </c>
      <c r="Z346">
        <f>DG346*(DL346+DM346)/1000</f>
        <v>0</v>
      </c>
      <c r="AA346">
        <f>0.61365*exp(17.502*DN346/(240.97+DN346))</f>
        <v>0</v>
      </c>
      <c r="AB346">
        <f>(X346-DG346*(DL346+DM346)/1000)</f>
        <v>0</v>
      </c>
      <c r="AC346">
        <f>(-J346*44100)</f>
        <v>0</v>
      </c>
      <c r="AD346">
        <f>2*29.3*R346*0.92*(DN346-W346)</f>
        <v>0</v>
      </c>
      <c r="AE346">
        <f>2*0.95*5.67E-8*(((DN346+$B$9)+273)^4-(W346+273)^4)</f>
        <v>0</v>
      </c>
      <c r="AF346">
        <f>U346+AE346+AC346+AD346</f>
        <v>0</v>
      </c>
      <c r="AG346">
        <v>0</v>
      </c>
      <c r="AH346">
        <v>0</v>
      </c>
      <c r="AI346">
        <f>IF(AG346*$H$15&gt;=AK346,1.0,(AK346/(AK346-AG346*$H$15)))</f>
        <v>0</v>
      </c>
      <c r="AJ346">
        <f>(AI346-1)*100</f>
        <v>0</v>
      </c>
      <c r="AK346">
        <f>MAX(0,($B$15+$C$15*DS346)/(1+$D$15*DS346)*DL346/(DN346+273)*$E$15)</f>
        <v>0</v>
      </c>
      <c r="AL346" t="s">
        <v>422</v>
      </c>
      <c r="AM346" t="s">
        <v>422</v>
      </c>
      <c r="AN346">
        <v>0</v>
      </c>
      <c r="AO346">
        <v>0</v>
      </c>
      <c r="AP346">
        <f>1-AN346/AO346</f>
        <v>0</v>
      </c>
      <c r="AQ346">
        <v>0</v>
      </c>
      <c r="AR346" t="s">
        <v>422</v>
      </c>
      <c r="AS346" t="s">
        <v>422</v>
      </c>
      <c r="AT346">
        <v>0</v>
      </c>
      <c r="AU346">
        <v>0</v>
      </c>
      <c r="AV346">
        <f>1-AT346/AU346</f>
        <v>0</v>
      </c>
      <c r="AW346">
        <v>0.5</v>
      </c>
      <c r="AX346">
        <f>CW346</f>
        <v>0</v>
      </c>
      <c r="AY346">
        <f>L346</f>
        <v>0</v>
      </c>
      <c r="AZ346">
        <f>AV346*AW346*AX346</f>
        <v>0</v>
      </c>
      <c r="BA346">
        <f>(AY346-AQ346)/AX346</f>
        <v>0</v>
      </c>
      <c r="BB346">
        <f>(AO346-AU346)/AU346</f>
        <v>0</v>
      </c>
      <c r="BC346">
        <f>AN346/(AP346+AN346/AU346)</f>
        <v>0</v>
      </c>
      <c r="BD346" t="s">
        <v>422</v>
      </c>
      <c r="BE346">
        <v>0</v>
      </c>
      <c r="BF346">
        <f>IF(BE346&lt;&gt;0, BE346, BC346)</f>
        <v>0</v>
      </c>
      <c r="BG346">
        <f>1-BF346/AU346</f>
        <v>0</v>
      </c>
      <c r="BH346">
        <f>(AU346-AT346)/(AU346-BF346)</f>
        <v>0</v>
      </c>
      <c r="BI346">
        <f>(AO346-AU346)/(AO346-BF346)</f>
        <v>0</v>
      </c>
      <c r="BJ346">
        <f>(AU346-AT346)/(AU346-AN346)</f>
        <v>0</v>
      </c>
      <c r="BK346">
        <f>(AO346-AU346)/(AO346-AN346)</f>
        <v>0</v>
      </c>
      <c r="BL346">
        <f>(BH346*BF346/AT346)</f>
        <v>0</v>
      </c>
      <c r="BM346">
        <f>(1-BL346)</f>
        <v>0</v>
      </c>
      <c r="CV346">
        <f>$B$13*DT346+$C$13*DU346+$F$13*EF346*(1-EI346)</f>
        <v>0</v>
      </c>
      <c r="CW346">
        <f>CV346*CX346</f>
        <v>0</v>
      </c>
      <c r="CX346">
        <f>($B$13*$D$11+$C$13*$D$11+$F$13*((ES346+EK346)/MAX(ES346+EK346+ET346, 0.1)*$I$11+ET346/MAX(ES346+EK346+ET346, 0.1)*$J$11))/($B$13+$C$13+$F$13)</f>
        <v>0</v>
      </c>
      <c r="CY346">
        <f>($B$13*$K$11+$C$13*$K$11+$F$13*((ES346+EK346)/MAX(ES346+EK346+ET346, 0.1)*$P$11+ET346/MAX(ES346+EK346+ET346, 0.1)*$Q$11))/($B$13+$C$13+$F$13)</f>
        <v>0</v>
      </c>
      <c r="CZ346">
        <v>1.91</v>
      </c>
      <c r="DA346">
        <v>0.5</v>
      </c>
      <c r="DB346" t="s">
        <v>423</v>
      </c>
      <c r="DC346">
        <v>2</v>
      </c>
      <c r="DD346">
        <v>1758415820.5</v>
      </c>
      <c r="DE346">
        <v>422.0088333333334</v>
      </c>
      <c r="DF346">
        <v>419.9895833333333</v>
      </c>
      <c r="DG346">
        <v>23.38283333333333</v>
      </c>
      <c r="DH346">
        <v>23.23063333333333</v>
      </c>
      <c r="DI346">
        <v>422.6702916666666</v>
      </c>
      <c r="DJ346">
        <v>23.07817083333333</v>
      </c>
      <c r="DK346">
        <v>499.9862083333333</v>
      </c>
      <c r="DL346">
        <v>90.17625416666665</v>
      </c>
      <c r="DM346">
        <v>0.0680459125</v>
      </c>
      <c r="DN346">
        <v>29.79259166666667</v>
      </c>
      <c r="DO346">
        <v>29.98540833333333</v>
      </c>
      <c r="DP346">
        <v>999.9</v>
      </c>
      <c r="DQ346">
        <v>0</v>
      </c>
      <c r="DR346">
        <v>0</v>
      </c>
      <c r="DS346">
        <v>9992.737083333333</v>
      </c>
      <c r="DT346">
        <v>0</v>
      </c>
      <c r="DU346">
        <v>3.52142</v>
      </c>
      <c r="DV346">
        <v>2.019176666666667</v>
      </c>
      <c r="DW346">
        <v>432.1128333333333</v>
      </c>
      <c r="DX346">
        <v>429.9782916666666</v>
      </c>
      <c r="DY346">
        <v>0.1522080833333333</v>
      </c>
      <c r="DZ346">
        <v>419.9895833333333</v>
      </c>
      <c r="EA346">
        <v>23.23063333333333</v>
      </c>
      <c r="EB346">
        <v>2.108576666666667</v>
      </c>
      <c r="EC346">
        <v>2.09485125</v>
      </c>
      <c r="ED346">
        <v>18.28412083333333</v>
      </c>
      <c r="EE346">
        <v>18.18008333333333</v>
      </c>
      <c r="EF346">
        <v>0.00500078</v>
      </c>
      <c r="EG346">
        <v>0</v>
      </c>
      <c r="EH346">
        <v>0</v>
      </c>
      <c r="EI346">
        <v>0</v>
      </c>
      <c r="EJ346">
        <v>190.0416666666667</v>
      </c>
      <c r="EK346">
        <v>0.00500078</v>
      </c>
      <c r="EL346">
        <v>-21.66666666666667</v>
      </c>
      <c r="EM346">
        <v>-1.166666666666667</v>
      </c>
      <c r="EN346">
        <v>35.23154166666666</v>
      </c>
      <c r="EO346">
        <v>38.58570833333333</v>
      </c>
      <c r="EP346">
        <v>37.73404166666666</v>
      </c>
      <c r="EQ346">
        <v>38.70279166666666</v>
      </c>
      <c r="ER346">
        <v>37.77320833333334</v>
      </c>
      <c r="ES346">
        <v>0</v>
      </c>
      <c r="ET346">
        <v>0</v>
      </c>
      <c r="EU346">
        <v>0</v>
      </c>
      <c r="EV346">
        <v>1758415828.2</v>
      </c>
      <c r="EW346">
        <v>0</v>
      </c>
      <c r="EX346">
        <v>190.38</v>
      </c>
      <c r="EY346">
        <v>-23.03846145287521</v>
      </c>
      <c r="EZ346">
        <v>-16.20769244279622</v>
      </c>
      <c r="FA346">
        <v>-21.284</v>
      </c>
      <c r="FB346">
        <v>15</v>
      </c>
      <c r="FC346">
        <v>0</v>
      </c>
      <c r="FD346" t="s">
        <v>424</v>
      </c>
      <c r="FE346">
        <v>1746989605.5</v>
      </c>
      <c r="FF346">
        <v>1746989593.5</v>
      </c>
      <c r="FG346">
        <v>0</v>
      </c>
      <c r="FH346">
        <v>-0.274</v>
      </c>
      <c r="FI346">
        <v>-0.002</v>
      </c>
      <c r="FJ346">
        <v>2.549</v>
      </c>
      <c r="FK346">
        <v>0.129</v>
      </c>
      <c r="FL346">
        <v>420</v>
      </c>
      <c r="FM346">
        <v>17</v>
      </c>
      <c r="FN346">
        <v>0.02</v>
      </c>
      <c r="FO346">
        <v>0.04</v>
      </c>
      <c r="FP346">
        <v>2.013083658536586</v>
      </c>
      <c r="FQ346">
        <v>-0.002992264808361671</v>
      </c>
      <c r="FR346">
        <v>0.04010587681260428</v>
      </c>
      <c r="FS346">
        <v>1</v>
      </c>
      <c r="FT346">
        <v>192.0911764705882</v>
      </c>
      <c r="FU346">
        <v>-33.42857141305055</v>
      </c>
      <c r="FV346">
        <v>7.665598002345544</v>
      </c>
      <c r="FW346">
        <v>0</v>
      </c>
      <c r="FX346">
        <v>0.1519528536585366</v>
      </c>
      <c r="FY346">
        <v>0.003087554006968313</v>
      </c>
      <c r="FZ346">
        <v>0.0009133591327694947</v>
      </c>
      <c r="GA346">
        <v>1</v>
      </c>
      <c r="GB346">
        <v>2</v>
      </c>
      <c r="GC346">
        <v>3</v>
      </c>
      <c r="GD346" t="s">
        <v>425</v>
      </c>
      <c r="GE346">
        <v>3.10299</v>
      </c>
      <c r="GF346">
        <v>2.72643</v>
      </c>
      <c r="GG346">
        <v>0.08809110000000001</v>
      </c>
      <c r="GH346">
        <v>0.0877206</v>
      </c>
      <c r="GI346">
        <v>0.105476</v>
      </c>
      <c r="GJ346">
        <v>0.106408</v>
      </c>
      <c r="GK346">
        <v>23836.3</v>
      </c>
      <c r="GL346">
        <v>21641.2</v>
      </c>
      <c r="GM346">
        <v>26703.4</v>
      </c>
      <c r="GN346">
        <v>23944.2</v>
      </c>
      <c r="GO346">
        <v>38223.4</v>
      </c>
      <c r="GP346">
        <v>31628.3</v>
      </c>
      <c r="GQ346">
        <v>46634.1</v>
      </c>
      <c r="GR346">
        <v>37881.9</v>
      </c>
      <c r="GS346">
        <v>1.8664</v>
      </c>
      <c r="GT346">
        <v>1.8595</v>
      </c>
      <c r="GU346">
        <v>0.0904128</v>
      </c>
      <c r="GV346">
        <v>0</v>
      </c>
      <c r="GW346">
        <v>28.5123</v>
      </c>
      <c r="GX346">
        <v>999.9</v>
      </c>
      <c r="GY346">
        <v>53.2</v>
      </c>
      <c r="GZ346">
        <v>31.7</v>
      </c>
      <c r="HA346">
        <v>27.6957</v>
      </c>
      <c r="HB346">
        <v>61.3137</v>
      </c>
      <c r="HC346">
        <v>25.8814</v>
      </c>
      <c r="HD346">
        <v>1</v>
      </c>
      <c r="HE346">
        <v>0.137825</v>
      </c>
      <c r="HF346">
        <v>-1.19474</v>
      </c>
      <c r="HG346">
        <v>20.2944</v>
      </c>
      <c r="HH346">
        <v>5.22073</v>
      </c>
      <c r="HI346">
        <v>11.98</v>
      </c>
      <c r="HJ346">
        <v>4.9652</v>
      </c>
      <c r="HK346">
        <v>3.2759</v>
      </c>
      <c r="HL346">
        <v>9999</v>
      </c>
      <c r="HM346">
        <v>9999</v>
      </c>
      <c r="HN346">
        <v>9999</v>
      </c>
      <c r="HO346">
        <v>999.9</v>
      </c>
      <c r="HP346">
        <v>1.86387</v>
      </c>
      <c r="HQ346">
        <v>1.86006</v>
      </c>
      <c r="HR346">
        <v>1.8584</v>
      </c>
      <c r="HS346">
        <v>1.85975</v>
      </c>
      <c r="HT346">
        <v>1.85981</v>
      </c>
      <c r="HU346">
        <v>1.85837</v>
      </c>
      <c r="HV346">
        <v>1.85745</v>
      </c>
      <c r="HW346">
        <v>1.85237</v>
      </c>
      <c r="HX346">
        <v>0</v>
      </c>
      <c r="HY346">
        <v>0</v>
      </c>
      <c r="HZ346">
        <v>0</v>
      </c>
      <c r="IA346">
        <v>0</v>
      </c>
      <c r="IB346" t="s">
        <v>426</v>
      </c>
      <c r="IC346" t="s">
        <v>427</v>
      </c>
      <c r="ID346" t="s">
        <v>428</v>
      </c>
      <c r="IE346" t="s">
        <v>428</v>
      </c>
      <c r="IF346" t="s">
        <v>428</v>
      </c>
      <c r="IG346" t="s">
        <v>428</v>
      </c>
      <c r="IH346">
        <v>0</v>
      </c>
      <c r="II346">
        <v>100</v>
      </c>
      <c r="IJ346">
        <v>100</v>
      </c>
      <c r="IK346">
        <v>-0.662</v>
      </c>
      <c r="IL346">
        <v>0.3046</v>
      </c>
      <c r="IM346">
        <v>-0.6605319167387009</v>
      </c>
      <c r="IN346">
        <v>-0.0004737513092168879</v>
      </c>
      <c r="IO346">
        <v>1.233974951706583E-06</v>
      </c>
      <c r="IP346">
        <v>-2.791035861235605E-10</v>
      </c>
      <c r="IQ346">
        <v>0.04306461537617447</v>
      </c>
      <c r="IR346">
        <v>-0.002560808816659483</v>
      </c>
      <c r="IS346">
        <v>0.0007441110143227328</v>
      </c>
      <c r="IT346">
        <v>-6.151772081818622E-06</v>
      </c>
      <c r="IU346">
        <v>2</v>
      </c>
      <c r="IV346">
        <v>1988</v>
      </c>
      <c r="IW346">
        <v>1</v>
      </c>
      <c r="IX346">
        <v>28</v>
      </c>
      <c r="IY346">
        <v>190437</v>
      </c>
      <c r="IZ346">
        <v>190437.2</v>
      </c>
      <c r="JA346">
        <v>1.1499</v>
      </c>
      <c r="JB346">
        <v>2.62207</v>
      </c>
      <c r="JC346">
        <v>1.49658</v>
      </c>
      <c r="JD346">
        <v>2.34985</v>
      </c>
      <c r="JE346">
        <v>1.54907</v>
      </c>
      <c r="JF346">
        <v>2.33643</v>
      </c>
      <c r="JG346">
        <v>36.4578</v>
      </c>
      <c r="JH346">
        <v>24.0875</v>
      </c>
      <c r="JI346">
        <v>18</v>
      </c>
      <c r="JJ346">
        <v>481.492</v>
      </c>
      <c r="JK346">
        <v>491.585</v>
      </c>
      <c r="JL346">
        <v>30.1927</v>
      </c>
      <c r="JM346">
        <v>29.0189</v>
      </c>
      <c r="JN346">
        <v>30.0001</v>
      </c>
      <c r="JO346">
        <v>29.2166</v>
      </c>
      <c r="JP346">
        <v>29.2063</v>
      </c>
      <c r="JQ346">
        <v>23.1116</v>
      </c>
      <c r="JR346">
        <v>19.5394</v>
      </c>
      <c r="JS346">
        <v>100</v>
      </c>
      <c r="JT346">
        <v>30.2017</v>
      </c>
      <c r="JU346">
        <v>420</v>
      </c>
      <c r="JV346">
        <v>23.2726</v>
      </c>
      <c r="JW346">
        <v>101.959</v>
      </c>
      <c r="JX346">
        <v>91.3574</v>
      </c>
    </row>
    <row r="347" spans="1:284">
      <c r="A347">
        <v>329</v>
      </c>
      <c r="B347">
        <v>1758415830.5</v>
      </c>
      <c r="C347">
        <v>3127.5</v>
      </c>
      <c r="D347" t="s">
        <v>1092</v>
      </c>
      <c r="E347" t="s">
        <v>1093</v>
      </c>
      <c r="F347">
        <v>5</v>
      </c>
      <c r="G347" t="s">
        <v>1037</v>
      </c>
      <c r="H347" t="s">
        <v>421</v>
      </c>
      <c r="I347">
        <v>1758415822.5</v>
      </c>
      <c r="J347">
        <f>(K347)/1000</f>
        <v>0</v>
      </c>
      <c r="K347">
        <f>1000*DK347*AI347*(DG347-DH347)/(100*CZ347*(1000-AI347*DG347))</f>
        <v>0</v>
      </c>
      <c r="L347">
        <f>DK347*AI347*(DF347-DE347*(1000-AI347*DH347)/(1000-AI347*DG347))/(100*CZ347)</f>
        <v>0</v>
      </c>
      <c r="M347">
        <f>DE347 - IF(AI347&gt;1, L347*CZ347*100.0/(AK347), 0)</f>
        <v>0</v>
      </c>
      <c r="N347">
        <f>((T347-J347/2)*M347-L347)/(T347+J347/2)</f>
        <v>0</v>
      </c>
      <c r="O347">
        <f>N347*(DL347+DM347)/1000.0</f>
        <v>0</v>
      </c>
      <c r="P347">
        <f>(DE347 - IF(AI347&gt;1, L347*CZ347*100.0/(AK347), 0))*(DL347+DM347)/1000.0</f>
        <v>0</v>
      </c>
      <c r="Q347">
        <f>2.0/((1/S347-1/R347)+SIGN(S347)*SQRT((1/S347-1/R347)*(1/S347-1/R347) + 4*DA347/((DA347+1)*(DA347+1))*(2*1/S347*1/R347-1/R347*1/R347)))</f>
        <v>0</v>
      </c>
      <c r="R347">
        <f>IF(LEFT(DB347,1)&lt;&gt;"0",IF(LEFT(DB347,1)="1",3.0,DC347),$D$5+$E$5*(DS347*DL347/($K$5*1000))+$F$5*(DS347*DL347/($K$5*1000))*MAX(MIN(CZ347,$J$5),$I$5)*MAX(MIN(CZ347,$J$5),$I$5)+$G$5*MAX(MIN(CZ347,$J$5),$I$5)*(DS347*DL347/($K$5*1000))+$H$5*(DS347*DL347/($K$5*1000))*(DS347*DL347/($K$5*1000)))</f>
        <v>0</v>
      </c>
      <c r="S347">
        <f>J347*(1000-(1000*0.61365*exp(17.502*W347/(240.97+W347))/(DL347+DM347)+DG347)/2)/(1000*0.61365*exp(17.502*W347/(240.97+W347))/(DL347+DM347)-DG347)</f>
        <v>0</v>
      </c>
      <c r="T347">
        <f>1/((DA347+1)/(Q347/1.6)+1/(R347/1.37)) + DA347/((DA347+1)/(Q347/1.6) + DA347/(R347/1.37))</f>
        <v>0</v>
      </c>
      <c r="U347">
        <f>(CV347*CY347)</f>
        <v>0</v>
      </c>
      <c r="V347">
        <f>(DN347+(U347+2*0.95*5.67E-8*(((DN347+$B$9)+273)^4-(DN347+273)^4)-44100*J347)/(1.84*29.3*R347+8*0.95*5.67E-8*(DN347+273)^3))</f>
        <v>0</v>
      </c>
      <c r="W347">
        <f>($C$9*DO347+$D$9*DP347+$E$9*V347)</f>
        <v>0</v>
      </c>
      <c r="X347">
        <f>0.61365*exp(17.502*W347/(240.97+W347))</f>
        <v>0</v>
      </c>
      <c r="Y347">
        <f>(Z347/AA347*100)</f>
        <v>0</v>
      </c>
      <c r="Z347">
        <f>DG347*(DL347+DM347)/1000</f>
        <v>0</v>
      </c>
      <c r="AA347">
        <f>0.61365*exp(17.502*DN347/(240.97+DN347))</f>
        <v>0</v>
      </c>
      <c r="AB347">
        <f>(X347-DG347*(DL347+DM347)/1000)</f>
        <v>0</v>
      </c>
      <c r="AC347">
        <f>(-J347*44100)</f>
        <v>0</v>
      </c>
      <c r="AD347">
        <f>2*29.3*R347*0.92*(DN347-W347)</f>
        <v>0</v>
      </c>
      <c r="AE347">
        <f>2*0.95*5.67E-8*(((DN347+$B$9)+273)^4-(W347+273)^4)</f>
        <v>0</v>
      </c>
      <c r="AF347">
        <f>U347+AE347+AC347+AD347</f>
        <v>0</v>
      </c>
      <c r="AG347">
        <v>0</v>
      </c>
      <c r="AH347">
        <v>0</v>
      </c>
      <c r="AI347">
        <f>IF(AG347*$H$15&gt;=AK347,1.0,(AK347/(AK347-AG347*$H$15)))</f>
        <v>0</v>
      </c>
      <c r="AJ347">
        <f>(AI347-1)*100</f>
        <v>0</v>
      </c>
      <c r="AK347">
        <f>MAX(0,($B$15+$C$15*DS347)/(1+$D$15*DS347)*DL347/(DN347+273)*$E$15)</f>
        <v>0</v>
      </c>
      <c r="AL347" t="s">
        <v>422</v>
      </c>
      <c r="AM347" t="s">
        <v>422</v>
      </c>
      <c r="AN347">
        <v>0</v>
      </c>
      <c r="AO347">
        <v>0</v>
      </c>
      <c r="AP347">
        <f>1-AN347/AO347</f>
        <v>0</v>
      </c>
      <c r="AQ347">
        <v>0</v>
      </c>
      <c r="AR347" t="s">
        <v>422</v>
      </c>
      <c r="AS347" t="s">
        <v>422</v>
      </c>
      <c r="AT347">
        <v>0</v>
      </c>
      <c r="AU347">
        <v>0</v>
      </c>
      <c r="AV347">
        <f>1-AT347/AU347</f>
        <v>0</v>
      </c>
      <c r="AW347">
        <v>0.5</v>
      </c>
      <c r="AX347">
        <f>CW347</f>
        <v>0</v>
      </c>
      <c r="AY347">
        <f>L347</f>
        <v>0</v>
      </c>
      <c r="AZ347">
        <f>AV347*AW347*AX347</f>
        <v>0</v>
      </c>
      <c r="BA347">
        <f>(AY347-AQ347)/AX347</f>
        <v>0</v>
      </c>
      <c r="BB347">
        <f>(AO347-AU347)/AU347</f>
        <v>0</v>
      </c>
      <c r="BC347">
        <f>AN347/(AP347+AN347/AU347)</f>
        <v>0</v>
      </c>
      <c r="BD347" t="s">
        <v>422</v>
      </c>
      <c r="BE347">
        <v>0</v>
      </c>
      <c r="BF347">
        <f>IF(BE347&lt;&gt;0, BE347, BC347)</f>
        <v>0</v>
      </c>
      <c r="BG347">
        <f>1-BF347/AU347</f>
        <v>0</v>
      </c>
      <c r="BH347">
        <f>(AU347-AT347)/(AU347-BF347)</f>
        <v>0</v>
      </c>
      <c r="BI347">
        <f>(AO347-AU347)/(AO347-BF347)</f>
        <v>0</v>
      </c>
      <c r="BJ347">
        <f>(AU347-AT347)/(AU347-AN347)</f>
        <v>0</v>
      </c>
      <c r="BK347">
        <f>(AO347-AU347)/(AO347-AN347)</f>
        <v>0</v>
      </c>
      <c r="BL347">
        <f>(BH347*BF347/AT347)</f>
        <v>0</v>
      </c>
      <c r="BM347">
        <f>(1-BL347)</f>
        <v>0</v>
      </c>
      <c r="CV347">
        <f>$B$13*DT347+$C$13*DU347+$F$13*EF347*(1-EI347)</f>
        <v>0</v>
      </c>
      <c r="CW347">
        <f>CV347*CX347</f>
        <v>0</v>
      </c>
      <c r="CX347">
        <f>($B$13*$D$11+$C$13*$D$11+$F$13*((ES347+EK347)/MAX(ES347+EK347+ET347, 0.1)*$I$11+ET347/MAX(ES347+EK347+ET347, 0.1)*$J$11))/($B$13+$C$13+$F$13)</f>
        <v>0</v>
      </c>
      <c r="CY347">
        <f>($B$13*$K$11+$C$13*$K$11+$F$13*((ES347+EK347)/MAX(ES347+EK347+ET347, 0.1)*$P$11+ET347/MAX(ES347+EK347+ET347, 0.1)*$Q$11))/($B$13+$C$13+$F$13)</f>
        <v>0</v>
      </c>
      <c r="CZ347">
        <v>1.91</v>
      </c>
      <c r="DA347">
        <v>0.5</v>
      </c>
      <c r="DB347" t="s">
        <v>423</v>
      </c>
      <c r="DC347">
        <v>2</v>
      </c>
      <c r="DD347">
        <v>1758415822.5</v>
      </c>
      <c r="DE347">
        <v>422.0067083333333</v>
      </c>
      <c r="DF347">
        <v>419.989875</v>
      </c>
      <c r="DG347">
        <v>23.3826625</v>
      </c>
      <c r="DH347">
        <v>23.23049583333333</v>
      </c>
      <c r="DI347">
        <v>422.668125</v>
      </c>
      <c r="DJ347">
        <v>23.078</v>
      </c>
      <c r="DK347">
        <v>499.9632083333333</v>
      </c>
      <c r="DL347">
        <v>90.17620416666666</v>
      </c>
      <c r="DM347">
        <v>0.06815316249999999</v>
      </c>
      <c r="DN347">
        <v>29.79235416666667</v>
      </c>
      <c r="DO347">
        <v>29.98561666666667</v>
      </c>
      <c r="DP347">
        <v>999.9</v>
      </c>
      <c r="DQ347">
        <v>0</v>
      </c>
      <c r="DR347">
        <v>0</v>
      </c>
      <c r="DS347">
        <v>9991.825416666667</v>
      </c>
      <c r="DT347">
        <v>0</v>
      </c>
      <c r="DU347">
        <v>3.52142</v>
      </c>
      <c r="DV347">
        <v>2.016758333333333</v>
      </c>
      <c r="DW347">
        <v>432.1105416666667</v>
      </c>
      <c r="DX347">
        <v>429.9785</v>
      </c>
      <c r="DY347">
        <v>0.1521709166666667</v>
      </c>
      <c r="DZ347">
        <v>419.989875</v>
      </c>
      <c r="EA347">
        <v>23.23049583333333</v>
      </c>
      <c r="EB347">
        <v>2.10856</v>
      </c>
      <c r="EC347">
        <v>2.094837916666667</v>
      </c>
      <c r="ED347">
        <v>18.28399583333333</v>
      </c>
      <c r="EE347">
        <v>18.17998333333334</v>
      </c>
      <c r="EF347">
        <v>0.00500078</v>
      </c>
      <c r="EG347">
        <v>0</v>
      </c>
      <c r="EH347">
        <v>0</v>
      </c>
      <c r="EI347">
        <v>0</v>
      </c>
      <c r="EJ347">
        <v>189.0916666666667</v>
      </c>
      <c r="EK347">
        <v>0.00500078</v>
      </c>
      <c r="EL347">
        <v>-20.9</v>
      </c>
      <c r="EM347">
        <v>-1.075</v>
      </c>
      <c r="EN347">
        <v>35.22375</v>
      </c>
      <c r="EO347">
        <v>38.57525</v>
      </c>
      <c r="EP347">
        <v>37.72883333333333</v>
      </c>
      <c r="EQ347">
        <v>38.67941666666667</v>
      </c>
      <c r="ER347">
        <v>37.76533333333333</v>
      </c>
      <c r="ES347">
        <v>0</v>
      </c>
      <c r="ET347">
        <v>0</v>
      </c>
      <c r="EU347">
        <v>0</v>
      </c>
      <c r="EV347">
        <v>1758415830.6</v>
      </c>
      <c r="EW347">
        <v>0</v>
      </c>
      <c r="EX347">
        <v>189.84</v>
      </c>
      <c r="EY347">
        <v>-18.72307674922406</v>
      </c>
      <c r="EZ347">
        <v>3.292307430329363</v>
      </c>
      <c r="FA347">
        <v>-20.648</v>
      </c>
      <c r="FB347">
        <v>15</v>
      </c>
      <c r="FC347">
        <v>0</v>
      </c>
      <c r="FD347" t="s">
        <v>424</v>
      </c>
      <c r="FE347">
        <v>1746989605.5</v>
      </c>
      <c r="FF347">
        <v>1746989593.5</v>
      </c>
      <c r="FG347">
        <v>0</v>
      </c>
      <c r="FH347">
        <v>-0.274</v>
      </c>
      <c r="FI347">
        <v>-0.002</v>
      </c>
      <c r="FJ347">
        <v>2.549</v>
      </c>
      <c r="FK347">
        <v>0.129</v>
      </c>
      <c r="FL347">
        <v>420</v>
      </c>
      <c r="FM347">
        <v>17</v>
      </c>
      <c r="FN347">
        <v>0.02</v>
      </c>
      <c r="FO347">
        <v>0.04</v>
      </c>
      <c r="FP347">
        <v>2.01000925</v>
      </c>
      <c r="FQ347">
        <v>-0.06764228893058856</v>
      </c>
      <c r="FR347">
        <v>0.03882413652533045</v>
      </c>
      <c r="FS347">
        <v>1</v>
      </c>
      <c r="FT347">
        <v>191.6911764705882</v>
      </c>
      <c r="FU347">
        <v>-28.23376620700957</v>
      </c>
      <c r="FV347">
        <v>7.491028659711749</v>
      </c>
      <c r="FW347">
        <v>0</v>
      </c>
      <c r="FX347">
        <v>0.1519136</v>
      </c>
      <c r="FY347">
        <v>-5.268292682992587E-06</v>
      </c>
      <c r="FZ347">
        <v>0.0009532756107233617</v>
      </c>
      <c r="GA347">
        <v>1</v>
      </c>
      <c r="GB347">
        <v>2</v>
      </c>
      <c r="GC347">
        <v>3</v>
      </c>
      <c r="GD347" t="s">
        <v>425</v>
      </c>
      <c r="GE347">
        <v>3.10286</v>
      </c>
      <c r="GF347">
        <v>2.72681</v>
      </c>
      <c r="GG347">
        <v>0.088098</v>
      </c>
      <c r="GH347">
        <v>0.08772099999999999</v>
      </c>
      <c r="GI347">
        <v>0.105476</v>
      </c>
      <c r="GJ347">
        <v>0.106406</v>
      </c>
      <c r="GK347">
        <v>23836.2</v>
      </c>
      <c r="GL347">
        <v>21641.1</v>
      </c>
      <c r="GM347">
        <v>26703.5</v>
      </c>
      <c r="GN347">
        <v>23944.1</v>
      </c>
      <c r="GO347">
        <v>38223.4</v>
      </c>
      <c r="GP347">
        <v>31628.1</v>
      </c>
      <c r="GQ347">
        <v>46634.2</v>
      </c>
      <c r="GR347">
        <v>37881.6</v>
      </c>
      <c r="GS347">
        <v>1.86623</v>
      </c>
      <c r="GT347">
        <v>1.85972</v>
      </c>
      <c r="GU347">
        <v>0.0907853</v>
      </c>
      <c r="GV347">
        <v>0</v>
      </c>
      <c r="GW347">
        <v>28.5105</v>
      </c>
      <c r="GX347">
        <v>999.9</v>
      </c>
      <c r="GY347">
        <v>53.2</v>
      </c>
      <c r="GZ347">
        <v>31.7</v>
      </c>
      <c r="HA347">
        <v>27.6968</v>
      </c>
      <c r="HB347">
        <v>61.1137</v>
      </c>
      <c r="HC347">
        <v>25.9535</v>
      </c>
      <c r="HD347">
        <v>1</v>
      </c>
      <c r="HE347">
        <v>0.137642</v>
      </c>
      <c r="HF347">
        <v>-1.20263</v>
      </c>
      <c r="HG347">
        <v>20.2942</v>
      </c>
      <c r="HH347">
        <v>5.22103</v>
      </c>
      <c r="HI347">
        <v>11.98</v>
      </c>
      <c r="HJ347">
        <v>4.96515</v>
      </c>
      <c r="HK347">
        <v>3.27593</v>
      </c>
      <c r="HL347">
        <v>9999</v>
      </c>
      <c r="HM347">
        <v>9999</v>
      </c>
      <c r="HN347">
        <v>9999</v>
      </c>
      <c r="HO347">
        <v>999.9</v>
      </c>
      <c r="HP347">
        <v>1.86386</v>
      </c>
      <c r="HQ347">
        <v>1.86005</v>
      </c>
      <c r="HR347">
        <v>1.8584</v>
      </c>
      <c r="HS347">
        <v>1.85974</v>
      </c>
      <c r="HT347">
        <v>1.8598</v>
      </c>
      <c r="HU347">
        <v>1.85837</v>
      </c>
      <c r="HV347">
        <v>1.85745</v>
      </c>
      <c r="HW347">
        <v>1.85238</v>
      </c>
      <c r="HX347">
        <v>0</v>
      </c>
      <c r="HY347">
        <v>0</v>
      </c>
      <c r="HZ347">
        <v>0</v>
      </c>
      <c r="IA347">
        <v>0</v>
      </c>
      <c r="IB347" t="s">
        <v>426</v>
      </c>
      <c r="IC347" t="s">
        <v>427</v>
      </c>
      <c r="ID347" t="s">
        <v>428</v>
      </c>
      <c r="IE347" t="s">
        <v>428</v>
      </c>
      <c r="IF347" t="s">
        <v>428</v>
      </c>
      <c r="IG347" t="s">
        <v>428</v>
      </c>
      <c r="IH347">
        <v>0</v>
      </c>
      <c r="II347">
        <v>100</v>
      </c>
      <c r="IJ347">
        <v>100</v>
      </c>
      <c r="IK347">
        <v>-0.661</v>
      </c>
      <c r="IL347">
        <v>0.3047</v>
      </c>
      <c r="IM347">
        <v>-0.6605319167387009</v>
      </c>
      <c r="IN347">
        <v>-0.0004737513092168879</v>
      </c>
      <c r="IO347">
        <v>1.233974951706583E-06</v>
      </c>
      <c r="IP347">
        <v>-2.791035861235605E-10</v>
      </c>
      <c r="IQ347">
        <v>0.04306461537617447</v>
      </c>
      <c r="IR347">
        <v>-0.002560808816659483</v>
      </c>
      <c r="IS347">
        <v>0.0007441110143227328</v>
      </c>
      <c r="IT347">
        <v>-6.151772081818622E-06</v>
      </c>
      <c r="IU347">
        <v>2</v>
      </c>
      <c r="IV347">
        <v>1988</v>
      </c>
      <c r="IW347">
        <v>1</v>
      </c>
      <c r="IX347">
        <v>28</v>
      </c>
      <c r="IY347">
        <v>190437.1</v>
      </c>
      <c r="IZ347">
        <v>190437.3</v>
      </c>
      <c r="JA347">
        <v>1.1499</v>
      </c>
      <c r="JB347">
        <v>2.62207</v>
      </c>
      <c r="JC347">
        <v>1.49658</v>
      </c>
      <c r="JD347">
        <v>2.34863</v>
      </c>
      <c r="JE347">
        <v>1.54907</v>
      </c>
      <c r="JF347">
        <v>2.4292</v>
      </c>
      <c r="JG347">
        <v>36.4578</v>
      </c>
      <c r="JH347">
        <v>24.0963</v>
      </c>
      <c r="JI347">
        <v>18</v>
      </c>
      <c r="JJ347">
        <v>481.39</v>
      </c>
      <c r="JK347">
        <v>491.733</v>
      </c>
      <c r="JL347">
        <v>30.1963</v>
      </c>
      <c r="JM347">
        <v>29.0189</v>
      </c>
      <c r="JN347">
        <v>30.0001</v>
      </c>
      <c r="JO347">
        <v>29.2166</v>
      </c>
      <c r="JP347">
        <v>29.2063</v>
      </c>
      <c r="JQ347">
        <v>23.1132</v>
      </c>
      <c r="JR347">
        <v>19.5394</v>
      </c>
      <c r="JS347">
        <v>100</v>
      </c>
      <c r="JT347">
        <v>30.2017</v>
      </c>
      <c r="JU347">
        <v>420</v>
      </c>
      <c r="JV347">
        <v>23.2726</v>
      </c>
      <c r="JW347">
        <v>101.959</v>
      </c>
      <c r="JX347">
        <v>91.35680000000001</v>
      </c>
    </row>
    <row r="348" spans="1:284">
      <c r="A348">
        <v>330</v>
      </c>
      <c r="B348">
        <v>1758415832.5</v>
      </c>
      <c r="C348">
        <v>3129.5</v>
      </c>
      <c r="D348" t="s">
        <v>1094</v>
      </c>
      <c r="E348" t="s">
        <v>1095</v>
      </c>
      <c r="F348">
        <v>5</v>
      </c>
      <c r="G348" t="s">
        <v>1037</v>
      </c>
      <c r="H348" t="s">
        <v>421</v>
      </c>
      <c r="I348">
        <v>1758415824.5</v>
      </c>
      <c r="J348">
        <f>(K348)/1000</f>
        <v>0</v>
      </c>
      <c r="K348">
        <f>1000*DK348*AI348*(DG348-DH348)/(100*CZ348*(1000-AI348*DG348))</f>
        <v>0</v>
      </c>
      <c r="L348">
        <f>DK348*AI348*(DF348-DE348*(1000-AI348*DH348)/(1000-AI348*DG348))/(100*CZ348)</f>
        <v>0</v>
      </c>
      <c r="M348">
        <f>DE348 - IF(AI348&gt;1, L348*CZ348*100.0/(AK348), 0)</f>
        <v>0</v>
      </c>
      <c r="N348">
        <f>((T348-J348/2)*M348-L348)/(T348+J348/2)</f>
        <v>0</v>
      </c>
      <c r="O348">
        <f>N348*(DL348+DM348)/1000.0</f>
        <v>0</v>
      </c>
      <c r="P348">
        <f>(DE348 - IF(AI348&gt;1, L348*CZ348*100.0/(AK348), 0))*(DL348+DM348)/1000.0</f>
        <v>0</v>
      </c>
      <c r="Q348">
        <f>2.0/((1/S348-1/R348)+SIGN(S348)*SQRT((1/S348-1/R348)*(1/S348-1/R348) + 4*DA348/((DA348+1)*(DA348+1))*(2*1/S348*1/R348-1/R348*1/R348)))</f>
        <v>0</v>
      </c>
      <c r="R348">
        <f>IF(LEFT(DB348,1)&lt;&gt;"0",IF(LEFT(DB348,1)="1",3.0,DC348),$D$5+$E$5*(DS348*DL348/($K$5*1000))+$F$5*(DS348*DL348/($K$5*1000))*MAX(MIN(CZ348,$J$5),$I$5)*MAX(MIN(CZ348,$J$5),$I$5)+$G$5*MAX(MIN(CZ348,$J$5),$I$5)*(DS348*DL348/($K$5*1000))+$H$5*(DS348*DL348/($K$5*1000))*(DS348*DL348/($K$5*1000)))</f>
        <v>0</v>
      </c>
      <c r="S348">
        <f>J348*(1000-(1000*0.61365*exp(17.502*W348/(240.97+W348))/(DL348+DM348)+DG348)/2)/(1000*0.61365*exp(17.502*W348/(240.97+W348))/(DL348+DM348)-DG348)</f>
        <v>0</v>
      </c>
      <c r="T348">
        <f>1/((DA348+1)/(Q348/1.6)+1/(R348/1.37)) + DA348/((DA348+1)/(Q348/1.6) + DA348/(R348/1.37))</f>
        <v>0</v>
      </c>
      <c r="U348">
        <f>(CV348*CY348)</f>
        <v>0</v>
      </c>
      <c r="V348">
        <f>(DN348+(U348+2*0.95*5.67E-8*(((DN348+$B$9)+273)^4-(DN348+273)^4)-44100*J348)/(1.84*29.3*R348+8*0.95*5.67E-8*(DN348+273)^3))</f>
        <v>0</v>
      </c>
      <c r="W348">
        <f>($C$9*DO348+$D$9*DP348+$E$9*V348)</f>
        <v>0</v>
      </c>
      <c r="X348">
        <f>0.61365*exp(17.502*W348/(240.97+W348))</f>
        <v>0</v>
      </c>
      <c r="Y348">
        <f>(Z348/AA348*100)</f>
        <v>0</v>
      </c>
      <c r="Z348">
        <f>DG348*(DL348+DM348)/1000</f>
        <v>0</v>
      </c>
      <c r="AA348">
        <f>0.61365*exp(17.502*DN348/(240.97+DN348))</f>
        <v>0</v>
      </c>
      <c r="AB348">
        <f>(X348-DG348*(DL348+DM348)/1000)</f>
        <v>0</v>
      </c>
      <c r="AC348">
        <f>(-J348*44100)</f>
        <v>0</v>
      </c>
      <c r="AD348">
        <f>2*29.3*R348*0.92*(DN348-W348)</f>
        <v>0</v>
      </c>
      <c r="AE348">
        <f>2*0.95*5.67E-8*(((DN348+$B$9)+273)^4-(W348+273)^4)</f>
        <v>0</v>
      </c>
      <c r="AF348">
        <f>U348+AE348+AC348+AD348</f>
        <v>0</v>
      </c>
      <c r="AG348">
        <v>0</v>
      </c>
      <c r="AH348">
        <v>0</v>
      </c>
      <c r="AI348">
        <f>IF(AG348*$H$15&gt;=AK348,1.0,(AK348/(AK348-AG348*$H$15)))</f>
        <v>0</v>
      </c>
      <c r="AJ348">
        <f>(AI348-1)*100</f>
        <v>0</v>
      </c>
      <c r="AK348">
        <f>MAX(0,($B$15+$C$15*DS348)/(1+$D$15*DS348)*DL348/(DN348+273)*$E$15)</f>
        <v>0</v>
      </c>
      <c r="AL348" t="s">
        <v>422</v>
      </c>
      <c r="AM348" t="s">
        <v>422</v>
      </c>
      <c r="AN348">
        <v>0</v>
      </c>
      <c r="AO348">
        <v>0</v>
      </c>
      <c r="AP348">
        <f>1-AN348/AO348</f>
        <v>0</v>
      </c>
      <c r="AQ348">
        <v>0</v>
      </c>
      <c r="AR348" t="s">
        <v>422</v>
      </c>
      <c r="AS348" t="s">
        <v>422</v>
      </c>
      <c r="AT348">
        <v>0</v>
      </c>
      <c r="AU348">
        <v>0</v>
      </c>
      <c r="AV348">
        <f>1-AT348/AU348</f>
        <v>0</v>
      </c>
      <c r="AW348">
        <v>0.5</v>
      </c>
      <c r="AX348">
        <f>CW348</f>
        <v>0</v>
      </c>
      <c r="AY348">
        <f>L348</f>
        <v>0</v>
      </c>
      <c r="AZ348">
        <f>AV348*AW348*AX348</f>
        <v>0</v>
      </c>
      <c r="BA348">
        <f>(AY348-AQ348)/AX348</f>
        <v>0</v>
      </c>
      <c r="BB348">
        <f>(AO348-AU348)/AU348</f>
        <v>0</v>
      </c>
      <c r="BC348">
        <f>AN348/(AP348+AN348/AU348)</f>
        <v>0</v>
      </c>
      <c r="BD348" t="s">
        <v>422</v>
      </c>
      <c r="BE348">
        <v>0</v>
      </c>
      <c r="BF348">
        <f>IF(BE348&lt;&gt;0, BE348, BC348)</f>
        <v>0</v>
      </c>
      <c r="BG348">
        <f>1-BF348/AU348</f>
        <v>0</v>
      </c>
      <c r="BH348">
        <f>(AU348-AT348)/(AU348-BF348)</f>
        <v>0</v>
      </c>
      <c r="BI348">
        <f>(AO348-AU348)/(AO348-BF348)</f>
        <v>0</v>
      </c>
      <c r="BJ348">
        <f>(AU348-AT348)/(AU348-AN348)</f>
        <v>0</v>
      </c>
      <c r="BK348">
        <f>(AO348-AU348)/(AO348-AN348)</f>
        <v>0</v>
      </c>
      <c r="BL348">
        <f>(BH348*BF348/AT348)</f>
        <v>0</v>
      </c>
      <c r="BM348">
        <f>(1-BL348)</f>
        <v>0</v>
      </c>
      <c r="CV348">
        <f>$B$13*DT348+$C$13*DU348+$F$13*EF348*(1-EI348)</f>
        <v>0</v>
      </c>
      <c r="CW348">
        <f>CV348*CX348</f>
        <v>0</v>
      </c>
      <c r="CX348">
        <f>($B$13*$D$11+$C$13*$D$11+$F$13*((ES348+EK348)/MAX(ES348+EK348+ET348, 0.1)*$I$11+ET348/MAX(ES348+EK348+ET348, 0.1)*$J$11))/($B$13+$C$13+$F$13)</f>
        <v>0</v>
      </c>
      <c r="CY348">
        <f>($B$13*$K$11+$C$13*$K$11+$F$13*((ES348+EK348)/MAX(ES348+EK348+ET348, 0.1)*$P$11+ET348/MAX(ES348+EK348+ET348, 0.1)*$Q$11))/($B$13+$C$13+$F$13)</f>
        <v>0</v>
      </c>
      <c r="CZ348">
        <v>1.91</v>
      </c>
      <c r="DA348">
        <v>0.5</v>
      </c>
      <c r="DB348" t="s">
        <v>423</v>
      </c>
      <c r="DC348">
        <v>2</v>
      </c>
      <c r="DD348">
        <v>1758415824.5</v>
      </c>
      <c r="DE348">
        <v>422.0109583333333</v>
      </c>
      <c r="DF348">
        <v>419.993375</v>
      </c>
      <c r="DG348">
        <v>23.38252916666667</v>
      </c>
      <c r="DH348">
        <v>23.23049583333333</v>
      </c>
      <c r="DI348">
        <v>422.6724166666666</v>
      </c>
      <c r="DJ348">
        <v>23.077875</v>
      </c>
      <c r="DK348">
        <v>499.9552916666667</v>
      </c>
      <c r="DL348">
        <v>90.17626250000001</v>
      </c>
      <c r="DM348">
        <v>0.06821824166666667</v>
      </c>
      <c r="DN348">
        <v>29.79199166666667</v>
      </c>
      <c r="DO348">
        <v>29.98602083333334</v>
      </c>
      <c r="DP348">
        <v>999.9</v>
      </c>
      <c r="DQ348">
        <v>0</v>
      </c>
      <c r="DR348">
        <v>0</v>
      </c>
      <c r="DS348">
        <v>9992.810833333335</v>
      </c>
      <c r="DT348">
        <v>0</v>
      </c>
      <c r="DU348">
        <v>3.52142</v>
      </c>
      <c r="DV348">
        <v>2.017596666666666</v>
      </c>
      <c r="DW348">
        <v>432.114875</v>
      </c>
      <c r="DX348">
        <v>429.982</v>
      </c>
      <c r="DY348">
        <v>0.15203425</v>
      </c>
      <c r="DZ348">
        <v>419.993375</v>
      </c>
      <c r="EA348">
        <v>23.23049583333333</v>
      </c>
      <c r="EB348">
        <v>2.108549166666667</v>
      </c>
      <c r="EC348">
        <v>2.094839583333334</v>
      </c>
      <c r="ED348">
        <v>18.28392083333333</v>
      </c>
      <c r="EE348">
        <v>18.18</v>
      </c>
      <c r="EF348">
        <v>0.00500078</v>
      </c>
      <c r="EG348">
        <v>0</v>
      </c>
      <c r="EH348">
        <v>0</v>
      </c>
      <c r="EI348">
        <v>0</v>
      </c>
      <c r="EJ348">
        <v>188.5</v>
      </c>
      <c r="EK348">
        <v>0.00500078</v>
      </c>
      <c r="EL348">
        <v>-19.875</v>
      </c>
      <c r="EM348">
        <v>-1.1875</v>
      </c>
      <c r="EN348">
        <v>35.21595833333333</v>
      </c>
      <c r="EO348">
        <v>38.56225</v>
      </c>
      <c r="EP348">
        <v>37.72883333333333</v>
      </c>
      <c r="EQ348">
        <v>38.65862499999999</v>
      </c>
      <c r="ER348">
        <v>37.76008333333333</v>
      </c>
      <c r="ES348">
        <v>0</v>
      </c>
      <c r="ET348">
        <v>0</v>
      </c>
      <c r="EU348">
        <v>0</v>
      </c>
      <c r="EV348">
        <v>1758415832.4</v>
      </c>
      <c r="EW348">
        <v>0</v>
      </c>
      <c r="EX348">
        <v>190.0961538461538</v>
      </c>
      <c r="EY348">
        <v>10.75213696301993</v>
      </c>
      <c r="EZ348">
        <v>-12.51282062881642</v>
      </c>
      <c r="FA348">
        <v>-21.07692307692308</v>
      </c>
      <c r="FB348">
        <v>15</v>
      </c>
      <c r="FC348">
        <v>0</v>
      </c>
      <c r="FD348" t="s">
        <v>424</v>
      </c>
      <c r="FE348">
        <v>1746989605.5</v>
      </c>
      <c r="FF348">
        <v>1746989593.5</v>
      </c>
      <c r="FG348">
        <v>0</v>
      </c>
      <c r="FH348">
        <v>-0.274</v>
      </c>
      <c r="FI348">
        <v>-0.002</v>
      </c>
      <c r="FJ348">
        <v>2.549</v>
      </c>
      <c r="FK348">
        <v>0.129</v>
      </c>
      <c r="FL348">
        <v>420</v>
      </c>
      <c r="FM348">
        <v>17</v>
      </c>
      <c r="FN348">
        <v>0.02</v>
      </c>
      <c r="FO348">
        <v>0.04</v>
      </c>
      <c r="FP348">
        <v>2.014989512195122</v>
      </c>
      <c r="FQ348">
        <v>-0.05148292682926731</v>
      </c>
      <c r="FR348">
        <v>0.03864051380454352</v>
      </c>
      <c r="FS348">
        <v>1</v>
      </c>
      <c r="FT348">
        <v>191.2470588235294</v>
      </c>
      <c r="FU348">
        <v>-31.55996940004935</v>
      </c>
      <c r="FV348">
        <v>7.501695310125007</v>
      </c>
      <c r="FW348">
        <v>0</v>
      </c>
      <c r="FX348">
        <v>0.151981</v>
      </c>
      <c r="FY348">
        <v>-0.001006222996515686</v>
      </c>
      <c r="FZ348">
        <v>0.0009008573964732082</v>
      </c>
      <c r="GA348">
        <v>1</v>
      </c>
      <c r="GB348">
        <v>2</v>
      </c>
      <c r="GC348">
        <v>3</v>
      </c>
      <c r="GD348" t="s">
        <v>425</v>
      </c>
      <c r="GE348">
        <v>3.10312</v>
      </c>
      <c r="GF348">
        <v>2.72665</v>
      </c>
      <c r="GG348">
        <v>0.0880961</v>
      </c>
      <c r="GH348">
        <v>0.087726</v>
      </c>
      <c r="GI348">
        <v>0.105478</v>
      </c>
      <c r="GJ348">
        <v>0.106403</v>
      </c>
      <c r="GK348">
        <v>23836.2</v>
      </c>
      <c r="GL348">
        <v>21641</v>
      </c>
      <c r="GM348">
        <v>26703.5</v>
      </c>
      <c r="GN348">
        <v>23944.1</v>
      </c>
      <c r="GO348">
        <v>38223.3</v>
      </c>
      <c r="GP348">
        <v>31628.2</v>
      </c>
      <c r="GQ348">
        <v>46634.1</v>
      </c>
      <c r="GR348">
        <v>37881.6</v>
      </c>
      <c r="GS348">
        <v>1.86675</v>
      </c>
      <c r="GT348">
        <v>1.85928</v>
      </c>
      <c r="GU348">
        <v>0.0909716</v>
      </c>
      <c r="GV348">
        <v>0</v>
      </c>
      <c r="GW348">
        <v>28.5082</v>
      </c>
      <c r="GX348">
        <v>999.9</v>
      </c>
      <c r="GY348">
        <v>53.2</v>
      </c>
      <c r="GZ348">
        <v>31.6</v>
      </c>
      <c r="HA348">
        <v>27.5411</v>
      </c>
      <c r="HB348">
        <v>61.2137</v>
      </c>
      <c r="HC348">
        <v>26.0337</v>
      </c>
      <c r="HD348">
        <v>1</v>
      </c>
      <c r="HE348">
        <v>0.137655</v>
      </c>
      <c r="HF348">
        <v>-1.20292</v>
      </c>
      <c r="HG348">
        <v>20.2942</v>
      </c>
      <c r="HH348">
        <v>5.22088</v>
      </c>
      <c r="HI348">
        <v>11.9798</v>
      </c>
      <c r="HJ348">
        <v>4.9652</v>
      </c>
      <c r="HK348">
        <v>3.2759</v>
      </c>
      <c r="HL348">
        <v>9999</v>
      </c>
      <c r="HM348">
        <v>9999</v>
      </c>
      <c r="HN348">
        <v>9999</v>
      </c>
      <c r="HO348">
        <v>999.9</v>
      </c>
      <c r="HP348">
        <v>1.86386</v>
      </c>
      <c r="HQ348">
        <v>1.86005</v>
      </c>
      <c r="HR348">
        <v>1.85838</v>
      </c>
      <c r="HS348">
        <v>1.85974</v>
      </c>
      <c r="HT348">
        <v>1.85979</v>
      </c>
      <c r="HU348">
        <v>1.85837</v>
      </c>
      <c r="HV348">
        <v>1.85745</v>
      </c>
      <c r="HW348">
        <v>1.85239</v>
      </c>
      <c r="HX348">
        <v>0</v>
      </c>
      <c r="HY348">
        <v>0</v>
      </c>
      <c r="HZ348">
        <v>0</v>
      </c>
      <c r="IA348">
        <v>0</v>
      </c>
      <c r="IB348" t="s">
        <v>426</v>
      </c>
      <c r="IC348" t="s">
        <v>427</v>
      </c>
      <c r="ID348" t="s">
        <v>428</v>
      </c>
      <c r="IE348" t="s">
        <v>428</v>
      </c>
      <c r="IF348" t="s">
        <v>428</v>
      </c>
      <c r="IG348" t="s">
        <v>428</v>
      </c>
      <c r="IH348">
        <v>0</v>
      </c>
      <c r="II348">
        <v>100</v>
      </c>
      <c r="IJ348">
        <v>100</v>
      </c>
      <c r="IK348">
        <v>-0.661</v>
      </c>
      <c r="IL348">
        <v>0.3046</v>
      </c>
      <c r="IM348">
        <v>-0.6605319167387009</v>
      </c>
      <c r="IN348">
        <v>-0.0004737513092168879</v>
      </c>
      <c r="IO348">
        <v>1.233974951706583E-06</v>
      </c>
      <c r="IP348">
        <v>-2.791035861235605E-10</v>
      </c>
      <c r="IQ348">
        <v>0.04306461537617447</v>
      </c>
      <c r="IR348">
        <v>-0.002560808816659483</v>
      </c>
      <c r="IS348">
        <v>0.0007441110143227328</v>
      </c>
      <c r="IT348">
        <v>-6.151772081818622E-06</v>
      </c>
      <c r="IU348">
        <v>2</v>
      </c>
      <c r="IV348">
        <v>1988</v>
      </c>
      <c r="IW348">
        <v>1</v>
      </c>
      <c r="IX348">
        <v>28</v>
      </c>
      <c r="IY348">
        <v>190437.1</v>
      </c>
      <c r="IZ348">
        <v>190437.3</v>
      </c>
      <c r="JA348">
        <v>1.1499</v>
      </c>
      <c r="JB348">
        <v>2.61597</v>
      </c>
      <c r="JC348">
        <v>1.49658</v>
      </c>
      <c r="JD348">
        <v>2.34863</v>
      </c>
      <c r="JE348">
        <v>1.54907</v>
      </c>
      <c r="JF348">
        <v>2.44629</v>
      </c>
      <c r="JG348">
        <v>36.4578</v>
      </c>
      <c r="JH348">
        <v>24.0963</v>
      </c>
      <c r="JI348">
        <v>18</v>
      </c>
      <c r="JJ348">
        <v>481.696</v>
      </c>
      <c r="JK348">
        <v>491.436</v>
      </c>
      <c r="JL348">
        <v>30.2008</v>
      </c>
      <c r="JM348">
        <v>29.0189</v>
      </c>
      <c r="JN348">
        <v>30.0002</v>
      </c>
      <c r="JO348">
        <v>29.2166</v>
      </c>
      <c r="JP348">
        <v>29.2063</v>
      </c>
      <c r="JQ348">
        <v>23.1067</v>
      </c>
      <c r="JR348">
        <v>19.5394</v>
      </c>
      <c r="JS348">
        <v>100</v>
      </c>
      <c r="JT348">
        <v>30.2017</v>
      </c>
      <c r="JU348">
        <v>420</v>
      </c>
      <c r="JV348">
        <v>23.2726</v>
      </c>
      <c r="JW348">
        <v>101.959</v>
      </c>
      <c r="JX348">
        <v>91.3569</v>
      </c>
    </row>
    <row r="349" spans="1:284">
      <c r="A349">
        <v>331</v>
      </c>
      <c r="B349">
        <v>1758416244</v>
      </c>
      <c r="C349">
        <v>3541</v>
      </c>
      <c r="D349" t="s">
        <v>1096</v>
      </c>
      <c r="E349" t="s">
        <v>1097</v>
      </c>
      <c r="F349">
        <v>5</v>
      </c>
      <c r="G349" t="s">
        <v>1098</v>
      </c>
      <c r="H349" t="s">
        <v>421</v>
      </c>
      <c r="I349">
        <v>1758416236.25</v>
      </c>
      <c r="J349">
        <f>(K349)/1000</f>
        <v>0</v>
      </c>
      <c r="K349">
        <f>1000*DK349*AI349*(DG349-DH349)/(100*CZ349*(1000-AI349*DG349))</f>
        <v>0</v>
      </c>
      <c r="L349">
        <f>DK349*AI349*(DF349-DE349*(1000-AI349*DH349)/(1000-AI349*DG349))/(100*CZ349)</f>
        <v>0</v>
      </c>
      <c r="M349">
        <f>DE349 - IF(AI349&gt;1, L349*CZ349*100.0/(AK349), 0)</f>
        <v>0</v>
      </c>
      <c r="N349">
        <f>((T349-J349/2)*M349-L349)/(T349+J349/2)</f>
        <v>0</v>
      </c>
      <c r="O349">
        <f>N349*(DL349+DM349)/1000.0</f>
        <v>0</v>
      </c>
      <c r="P349">
        <f>(DE349 - IF(AI349&gt;1, L349*CZ349*100.0/(AK349), 0))*(DL349+DM349)/1000.0</f>
        <v>0</v>
      </c>
      <c r="Q349">
        <f>2.0/((1/S349-1/R349)+SIGN(S349)*SQRT((1/S349-1/R349)*(1/S349-1/R349) + 4*DA349/((DA349+1)*(DA349+1))*(2*1/S349*1/R349-1/R349*1/R349)))</f>
        <v>0</v>
      </c>
      <c r="R349">
        <f>IF(LEFT(DB349,1)&lt;&gt;"0",IF(LEFT(DB349,1)="1",3.0,DC349),$D$5+$E$5*(DS349*DL349/($K$5*1000))+$F$5*(DS349*DL349/($K$5*1000))*MAX(MIN(CZ349,$J$5),$I$5)*MAX(MIN(CZ349,$J$5),$I$5)+$G$5*MAX(MIN(CZ349,$J$5),$I$5)*(DS349*DL349/($K$5*1000))+$H$5*(DS349*DL349/($K$5*1000))*(DS349*DL349/($K$5*1000)))</f>
        <v>0</v>
      </c>
      <c r="S349">
        <f>J349*(1000-(1000*0.61365*exp(17.502*W349/(240.97+W349))/(DL349+DM349)+DG349)/2)/(1000*0.61365*exp(17.502*W349/(240.97+W349))/(DL349+DM349)-DG349)</f>
        <v>0</v>
      </c>
      <c r="T349">
        <f>1/((DA349+1)/(Q349/1.6)+1/(R349/1.37)) + DA349/((DA349+1)/(Q349/1.6) + DA349/(R349/1.37))</f>
        <v>0</v>
      </c>
      <c r="U349">
        <f>(CV349*CY349)</f>
        <v>0</v>
      </c>
      <c r="V349">
        <f>(DN349+(U349+2*0.95*5.67E-8*(((DN349+$B$9)+273)^4-(DN349+273)^4)-44100*J349)/(1.84*29.3*R349+8*0.95*5.67E-8*(DN349+273)^3))</f>
        <v>0</v>
      </c>
      <c r="W349">
        <f>($C$9*DO349+$D$9*DP349+$E$9*V349)</f>
        <v>0</v>
      </c>
      <c r="X349">
        <f>0.61365*exp(17.502*W349/(240.97+W349))</f>
        <v>0</v>
      </c>
      <c r="Y349">
        <f>(Z349/AA349*100)</f>
        <v>0</v>
      </c>
      <c r="Z349">
        <f>DG349*(DL349+DM349)/1000</f>
        <v>0</v>
      </c>
      <c r="AA349">
        <f>0.61365*exp(17.502*DN349/(240.97+DN349))</f>
        <v>0</v>
      </c>
      <c r="AB349">
        <f>(X349-DG349*(DL349+DM349)/1000)</f>
        <v>0</v>
      </c>
      <c r="AC349">
        <f>(-J349*44100)</f>
        <v>0</v>
      </c>
      <c r="AD349">
        <f>2*29.3*R349*0.92*(DN349-W349)</f>
        <v>0</v>
      </c>
      <c r="AE349">
        <f>2*0.95*5.67E-8*(((DN349+$B$9)+273)^4-(W349+273)^4)</f>
        <v>0</v>
      </c>
      <c r="AF349">
        <f>U349+AE349+AC349+AD349</f>
        <v>0</v>
      </c>
      <c r="AG349">
        <v>0</v>
      </c>
      <c r="AH349">
        <v>0</v>
      </c>
      <c r="AI349">
        <f>IF(AG349*$H$15&gt;=AK349,1.0,(AK349/(AK349-AG349*$H$15)))</f>
        <v>0</v>
      </c>
      <c r="AJ349">
        <f>(AI349-1)*100</f>
        <v>0</v>
      </c>
      <c r="AK349">
        <f>MAX(0,($B$15+$C$15*DS349)/(1+$D$15*DS349)*DL349/(DN349+273)*$E$15)</f>
        <v>0</v>
      </c>
      <c r="AL349" t="s">
        <v>422</v>
      </c>
      <c r="AM349" t="s">
        <v>422</v>
      </c>
      <c r="AN349">
        <v>0</v>
      </c>
      <c r="AO349">
        <v>0</v>
      </c>
      <c r="AP349">
        <f>1-AN349/AO349</f>
        <v>0</v>
      </c>
      <c r="AQ349">
        <v>0</v>
      </c>
      <c r="AR349" t="s">
        <v>422</v>
      </c>
      <c r="AS349" t="s">
        <v>422</v>
      </c>
      <c r="AT349">
        <v>0</v>
      </c>
      <c r="AU349">
        <v>0</v>
      </c>
      <c r="AV349">
        <f>1-AT349/AU349</f>
        <v>0</v>
      </c>
      <c r="AW349">
        <v>0.5</v>
      </c>
      <c r="AX349">
        <f>CW349</f>
        <v>0</v>
      </c>
      <c r="AY349">
        <f>L349</f>
        <v>0</v>
      </c>
      <c r="AZ349">
        <f>AV349*AW349*AX349</f>
        <v>0</v>
      </c>
      <c r="BA349">
        <f>(AY349-AQ349)/AX349</f>
        <v>0</v>
      </c>
      <c r="BB349">
        <f>(AO349-AU349)/AU349</f>
        <v>0</v>
      </c>
      <c r="BC349">
        <f>AN349/(AP349+AN349/AU349)</f>
        <v>0</v>
      </c>
      <c r="BD349" t="s">
        <v>422</v>
      </c>
      <c r="BE349">
        <v>0</v>
      </c>
      <c r="BF349">
        <f>IF(BE349&lt;&gt;0, BE349, BC349)</f>
        <v>0</v>
      </c>
      <c r="BG349">
        <f>1-BF349/AU349</f>
        <v>0</v>
      </c>
      <c r="BH349">
        <f>(AU349-AT349)/(AU349-BF349)</f>
        <v>0</v>
      </c>
      <c r="BI349">
        <f>(AO349-AU349)/(AO349-BF349)</f>
        <v>0</v>
      </c>
      <c r="BJ349">
        <f>(AU349-AT349)/(AU349-AN349)</f>
        <v>0</v>
      </c>
      <c r="BK349">
        <f>(AO349-AU349)/(AO349-AN349)</f>
        <v>0</v>
      </c>
      <c r="BL349">
        <f>(BH349*BF349/AT349)</f>
        <v>0</v>
      </c>
      <c r="BM349">
        <f>(1-BL349)</f>
        <v>0</v>
      </c>
      <c r="CV349">
        <f>$B$13*DT349+$C$13*DU349+$F$13*EF349*(1-EI349)</f>
        <v>0</v>
      </c>
      <c r="CW349">
        <f>CV349*CX349</f>
        <v>0</v>
      </c>
      <c r="CX349">
        <f>($B$13*$D$11+$C$13*$D$11+$F$13*((ES349+EK349)/MAX(ES349+EK349+ET349, 0.1)*$I$11+ET349/MAX(ES349+EK349+ET349, 0.1)*$J$11))/($B$13+$C$13+$F$13)</f>
        <v>0</v>
      </c>
      <c r="CY349">
        <f>($B$13*$K$11+$C$13*$K$11+$F$13*((ES349+EK349)/MAX(ES349+EK349+ET349, 0.1)*$P$11+ET349/MAX(ES349+EK349+ET349, 0.1)*$Q$11))/($B$13+$C$13+$F$13)</f>
        <v>0</v>
      </c>
      <c r="CZ349">
        <v>1.91</v>
      </c>
      <c r="DA349">
        <v>0.5</v>
      </c>
      <c r="DB349" t="s">
        <v>423</v>
      </c>
      <c r="DC349">
        <v>2</v>
      </c>
      <c r="DD349">
        <v>1758416236.25</v>
      </c>
      <c r="DE349">
        <v>421.9821333333333</v>
      </c>
      <c r="DF349">
        <v>420.0167333333333</v>
      </c>
      <c r="DG349">
        <v>23.51369333333333</v>
      </c>
      <c r="DH349">
        <v>23.46372666666666</v>
      </c>
      <c r="DI349">
        <v>422.6435</v>
      </c>
      <c r="DJ349">
        <v>23.20621</v>
      </c>
      <c r="DK349">
        <v>500.0362999999999</v>
      </c>
      <c r="DL349">
        <v>90.17426999999998</v>
      </c>
      <c r="DM349">
        <v>0.06854443333333335</v>
      </c>
      <c r="DN349">
        <v>29.88057666666666</v>
      </c>
      <c r="DO349">
        <v>29.98308666666667</v>
      </c>
      <c r="DP349">
        <v>999.9000000000002</v>
      </c>
      <c r="DQ349">
        <v>0</v>
      </c>
      <c r="DR349">
        <v>0</v>
      </c>
      <c r="DS349">
        <v>10002.70766666667</v>
      </c>
      <c r="DT349">
        <v>0</v>
      </c>
      <c r="DU349">
        <v>3.764269999999999</v>
      </c>
      <c r="DV349">
        <v>1.965421666666667</v>
      </c>
      <c r="DW349">
        <v>432.1434666666667</v>
      </c>
      <c r="DX349">
        <v>430.1085666666666</v>
      </c>
      <c r="DY349">
        <v>0.04997121</v>
      </c>
      <c r="DZ349">
        <v>420.0167333333333</v>
      </c>
      <c r="EA349">
        <v>23.46372666666666</v>
      </c>
      <c r="EB349">
        <v>2.120330666666667</v>
      </c>
      <c r="EC349">
        <v>2.115823666666666</v>
      </c>
      <c r="ED349">
        <v>18.37274333333333</v>
      </c>
      <c r="EE349">
        <v>18.33880666666666</v>
      </c>
      <c r="EF349">
        <v>0.005000780000000002</v>
      </c>
      <c r="EG349">
        <v>0</v>
      </c>
      <c r="EH349">
        <v>0</v>
      </c>
      <c r="EI349">
        <v>0</v>
      </c>
      <c r="EJ349">
        <v>155.1666666666667</v>
      </c>
      <c r="EK349">
        <v>0.005000780000000002</v>
      </c>
      <c r="EL349">
        <v>-19.61333333333333</v>
      </c>
      <c r="EM349">
        <v>-1.26</v>
      </c>
      <c r="EN349">
        <v>35.18306666666667</v>
      </c>
      <c r="EO349">
        <v>38.64559999999999</v>
      </c>
      <c r="EP349">
        <v>37.0956</v>
      </c>
      <c r="EQ349">
        <v>38.7122</v>
      </c>
      <c r="ER349">
        <v>37.69139999999999</v>
      </c>
      <c r="ES349">
        <v>0</v>
      </c>
      <c r="ET349">
        <v>0</v>
      </c>
      <c r="EU349">
        <v>0</v>
      </c>
      <c r="EV349">
        <v>1758416244</v>
      </c>
      <c r="EW349">
        <v>0</v>
      </c>
      <c r="EX349">
        <v>155.7730769230769</v>
      </c>
      <c r="EY349">
        <v>-21.54188062786845</v>
      </c>
      <c r="EZ349">
        <v>15.33333322102973</v>
      </c>
      <c r="FA349">
        <v>-20.26538461538462</v>
      </c>
      <c r="FB349">
        <v>15</v>
      </c>
      <c r="FC349">
        <v>0</v>
      </c>
      <c r="FD349" t="s">
        <v>424</v>
      </c>
      <c r="FE349">
        <v>1746989605.5</v>
      </c>
      <c r="FF349">
        <v>1746989593.5</v>
      </c>
      <c r="FG349">
        <v>0</v>
      </c>
      <c r="FH349">
        <v>-0.274</v>
      </c>
      <c r="FI349">
        <v>-0.002</v>
      </c>
      <c r="FJ349">
        <v>2.549</v>
      </c>
      <c r="FK349">
        <v>0.129</v>
      </c>
      <c r="FL349">
        <v>420</v>
      </c>
      <c r="FM349">
        <v>17</v>
      </c>
      <c r="FN349">
        <v>0.02</v>
      </c>
      <c r="FO349">
        <v>0.04</v>
      </c>
      <c r="FP349">
        <v>1.961145121951219</v>
      </c>
      <c r="FQ349">
        <v>-0.03297909407665506</v>
      </c>
      <c r="FR349">
        <v>0.04479813732636613</v>
      </c>
      <c r="FS349">
        <v>1</v>
      </c>
      <c r="FT349">
        <v>156.7970588235294</v>
      </c>
      <c r="FU349">
        <v>-17.5844158300632</v>
      </c>
      <c r="FV349">
        <v>7.462947111213846</v>
      </c>
      <c r="FW349">
        <v>0</v>
      </c>
      <c r="FX349">
        <v>0.05019505121951219</v>
      </c>
      <c r="FY349">
        <v>-0.00840390313588834</v>
      </c>
      <c r="FZ349">
        <v>0.001675578373114708</v>
      </c>
      <c r="GA349">
        <v>1</v>
      </c>
      <c r="GB349">
        <v>2</v>
      </c>
      <c r="GC349">
        <v>3</v>
      </c>
      <c r="GD349" t="s">
        <v>425</v>
      </c>
      <c r="GE349">
        <v>3.10327</v>
      </c>
      <c r="GF349">
        <v>2.72647</v>
      </c>
      <c r="GG349">
        <v>0.08807329999999999</v>
      </c>
      <c r="GH349">
        <v>0.0877008</v>
      </c>
      <c r="GI349">
        <v>0.105881</v>
      </c>
      <c r="GJ349">
        <v>0.10714</v>
      </c>
      <c r="GK349">
        <v>23834.2</v>
      </c>
      <c r="GL349">
        <v>21638</v>
      </c>
      <c r="GM349">
        <v>26700.7</v>
      </c>
      <c r="GN349">
        <v>23940.3</v>
      </c>
      <c r="GO349">
        <v>38202.2</v>
      </c>
      <c r="GP349">
        <v>31596.5</v>
      </c>
      <c r="GQ349">
        <v>46629.5</v>
      </c>
      <c r="GR349">
        <v>37875</v>
      </c>
      <c r="GS349">
        <v>1.86612</v>
      </c>
      <c r="GT349">
        <v>1.8587</v>
      </c>
      <c r="GU349">
        <v>0.09048730000000001</v>
      </c>
      <c r="GV349">
        <v>0</v>
      </c>
      <c r="GW349">
        <v>28.5029</v>
      </c>
      <c r="GX349">
        <v>999.9</v>
      </c>
      <c r="GY349">
        <v>53.1</v>
      </c>
      <c r="GZ349">
        <v>31.7</v>
      </c>
      <c r="HA349">
        <v>27.644</v>
      </c>
      <c r="HB349">
        <v>60.9937</v>
      </c>
      <c r="HC349">
        <v>25.9255</v>
      </c>
      <c r="HD349">
        <v>1</v>
      </c>
      <c r="HE349">
        <v>0.140986</v>
      </c>
      <c r="HF349">
        <v>-1.26082</v>
      </c>
      <c r="HG349">
        <v>20.2941</v>
      </c>
      <c r="HH349">
        <v>5.22223</v>
      </c>
      <c r="HI349">
        <v>11.98</v>
      </c>
      <c r="HJ349">
        <v>4.9655</v>
      </c>
      <c r="HK349">
        <v>3.276</v>
      </c>
      <c r="HL349">
        <v>9999</v>
      </c>
      <c r="HM349">
        <v>9999</v>
      </c>
      <c r="HN349">
        <v>9999</v>
      </c>
      <c r="HO349">
        <v>999.9</v>
      </c>
      <c r="HP349">
        <v>1.86387</v>
      </c>
      <c r="HQ349">
        <v>1.86005</v>
      </c>
      <c r="HR349">
        <v>1.85837</v>
      </c>
      <c r="HS349">
        <v>1.85974</v>
      </c>
      <c r="HT349">
        <v>1.85987</v>
      </c>
      <c r="HU349">
        <v>1.85837</v>
      </c>
      <c r="HV349">
        <v>1.85745</v>
      </c>
      <c r="HW349">
        <v>1.8524</v>
      </c>
      <c r="HX349">
        <v>0</v>
      </c>
      <c r="HY349">
        <v>0</v>
      </c>
      <c r="HZ349">
        <v>0</v>
      </c>
      <c r="IA349">
        <v>0</v>
      </c>
      <c r="IB349" t="s">
        <v>426</v>
      </c>
      <c r="IC349" t="s">
        <v>427</v>
      </c>
      <c r="ID349" t="s">
        <v>428</v>
      </c>
      <c r="IE349" t="s">
        <v>428</v>
      </c>
      <c r="IF349" t="s">
        <v>428</v>
      </c>
      <c r="IG349" t="s">
        <v>428</v>
      </c>
      <c r="IH349">
        <v>0</v>
      </c>
      <c r="II349">
        <v>100</v>
      </c>
      <c r="IJ349">
        <v>100</v>
      </c>
      <c r="IK349">
        <v>-0.661</v>
      </c>
      <c r="IL349">
        <v>0.3075</v>
      </c>
      <c r="IM349">
        <v>-0.6605319167387009</v>
      </c>
      <c r="IN349">
        <v>-0.0004737513092168879</v>
      </c>
      <c r="IO349">
        <v>1.233974951706583E-06</v>
      </c>
      <c r="IP349">
        <v>-2.791035861235605E-10</v>
      </c>
      <c r="IQ349">
        <v>0.04306461537617447</v>
      </c>
      <c r="IR349">
        <v>-0.002560808816659483</v>
      </c>
      <c r="IS349">
        <v>0.0007441110143227328</v>
      </c>
      <c r="IT349">
        <v>-6.151772081818622E-06</v>
      </c>
      <c r="IU349">
        <v>2</v>
      </c>
      <c r="IV349">
        <v>1988</v>
      </c>
      <c r="IW349">
        <v>1</v>
      </c>
      <c r="IX349">
        <v>28</v>
      </c>
      <c r="IY349">
        <v>190444</v>
      </c>
      <c r="IZ349">
        <v>190444.2</v>
      </c>
      <c r="JA349">
        <v>1.1499</v>
      </c>
      <c r="JB349">
        <v>2.61353</v>
      </c>
      <c r="JC349">
        <v>1.49658</v>
      </c>
      <c r="JD349">
        <v>2.34863</v>
      </c>
      <c r="JE349">
        <v>1.54907</v>
      </c>
      <c r="JF349">
        <v>2.48779</v>
      </c>
      <c r="JG349">
        <v>36.5287</v>
      </c>
      <c r="JH349">
        <v>24.0963</v>
      </c>
      <c r="JI349">
        <v>18</v>
      </c>
      <c r="JJ349">
        <v>481.593</v>
      </c>
      <c r="JK349">
        <v>491.345</v>
      </c>
      <c r="JL349">
        <v>30.3025</v>
      </c>
      <c r="JM349">
        <v>29.0587</v>
      </c>
      <c r="JN349">
        <v>30.0001</v>
      </c>
      <c r="JO349">
        <v>29.2515</v>
      </c>
      <c r="JP349">
        <v>29.2411</v>
      </c>
      <c r="JQ349">
        <v>23.1188</v>
      </c>
      <c r="JR349">
        <v>18.8494</v>
      </c>
      <c r="JS349">
        <v>100</v>
      </c>
      <c r="JT349">
        <v>30.3085</v>
      </c>
      <c r="JU349">
        <v>420</v>
      </c>
      <c r="JV349">
        <v>23.4464</v>
      </c>
      <c r="JW349">
        <v>101.948</v>
      </c>
      <c r="JX349">
        <v>91.34139999999999</v>
      </c>
    </row>
    <row r="350" spans="1:284">
      <c r="A350">
        <v>332</v>
      </c>
      <c r="B350">
        <v>1758416246</v>
      </c>
      <c r="C350">
        <v>3543</v>
      </c>
      <c r="D350" t="s">
        <v>1099</v>
      </c>
      <c r="E350" t="s">
        <v>1100</v>
      </c>
      <c r="F350">
        <v>5</v>
      </c>
      <c r="G350" t="s">
        <v>1098</v>
      </c>
      <c r="H350" t="s">
        <v>421</v>
      </c>
      <c r="I350">
        <v>1758416238.051724</v>
      </c>
      <c r="J350">
        <f>(K350)/1000</f>
        <v>0</v>
      </c>
      <c r="K350">
        <f>1000*DK350*AI350*(DG350-DH350)/(100*CZ350*(1000-AI350*DG350))</f>
        <v>0</v>
      </c>
      <c r="L350">
        <f>DK350*AI350*(DF350-DE350*(1000-AI350*DH350)/(1000-AI350*DG350))/(100*CZ350)</f>
        <v>0</v>
      </c>
      <c r="M350">
        <f>DE350 - IF(AI350&gt;1, L350*CZ350*100.0/(AK350), 0)</f>
        <v>0</v>
      </c>
      <c r="N350">
        <f>((T350-J350/2)*M350-L350)/(T350+J350/2)</f>
        <v>0</v>
      </c>
      <c r="O350">
        <f>N350*(DL350+DM350)/1000.0</f>
        <v>0</v>
      </c>
      <c r="P350">
        <f>(DE350 - IF(AI350&gt;1, L350*CZ350*100.0/(AK350), 0))*(DL350+DM350)/1000.0</f>
        <v>0</v>
      </c>
      <c r="Q350">
        <f>2.0/((1/S350-1/R350)+SIGN(S350)*SQRT((1/S350-1/R350)*(1/S350-1/R350) + 4*DA350/((DA350+1)*(DA350+1))*(2*1/S350*1/R350-1/R350*1/R350)))</f>
        <v>0</v>
      </c>
      <c r="R350">
        <f>IF(LEFT(DB350,1)&lt;&gt;"0",IF(LEFT(DB350,1)="1",3.0,DC350),$D$5+$E$5*(DS350*DL350/($K$5*1000))+$F$5*(DS350*DL350/($K$5*1000))*MAX(MIN(CZ350,$J$5),$I$5)*MAX(MIN(CZ350,$J$5),$I$5)+$G$5*MAX(MIN(CZ350,$J$5),$I$5)*(DS350*DL350/($K$5*1000))+$H$5*(DS350*DL350/($K$5*1000))*(DS350*DL350/($K$5*1000)))</f>
        <v>0</v>
      </c>
      <c r="S350">
        <f>J350*(1000-(1000*0.61365*exp(17.502*W350/(240.97+W350))/(DL350+DM350)+DG350)/2)/(1000*0.61365*exp(17.502*W350/(240.97+W350))/(DL350+DM350)-DG350)</f>
        <v>0</v>
      </c>
      <c r="T350">
        <f>1/((DA350+1)/(Q350/1.6)+1/(R350/1.37)) + DA350/((DA350+1)/(Q350/1.6) + DA350/(R350/1.37))</f>
        <v>0</v>
      </c>
      <c r="U350">
        <f>(CV350*CY350)</f>
        <v>0</v>
      </c>
      <c r="V350">
        <f>(DN350+(U350+2*0.95*5.67E-8*(((DN350+$B$9)+273)^4-(DN350+273)^4)-44100*J350)/(1.84*29.3*R350+8*0.95*5.67E-8*(DN350+273)^3))</f>
        <v>0</v>
      </c>
      <c r="W350">
        <f>($C$9*DO350+$D$9*DP350+$E$9*V350)</f>
        <v>0</v>
      </c>
      <c r="X350">
        <f>0.61365*exp(17.502*W350/(240.97+W350))</f>
        <v>0</v>
      </c>
      <c r="Y350">
        <f>(Z350/AA350*100)</f>
        <v>0</v>
      </c>
      <c r="Z350">
        <f>DG350*(DL350+DM350)/1000</f>
        <v>0</v>
      </c>
      <c r="AA350">
        <f>0.61365*exp(17.502*DN350/(240.97+DN350))</f>
        <v>0</v>
      </c>
      <c r="AB350">
        <f>(X350-DG350*(DL350+DM350)/1000)</f>
        <v>0</v>
      </c>
      <c r="AC350">
        <f>(-J350*44100)</f>
        <v>0</v>
      </c>
      <c r="AD350">
        <f>2*29.3*R350*0.92*(DN350-W350)</f>
        <v>0</v>
      </c>
      <c r="AE350">
        <f>2*0.95*5.67E-8*(((DN350+$B$9)+273)^4-(W350+273)^4)</f>
        <v>0</v>
      </c>
      <c r="AF350">
        <f>U350+AE350+AC350+AD350</f>
        <v>0</v>
      </c>
      <c r="AG350">
        <v>0</v>
      </c>
      <c r="AH350">
        <v>0</v>
      </c>
      <c r="AI350">
        <f>IF(AG350*$H$15&gt;=AK350,1.0,(AK350/(AK350-AG350*$H$15)))</f>
        <v>0</v>
      </c>
      <c r="AJ350">
        <f>(AI350-1)*100</f>
        <v>0</v>
      </c>
      <c r="AK350">
        <f>MAX(0,($B$15+$C$15*DS350)/(1+$D$15*DS350)*DL350/(DN350+273)*$E$15)</f>
        <v>0</v>
      </c>
      <c r="AL350" t="s">
        <v>422</v>
      </c>
      <c r="AM350" t="s">
        <v>422</v>
      </c>
      <c r="AN350">
        <v>0</v>
      </c>
      <c r="AO350">
        <v>0</v>
      </c>
      <c r="AP350">
        <f>1-AN350/AO350</f>
        <v>0</v>
      </c>
      <c r="AQ350">
        <v>0</v>
      </c>
      <c r="AR350" t="s">
        <v>422</v>
      </c>
      <c r="AS350" t="s">
        <v>422</v>
      </c>
      <c r="AT350">
        <v>0</v>
      </c>
      <c r="AU350">
        <v>0</v>
      </c>
      <c r="AV350">
        <f>1-AT350/AU350</f>
        <v>0</v>
      </c>
      <c r="AW350">
        <v>0.5</v>
      </c>
      <c r="AX350">
        <f>CW350</f>
        <v>0</v>
      </c>
      <c r="AY350">
        <f>L350</f>
        <v>0</v>
      </c>
      <c r="AZ350">
        <f>AV350*AW350*AX350</f>
        <v>0</v>
      </c>
      <c r="BA350">
        <f>(AY350-AQ350)/AX350</f>
        <v>0</v>
      </c>
      <c r="BB350">
        <f>(AO350-AU350)/AU350</f>
        <v>0</v>
      </c>
      <c r="BC350">
        <f>AN350/(AP350+AN350/AU350)</f>
        <v>0</v>
      </c>
      <c r="BD350" t="s">
        <v>422</v>
      </c>
      <c r="BE350">
        <v>0</v>
      </c>
      <c r="BF350">
        <f>IF(BE350&lt;&gt;0, BE350, BC350)</f>
        <v>0</v>
      </c>
      <c r="BG350">
        <f>1-BF350/AU350</f>
        <v>0</v>
      </c>
      <c r="BH350">
        <f>(AU350-AT350)/(AU350-BF350)</f>
        <v>0</v>
      </c>
      <c r="BI350">
        <f>(AO350-AU350)/(AO350-BF350)</f>
        <v>0</v>
      </c>
      <c r="BJ350">
        <f>(AU350-AT350)/(AU350-AN350)</f>
        <v>0</v>
      </c>
      <c r="BK350">
        <f>(AO350-AU350)/(AO350-AN350)</f>
        <v>0</v>
      </c>
      <c r="BL350">
        <f>(BH350*BF350/AT350)</f>
        <v>0</v>
      </c>
      <c r="BM350">
        <f>(1-BL350)</f>
        <v>0</v>
      </c>
      <c r="CV350">
        <f>$B$13*DT350+$C$13*DU350+$F$13*EF350*(1-EI350)</f>
        <v>0</v>
      </c>
      <c r="CW350">
        <f>CV350*CX350</f>
        <v>0</v>
      </c>
      <c r="CX350">
        <f>($B$13*$D$11+$C$13*$D$11+$F$13*((ES350+EK350)/MAX(ES350+EK350+ET350, 0.1)*$I$11+ET350/MAX(ES350+EK350+ET350, 0.1)*$J$11))/($B$13+$C$13+$F$13)</f>
        <v>0</v>
      </c>
      <c r="CY350">
        <f>($B$13*$K$11+$C$13*$K$11+$F$13*((ES350+EK350)/MAX(ES350+EK350+ET350, 0.1)*$P$11+ET350/MAX(ES350+EK350+ET350, 0.1)*$Q$11))/($B$13+$C$13+$F$13)</f>
        <v>0</v>
      </c>
      <c r="CZ350">
        <v>1.91</v>
      </c>
      <c r="DA350">
        <v>0.5</v>
      </c>
      <c r="DB350" t="s">
        <v>423</v>
      </c>
      <c r="DC350">
        <v>2</v>
      </c>
      <c r="DD350">
        <v>1758416238.051724</v>
      </c>
      <c r="DE350">
        <v>421.9792068965518</v>
      </c>
      <c r="DF350">
        <v>420.0040689655171</v>
      </c>
      <c r="DG350">
        <v>23.51368275862069</v>
      </c>
      <c r="DH350">
        <v>23.46395862068966</v>
      </c>
      <c r="DI350">
        <v>422.6405862068966</v>
      </c>
      <c r="DJ350">
        <v>23.20620344827586</v>
      </c>
      <c r="DK350">
        <v>500.0203448275861</v>
      </c>
      <c r="DL350">
        <v>90.17436206896551</v>
      </c>
      <c r="DM350">
        <v>0.06854770689655174</v>
      </c>
      <c r="DN350">
        <v>29.87988620689655</v>
      </c>
      <c r="DO350">
        <v>29.98149655172414</v>
      </c>
      <c r="DP350">
        <v>999.9000000000002</v>
      </c>
      <c r="DQ350">
        <v>0</v>
      </c>
      <c r="DR350">
        <v>0</v>
      </c>
      <c r="DS350">
        <v>10002.17689655172</v>
      </c>
      <c r="DT350">
        <v>0</v>
      </c>
      <c r="DU350">
        <v>3.764269999999999</v>
      </c>
      <c r="DV350">
        <v>1.97514724137931</v>
      </c>
      <c r="DW350">
        <v>432.1404827586207</v>
      </c>
      <c r="DX350">
        <v>430.0957586206896</v>
      </c>
      <c r="DY350">
        <v>0.04973590344827586</v>
      </c>
      <c r="DZ350">
        <v>420.0040689655171</v>
      </c>
      <c r="EA350">
        <v>23.46395862068966</v>
      </c>
      <c r="EB350">
        <v>2.120332068965517</v>
      </c>
      <c r="EC350">
        <v>2.115846551724137</v>
      </c>
      <c r="ED350">
        <v>18.37275172413793</v>
      </c>
      <c r="EE350">
        <v>18.33898275862069</v>
      </c>
      <c r="EF350">
        <v>0.005000780000000002</v>
      </c>
      <c r="EG350">
        <v>0</v>
      </c>
      <c r="EH350">
        <v>0</v>
      </c>
      <c r="EI350">
        <v>0</v>
      </c>
      <c r="EJ350">
        <v>154.1103448275862</v>
      </c>
      <c r="EK350">
        <v>0.005000780000000002</v>
      </c>
      <c r="EL350">
        <v>-19.3896551724138</v>
      </c>
      <c r="EM350">
        <v>-1.103448275862069</v>
      </c>
      <c r="EN350">
        <v>35.17217241379311</v>
      </c>
      <c r="EO350">
        <v>38.62689655172412</v>
      </c>
      <c r="EP350">
        <v>37.08379310344827</v>
      </c>
      <c r="EQ350">
        <v>38.69796551724137</v>
      </c>
      <c r="ER350">
        <v>37.68724137931034</v>
      </c>
      <c r="ES350">
        <v>0</v>
      </c>
      <c r="ET350">
        <v>0</v>
      </c>
      <c r="EU350">
        <v>0</v>
      </c>
      <c r="EV350">
        <v>1758416245.8</v>
      </c>
      <c r="EW350">
        <v>0</v>
      </c>
      <c r="EX350">
        <v>154.544</v>
      </c>
      <c r="EY350">
        <v>-5.769231212962031</v>
      </c>
      <c r="EZ350">
        <v>-0.123077018820582</v>
      </c>
      <c r="FA350">
        <v>-20.104</v>
      </c>
      <c r="FB350">
        <v>15</v>
      </c>
      <c r="FC350">
        <v>0</v>
      </c>
      <c r="FD350" t="s">
        <v>424</v>
      </c>
      <c r="FE350">
        <v>1746989605.5</v>
      </c>
      <c r="FF350">
        <v>1746989593.5</v>
      </c>
      <c r="FG350">
        <v>0</v>
      </c>
      <c r="FH350">
        <v>-0.274</v>
      </c>
      <c r="FI350">
        <v>-0.002</v>
      </c>
      <c r="FJ350">
        <v>2.549</v>
      </c>
      <c r="FK350">
        <v>0.129</v>
      </c>
      <c r="FL350">
        <v>420</v>
      </c>
      <c r="FM350">
        <v>17</v>
      </c>
      <c r="FN350">
        <v>0.02</v>
      </c>
      <c r="FO350">
        <v>0.04</v>
      </c>
      <c r="FP350">
        <v>1.960939268292683</v>
      </c>
      <c r="FQ350">
        <v>0.1377704529616725</v>
      </c>
      <c r="FR350">
        <v>0.04397258394146285</v>
      </c>
      <c r="FS350">
        <v>1</v>
      </c>
      <c r="FT350">
        <v>156.6735294117647</v>
      </c>
      <c r="FU350">
        <v>-25.31550828132335</v>
      </c>
      <c r="FV350">
        <v>7.167463610097795</v>
      </c>
      <c r="FW350">
        <v>0</v>
      </c>
      <c r="FX350">
        <v>0.05021189024390244</v>
      </c>
      <c r="FY350">
        <v>-0.009650517073170658</v>
      </c>
      <c r="FZ350">
        <v>0.00166364582693126</v>
      </c>
      <c r="GA350">
        <v>1</v>
      </c>
      <c r="GB350">
        <v>2</v>
      </c>
      <c r="GC350">
        <v>3</v>
      </c>
      <c r="GD350" t="s">
        <v>425</v>
      </c>
      <c r="GE350">
        <v>3.10306</v>
      </c>
      <c r="GF350">
        <v>2.72669</v>
      </c>
      <c r="GG350">
        <v>0.0880679</v>
      </c>
      <c r="GH350">
        <v>0.0877006</v>
      </c>
      <c r="GI350">
        <v>0.10588</v>
      </c>
      <c r="GJ350">
        <v>0.107137</v>
      </c>
      <c r="GK350">
        <v>23834.3</v>
      </c>
      <c r="GL350">
        <v>21637.9</v>
      </c>
      <c r="GM350">
        <v>26700.7</v>
      </c>
      <c r="GN350">
        <v>23940.2</v>
      </c>
      <c r="GO350">
        <v>38202.2</v>
      </c>
      <c r="GP350">
        <v>31596.6</v>
      </c>
      <c r="GQ350">
        <v>46629.5</v>
      </c>
      <c r="GR350">
        <v>37874.9</v>
      </c>
      <c r="GS350">
        <v>1.86595</v>
      </c>
      <c r="GT350">
        <v>1.85893</v>
      </c>
      <c r="GU350">
        <v>0.0908226</v>
      </c>
      <c r="GV350">
        <v>0</v>
      </c>
      <c r="GW350">
        <v>28.5017</v>
      </c>
      <c r="GX350">
        <v>999.9</v>
      </c>
      <c r="GY350">
        <v>53.1</v>
      </c>
      <c r="GZ350">
        <v>31.7</v>
      </c>
      <c r="HA350">
        <v>27.6448</v>
      </c>
      <c r="HB350">
        <v>60.7637</v>
      </c>
      <c r="HC350">
        <v>25.9175</v>
      </c>
      <c r="HD350">
        <v>1</v>
      </c>
      <c r="HE350">
        <v>0.140945</v>
      </c>
      <c r="HF350">
        <v>-1.26326</v>
      </c>
      <c r="HG350">
        <v>20.2942</v>
      </c>
      <c r="HH350">
        <v>5.22223</v>
      </c>
      <c r="HI350">
        <v>11.98</v>
      </c>
      <c r="HJ350">
        <v>4.96545</v>
      </c>
      <c r="HK350">
        <v>3.276</v>
      </c>
      <c r="HL350">
        <v>9999</v>
      </c>
      <c r="HM350">
        <v>9999</v>
      </c>
      <c r="HN350">
        <v>9999</v>
      </c>
      <c r="HO350">
        <v>999.9</v>
      </c>
      <c r="HP350">
        <v>1.86388</v>
      </c>
      <c r="HQ350">
        <v>1.86005</v>
      </c>
      <c r="HR350">
        <v>1.85838</v>
      </c>
      <c r="HS350">
        <v>1.85974</v>
      </c>
      <c r="HT350">
        <v>1.85986</v>
      </c>
      <c r="HU350">
        <v>1.85837</v>
      </c>
      <c r="HV350">
        <v>1.85745</v>
      </c>
      <c r="HW350">
        <v>1.85239</v>
      </c>
      <c r="HX350">
        <v>0</v>
      </c>
      <c r="HY350">
        <v>0</v>
      </c>
      <c r="HZ350">
        <v>0</v>
      </c>
      <c r="IA350">
        <v>0</v>
      </c>
      <c r="IB350" t="s">
        <v>426</v>
      </c>
      <c r="IC350" t="s">
        <v>427</v>
      </c>
      <c r="ID350" t="s">
        <v>428</v>
      </c>
      <c r="IE350" t="s">
        <v>428</v>
      </c>
      <c r="IF350" t="s">
        <v>428</v>
      </c>
      <c r="IG350" t="s">
        <v>428</v>
      </c>
      <c r="IH350">
        <v>0</v>
      </c>
      <c r="II350">
        <v>100</v>
      </c>
      <c r="IJ350">
        <v>100</v>
      </c>
      <c r="IK350">
        <v>-0.661</v>
      </c>
      <c r="IL350">
        <v>0.3075</v>
      </c>
      <c r="IM350">
        <v>-0.6605319167387009</v>
      </c>
      <c r="IN350">
        <v>-0.0004737513092168879</v>
      </c>
      <c r="IO350">
        <v>1.233974951706583E-06</v>
      </c>
      <c r="IP350">
        <v>-2.791035861235605E-10</v>
      </c>
      <c r="IQ350">
        <v>0.04306461537617447</v>
      </c>
      <c r="IR350">
        <v>-0.002560808816659483</v>
      </c>
      <c r="IS350">
        <v>0.0007441110143227328</v>
      </c>
      <c r="IT350">
        <v>-6.151772081818622E-06</v>
      </c>
      <c r="IU350">
        <v>2</v>
      </c>
      <c r="IV350">
        <v>1988</v>
      </c>
      <c r="IW350">
        <v>1</v>
      </c>
      <c r="IX350">
        <v>28</v>
      </c>
      <c r="IY350">
        <v>190444</v>
      </c>
      <c r="IZ350">
        <v>190444.2</v>
      </c>
      <c r="JA350">
        <v>1.1499</v>
      </c>
      <c r="JB350">
        <v>2.62085</v>
      </c>
      <c r="JC350">
        <v>1.49658</v>
      </c>
      <c r="JD350">
        <v>2.34863</v>
      </c>
      <c r="JE350">
        <v>1.54907</v>
      </c>
      <c r="JF350">
        <v>2.34863</v>
      </c>
      <c r="JG350">
        <v>36.5287</v>
      </c>
      <c r="JH350">
        <v>24.0963</v>
      </c>
      <c r="JI350">
        <v>18</v>
      </c>
      <c r="JJ350">
        <v>481.491</v>
      </c>
      <c r="JK350">
        <v>491.494</v>
      </c>
      <c r="JL350">
        <v>30.3074</v>
      </c>
      <c r="JM350">
        <v>29.0587</v>
      </c>
      <c r="JN350">
        <v>30.0001</v>
      </c>
      <c r="JO350">
        <v>29.2515</v>
      </c>
      <c r="JP350">
        <v>29.2411</v>
      </c>
      <c r="JQ350">
        <v>23.1176</v>
      </c>
      <c r="JR350">
        <v>18.8494</v>
      </c>
      <c r="JS350">
        <v>100</v>
      </c>
      <c r="JT350">
        <v>30.3238</v>
      </c>
      <c r="JU350">
        <v>420</v>
      </c>
      <c r="JV350">
        <v>23.4464</v>
      </c>
      <c r="JW350">
        <v>101.948</v>
      </c>
      <c r="JX350">
        <v>91.3411</v>
      </c>
    </row>
    <row r="351" spans="1:284">
      <c r="A351">
        <v>333</v>
      </c>
      <c r="B351">
        <v>1758416248</v>
      </c>
      <c r="C351">
        <v>3545</v>
      </c>
      <c r="D351" t="s">
        <v>1101</v>
      </c>
      <c r="E351" t="s">
        <v>1102</v>
      </c>
      <c r="F351">
        <v>5</v>
      </c>
      <c r="G351" t="s">
        <v>1098</v>
      </c>
      <c r="H351" t="s">
        <v>421</v>
      </c>
      <c r="I351">
        <v>1758416239.910714</v>
      </c>
      <c r="J351">
        <f>(K351)/1000</f>
        <v>0</v>
      </c>
      <c r="K351">
        <f>1000*DK351*AI351*(DG351-DH351)/(100*CZ351*(1000-AI351*DG351))</f>
        <v>0</v>
      </c>
      <c r="L351">
        <f>DK351*AI351*(DF351-DE351*(1000-AI351*DH351)/(1000-AI351*DG351))/(100*CZ351)</f>
        <v>0</v>
      </c>
      <c r="M351">
        <f>DE351 - IF(AI351&gt;1, L351*CZ351*100.0/(AK351), 0)</f>
        <v>0</v>
      </c>
      <c r="N351">
        <f>((T351-J351/2)*M351-L351)/(T351+J351/2)</f>
        <v>0</v>
      </c>
      <c r="O351">
        <f>N351*(DL351+DM351)/1000.0</f>
        <v>0</v>
      </c>
      <c r="P351">
        <f>(DE351 - IF(AI351&gt;1, L351*CZ351*100.0/(AK351), 0))*(DL351+DM351)/1000.0</f>
        <v>0</v>
      </c>
      <c r="Q351">
        <f>2.0/((1/S351-1/R351)+SIGN(S351)*SQRT((1/S351-1/R351)*(1/S351-1/R351) + 4*DA351/((DA351+1)*(DA351+1))*(2*1/S351*1/R351-1/R351*1/R351)))</f>
        <v>0</v>
      </c>
      <c r="R351">
        <f>IF(LEFT(DB351,1)&lt;&gt;"0",IF(LEFT(DB351,1)="1",3.0,DC351),$D$5+$E$5*(DS351*DL351/($K$5*1000))+$F$5*(DS351*DL351/($K$5*1000))*MAX(MIN(CZ351,$J$5),$I$5)*MAX(MIN(CZ351,$J$5),$I$5)+$G$5*MAX(MIN(CZ351,$J$5),$I$5)*(DS351*DL351/($K$5*1000))+$H$5*(DS351*DL351/($K$5*1000))*(DS351*DL351/($K$5*1000)))</f>
        <v>0</v>
      </c>
      <c r="S351">
        <f>J351*(1000-(1000*0.61365*exp(17.502*W351/(240.97+W351))/(DL351+DM351)+DG351)/2)/(1000*0.61365*exp(17.502*W351/(240.97+W351))/(DL351+DM351)-DG351)</f>
        <v>0</v>
      </c>
      <c r="T351">
        <f>1/((DA351+1)/(Q351/1.6)+1/(R351/1.37)) + DA351/((DA351+1)/(Q351/1.6) + DA351/(R351/1.37))</f>
        <v>0</v>
      </c>
      <c r="U351">
        <f>(CV351*CY351)</f>
        <v>0</v>
      </c>
      <c r="V351">
        <f>(DN351+(U351+2*0.95*5.67E-8*(((DN351+$B$9)+273)^4-(DN351+273)^4)-44100*J351)/(1.84*29.3*R351+8*0.95*5.67E-8*(DN351+273)^3))</f>
        <v>0</v>
      </c>
      <c r="W351">
        <f>($C$9*DO351+$D$9*DP351+$E$9*V351)</f>
        <v>0</v>
      </c>
      <c r="X351">
        <f>0.61365*exp(17.502*W351/(240.97+W351))</f>
        <v>0</v>
      </c>
      <c r="Y351">
        <f>(Z351/AA351*100)</f>
        <v>0</v>
      </c>
      <c r="Z351">
        <f>DG351*(DL351+DM351)/1000</f>
        <v>0</v>
      </c>
      <c r="AA351">
        <f>0.61365*exp(17.502*DN351/(240.97+DN351))</f>
        <v>0</v>
      </c>
      <c r="AB351">
        <f>(X351-DG351*(DL351+DM351)/1000)</f>
        <v>0</v>
      </c>
      <c r="AC351">
        <f>(-J351*44100)</f>
        <v>0</v>
      </c>
      <c r="AD351">
        <f>2*29.3*R351*0.92*(DN351-W351)</f>
        <v>0</v>
      </c>
      <c r="AE351">
        <f>2*0.95*5.67E-8*(((DN351+$B$9)+273)^4-(W351+273)^4)</f>
        <v>0</v>
      </c>
      <c r="AF351">
        <f>U351+AE351+AC351+AD351</f>
        <v>0</v>
      </c>
      <c r="AG351">
        <v>0</v>
      </c>
      <c r="AH351">
        <v>0</v>
      </c>
      <c r="AI351">
        <f>IF(AG351*$H$15&gt;=AK351,1.0,(AK351/(AK351-AG351*$H$15)))</f>
        <v>0</v>
      </c>
      <c r="AJ351">
        <f>(AI351-1)*100</f>
        <v>0</v>
      </c>
      <c r="AK351">
        <f>MAX(0,($B$15+$C$15*DS351)/(1+$D$15*DS351)*DL351/(DN351+273)*$E$15)</f>
        <v>0</v>
      </c>
      <c r="AL351" t="s">
        <v>422</v>
      </c>
      <c r="AM351" t="s">
        <v>422</v>
      </c>
      <c r="AN351">
        <v>0</v>
      </c>
      <c r="AO351">
        <v>0</v>
      </c>
      <c r="AP351">
        <f>1-AN351/AO351</f>
        <v>0</v>
      </c>
      <c r="AQ351">
        <v>0</v>
      </c>
      <c r="AR351" t="s">
        <v>422</v>
      </c>
      <c r="AS351" t="s">
        <v>422</v>
      </c>
      <c r="AT351">
        <v>0</v>
      </c>
      <c r="AU351">
        <v>0</v>
      </c>
      <c r="AV351">
        <f>1-AT351/AU351</f>
        <v>0</v>
      </c>
      <c r="AW351">
        <v>0.5</v>
      </c>
      <c r="AX351">
        <f>CW351</f>
        <v>0</v>
      </c>
      <c r="AY351">
        <f>L351</f>
        <v>0</v>
      </c>
      <c r="AZ351">
        <f>AV351*AW351*AX351</f>
        <v>0</v>
      </c>
      <c r="BA351">
        <f>(AY351-AQ351)/AX351</f>
        <v>0</v>
      </c>
      <c r="BB351">
        <f>(AO351-AU351)/AU351</f>
        <v>0</v>
      </c>
      <c r="BC351">
        <f>AN351/(AP351+AN351/AU351)</f>
        <v>0</v>
      </c>
      <c r="BD351" t="s">
        <v>422</v>
      </c>
      <c r="BE351">
        <v>0</v>
      </c>
      <c r="BF351">
        <f>IF(BE351&lt;&gt;0, BE351, BC351)</f>
        <v>0</v>
      </c>
      <c r="BG351">
        <f>1-BF351/AU351</f>
        <v>0</v>
      </c>
      <c r="BH351">
        <f>(AU351-AT351)/(AU351-BF351)</f>
        <v>0</v>
      </c>
      <c r="BI351">
        <f>(AO351-AU351)/(AO351-BF351)</f>
        <v>0</v>
      </c>
      <c r="BJ351">
        <f>(AU351-AT351)/(AU351-AN351)</f>
        <v>0</v>
      </c>
      <c r="BK351">
        <f>(AO351-AU351)/(AO351-AN351)</f>
        <v>0</v>
      </c>
      <c r="BL351">
        <f>(BH351*BF351/AT351)</f>
        <v>0</v>
      </c>
      <c r="BM351">
        <f>(1-BL351)</f>
        <v>0</v>
      </c>
      <c r="CV351">
        <f>$B$13*DT351+$C$13*DU351+$F$13*EF351*(1-EI351)</f>
        <v>0</v>
      </c>
      <c r="CW351">
        <f>CV351*CX351</f>
        <v>0</v>
      </c>
      <c r="CX351">
        <f>($B$13*$D$11+$C$13*$D$11+$F$13*((ES351+EK351)/MAX(ES351+EK351+ET351, 0.1)*$I$11+ET351/MAX(ES351+EK351+ET351, 0.1)*$J$11))/($B$13+$C$13+$F$13)</f>
        <v>0</v>
      </c>
      <c r="CY351">
        <f>($B$13*$K$11+$C$13*$K$11+$F$13*((ES351+EK351)/MAX(ES351+EK351+ET351, 0.1)*$P$11+ET351/MAX(ES351+EK351+ET351, 0.1)*$Q$11))/($B$13+$C$13+$F$13)</f>
        <v>0</v>
      </c>
      <c r="CZ351">
        <v>1.91</v>
      </c>
      <c r="DA351">
        <v>0.5</v>
      </c>
      <c r="DB351" t="s">
        <v>423</v>
      </c>
      <c r="DC351">
        <v>2</v>
      </c>
      <c r="DD351">
        <v>1758416239.910714</v>
      </c>
      <c r="DE351">
        <v>421.972</v>
      </c>
      <c r="DF351">
        <v>420.0028928571429</v>
      </c>
      <c r="DG351">
        <v>23.51356428571428</v>
      </c>
      <c r="DH351">
        <v>23.46417142857143</v>
      </c>
      <c r="DI351">
        <v>422.6334642857142</v>
      </c>
      <c r="DJ351">
        <v>23.20608928571428</v>
      </c>
      <c r="DK351">
        <v>499.9952857142857</v>
      </c>
      <c r="DL351">
        <v>90.17430357142857</v>
      </c>
      <c r="DM351">
        <v>0.06854975714285715</v>
      </c>
      <c r="DN351">
        <v>29.87960714285715</v>
      </c>
      <c r="DO351">
        <v>29.98043214285714</v>
      </c>
      <c r="DP351">
        <v>999.9000000000002</v>
      </c>
      <c r="DQ351">
        <v>0</v>
      </c>
      <c r="DR351">
        <v>0</v>
      </c>
      <c r="DS351">
        <v>10001.13571428571</v>
      </c>
      <c r="DT351">
        <v>0</v>
      </c>
      <c r="DU351">
        <v>3.764269999999999</v>
      </c>
      <c r="DV351">
        <v>1.969151071428571</v>
      </c>
      <c r="DW351">
        <v>432.1330714285715</v>
      </c>
      <c r="DX351">
        <v>430.0946785714286</v>
      </c>
      <c r="DY351">
        <v>0.04940415357142856</v>
      </c>
      <c r="DZ351">
        <v>420.0028928571429</v>
      </c>
      <c r="EA351">
        <v>23.46417142857143</v>
      </c>
      <c r="EB351">
        <v>2.120320357142857</v>
      </c>
      <c r="EC351">
        <v>2.115864642857143</v>
      </c>
      <c r="ED351">
        <v>18.37266428571429</v>
      </c>
      <c r="EE351">
        <v>18.33911785714286</v>
      </c>
      <c r="EF351">
        <v>0.005000780000000002</v>
      </c>
      <c r="EG351">
        <v>0</v>
      </c>
      <c r="EH351">
        <v>0</v>
      </c>
      <c r="EI351">
        <v>0</v>
      </c>
      <c r="EJ351">
        <v>153.4321428571428</v>
      </c>
      <c r="EK351">
        <v>0.005000780000000002</v>
      </c>
      <c r="EL351">
        <v>-20.10357142857143</v>
      </c>
      <c r="EM351">
        <v>-1.282142857142857</v>
      </c>
      <c r="EN351">
        <v>35.16717857142857</v>
      </c>
      <c r="EO351">
        <v>38.61135714285713</v>
      </c>
      <c r="EP351">
        <v>37.08235714285714</v>
      </c>
      <c r="EQ351">
        <v>38.68496428571428</v>
      </c>
      <c r="ER351">
        <v>37.68496428571428</v>
      </c>
      <c r="ES351">
        <v>0</v>
      </c>
      <c r="ET351">
        <v>0</v>
      </c>
      <c r="EU351">
        <v>0</v>
      </c>
      <c r="EV351">
        <v>1758416248.2</v>
      </c>
      <c r="EW351">
        <v>0</v>
      </c>
      <c r="EX351">
        <v>154.64</v>
      </c>
      <c r="EY351">
        <v>20.5615382041686</v>
      </c>
      <c r="EZ351">
        <v>-8.484615515439941</v>
      </c>
      <c r="FA351">
        <v>-20.504</v>
      </c>
      <c r="FB351">
        <v>15</v>
      </c>
      <c r="FC351">
        <v>0</v>
      </c>
      <c r="FD351" t="s">
        <v>424</v>
      </c>
      <c r="FE351">
        <v>1746989605.5</v>
      </c>
      <c r="FF351">
        <v>1746989593.5</v>
      </c>
      <c r="FG351">
        <v>0</v>
      </c>
      <c r="FH351">
        <v>-0.274</v>
      </c>
      <c r="FI351">
        <v>-0.002</v>
      </c>
      <c r="FJ351">
        <v>2.549</v>
      </c>
      <c r="FK351">
        <v>0.129</v>
      </c>
      <c r="FL351">
        <v>420</v>
      </c>
      <c r="FM351">
        <v>17</v>
      </c>
      <c r="FN351">
        <v>0.02</v>
      </c>
      <c r="FO351">
        <v>0.04</v>
      </c>
      <c r="FP351">
        <v>1.9651865</v>
      </c>
      <c r="FQ351">
        <v>0.09495309568479925</v>
      </c>
      <c r="FR351">
        <v>0.04296275663583521</v>
      </c>
      <c r="FS351">
        <v>1</v>
      </c>
      <c r="FT351">
        <v>155.7029411764706</v>
      </c>
      <c r="FU351">
        <v>-17.61497344734109</v>
      </c>
      <c r="FV351">
        <v>6.753190326414256</v>
      </c>
      <c r="FW351">
        <v>0</v>
      </c>
      <c r="FX351">
        <v>0.05014015000000001</v>
      </c>
      <c r="FY351">
        <v>-0.007212889305816266</v>
      </c>
      <c r="FZ351">
        <v>0.00164745397477441</v>
      </c>
      <c r="GA351">
        <v>1</v>
      </c>
      <c r="GB351">
        <v>2</v>
      </c>
      <c r="GC351">
        <v>3</v>
      </c>
      <c r="GD351" t="s">
        <v>425</v>
      </c>
      <c r="GE351">
        <v>3.10303</v>
      </c>
      <c r="GF351">
        <v>2.72644</v>
      </c>
      <c r="GG351">
        <v>0.0880687</v>
      </c>
      <c r="GH351">
        <v>0.08770360000000001</v>
      </c>
      <c r="GI351">
        <v>0.10588</v>
      </c>
      <c r="GJ351">
        <v>0.107134</v>
      </c>
      <c r="GK351">
        <v>23834.2</v>
      </c>
      <c r="GL351">
        <v>21637.9</v>
      </c>
      <c r="GM351">
        <v>26700.6</v>
      </c>
      <c r="GN351">
        <v>23940.2</v>
      </c>
      <c r="GO351">
        <v>38202.1</v>
      </c>
      <c r="GP351">
        <v>31596.7</v>
      </c>
      <c r="GQ351">
        <v>46629.3</v>
      </c>
      <c r="GR351">
        <v>37875</v>
      </c>
      <c r="GS351">
        <v>1.86583</v>
      </c>
      <c r="GT351">
        <v>1.85898</v>
      </c>
      <c r="GU351">
        <v>0.0908785</v>
      </c>
      <c r="GV351">
        <v>0</v>
      </c>
      <c r="GW351">
        <v>28.5004</v>
      </c>
      <c r="GX351">
        <v>999.9</v>
      </c>
      <c r="GY351">
        <v>53.1</v>
      </c>
      <c r="GZ351">
        <v>31.7</v>
      </c>
      <c r="HA351">
        <v>27.646</v>
      </c>
      <c r="HB351">
        <v>60.8937</v>
      </c>
      <c r="HC351">
        <v>25.8373</v>
      </c>
      <c r="HD351">
        <v>1</v>
      </c>
      <c r="HE351">
        <v>0.141006</v>
      </c>
      <c r="HF351">
        <v>-1.2823</v>
      </c>
      <c r="HG351">
        <v>20.2936</v>
      </c>
      <c r="HH351">
        <v>5.21909</v>
      </c>
      <c r="HI351">
        <v>11.98</v>
      </c>
      <c r="HJ351">
        <v>4.9649</v>
      </c>
      <c r="HK351">
        <v>3.27555</v>
      </c>
      <c r="HL351">
        <v>9999</v>
      </c>
      <c r="HM351">
        <v>9999</v>
      </c>
      <c r="HN351">
        <v>9999</v>
      </c>
      <c r="HO351">
        <v>999.9</v>
      </c>
      <c r="HP351">
        <v>1.86388</v>
      </c>
      <c r="HQ351">
        <v>1.86005</v>
      </c>
      <c r="HR351">
        <v>1.85838</v>
      </c>
      <c r="HS351">
        <v>1.85974</v>
      </c>
      <c r="HT351">
        <v>1.85984</v>
      </c>
      <c r="HU351">
        <v>1.85837</v>
      </c>
      <c r="HV351">
        <v>1.85745</v>
      </c>
      <c r="HW351">
        <v>1.8524</v>
      </c>
      <c r="HX351">
        <v>0</v>
      </c>
      <c r="HY351">
        <v>0</v>
      </c>
      <c r="HZ351">
        <v>0</v>
      </c>
      <c r="IA351">
        <v>0</v>
      </c>
      <c r="IB351" t="s">
        <v>426</v>
      </c>
      <c r="IC351" t="s">
        <v>427</v>
      </c>
      <c r="ID351" t="s">
        <v>428</v>
      </c>
      <c r="IE351" t="s">
        <v>428</v>
      </c>
      <c r="IF351" t="s">
        <v>428</v>
      </c>
      <c r="IG351" t="s">
        <v>428</v>
      </c>
      <c r="IH351">
        <v>0</v>
      </c>
      <c r="II351">
        <v>100</v>
      </c>
      <c r="IJ351">
        <v>100</v>
      </c>
      <c r="IK351">
        <v>-0.662</v>
      </c>
      <c r="IL351">
        <v>0.3075</v>
      </c>
      <c r="IM351">
        <v>-0.6605319167387009</v>
      </c>
      <c r="IN351">
        <v>-0.0004737513092168879</v>
      </c>
      <c r="IO351">
        <v>1.233974951706583E-06</v>
      </c>
      <c r="IP351">
        <v>-2.791035861235605E-10</v>
      </c>
      <c r="IQ351">
        <v>0.04306461537617447</v>
      </c>
      <c r="IR351">
        <v>-0.002560808816659483</v>
      </c>
      <c r="IS351">
        <v>0.0007441110143227328</v>
      </c>
      <c r="IT351">
        <v>-6.151772081818622E-06</v>
      </c>
      <c r="IU351">
        <v>2</v>
      </c>
      <c r="IV351">
        <v>1988</v>
      </c>
      <c r="IW351">
        <v>1</v>
      </c>
      <c r="IX351">
        <v>28</v>
      </c>
      <c r="IY351">
        <v>190444</v>
      </c>
      <c r="IZ351">
        <v>190444.2</v>
      </c>
      <c r="JA351">
        <v>1.1499</v>
      </c>
      <c r="JB351">
        <v>2.62207</v>
      </c>
      <c r="JC351">
        <v>1.49658</v>
      </c>
      <c r="JD351">
        <v>2.34863</v>
      </c>
      <c r="JE351">
        <v>1.54907</v>
      </c>
      <c r="JF351">
        <v>2.37305</v>
      </c>
      <c r="JG351">
        <v>36.5287</v>
      </c>
      <c r="JH351">
        <v>24.0875</v>
      </c>
      <c r="JI351">
        <v>18</v>
      </c>
      <c r="JJ351">
        <v>481.418</v>
      </c>
      <c r="JK351">
        <v>491.527</v>
      </c>
      <c r="JL351">
        <v>30.3133</v>
      </c>
      <c r="JM351">
        <v>29.0587</v>
      </c>
      <c r="JN351">
        <v>30.0002</v>
      </c>
      <c r="JO351">
        <v>29.2515</v>
      </c>
      <c r="JP351">
        <v>29.2411</v>
      </c>
      <c r="JQ351">
        <v>23.1178</v>
      </c>
      <c r="JR351">
        <v>18.8494</v>
      </c>
      <c r="JS351">
        <v>100</v>
      </c>
      <c r="JT351">
        <v>30.3238</v>
      </c>
      <c r="JU351">
        <v>420</v>
      </c>
      <c r="JV351">
        <v>23.4464</v>
      </c>
      <c r="JW351">
        <v>101.948</v>
      </c>
      <c r="JX351">
        <v>91.3413</v>
      </c>
    </row>
    <row r="352" spans="1:284">
      <c r="A352">
        <v>334</v>
      </c>
      <c r="B352">
        <v>1758416250</v>
      </c>
      <c r="C352">
        <v>3547</v>
      </c>
      <c r="D352" t="s">
        <v>1103</v>
      </c>
      <c r="E352" t="s">
        <v>1104</v>
      </c>
      <c r="F352">
        <v>5</v>
      </c>
      <c r="G352" t="s">
        <v>1098</v>
      </c>
      <c r="H352" t="s">
        <v>421</v>
      </c>
      <c r="I352">
        <v>1758416241.833333</v>
      </c>
      <c r="J352">
        <f>(K352)/1000</f>
        <v>0</v>
      </c>
      <c r="K352">
        <f>1000*DK352*AI352*(DG352-DH352)/(100*CZ352*(1000-AI352*DG352))</f>
        <v>0</v>
      </c>
      <c r="L352">
        <f>DK352*AI352*(DF352-DE352*(1000-AI352*DH352)/(1000-AI352*DG352))/(100*CZ352)</f>
        <v>0</v>
      </c>
      <c r="M352">
        <f>DE352 - IF(AI352&gt;1, L352*CZ352*100.0/(AK352), 0)</f>
        <v>0</v>
      </c>
      <c r="N352">
        <f>((T352-J352/2)*M352-L352)/(T352+J352/2)</f>
        <v>0</v>
      </c>
      <c r="O352">
        <f>N352*(DL352+DM352)/1000.0</f>
        <v>0</v>
      </c>
      <c r="P352">
        <f>(DE352 - IF(AI352&gt;1, L352*CZ352*100.0/(AK352), 0))*(DL352+DM352)/1000.0</f>
        <v>0</v>
      </c>
      <c r="Q352">
        <f>2.0/((1/S352-1/R352)+SIGN(S352)*SQRT((1/S352-1/R352)*(1/S352-1/R352) + 4*DA352/((DA352+1)*(DA352+1))*(2*1/S352*1/R352-1/R352*1/R352)))</f>
        <v>0</v>
      </c>
      <c r="R352">
        <f>IF(LEFT(DB352,1)&lt;&gt;"0",IF(LEFT(DB352,1)="1",3.0,DC352),$D$5+$E$5*(DS352*DL352/($K$5*1000))+$F$5*(DS352*DL352/($K$5*1000))*MAX(MIN(CZ352,$J$5),$I$5)*MAX(MIN(CZ352,$J$5),$I$5)+$G$5*MAX(MIN(CZ352,$J$5),$I$5)*(DS352*DL352/($K$5*1000))+$H$5*(DS352*DL352/($K$5*1000))*(DS352*DL352/($K$5*1000)))</f>
        <v>0</v>
      </c>
      <c r="S352">
        <f>J352*(1000-(1000*0.61365*exp(17.502*W352/(240.97+W352))/(DL352+DM352)+DG352)/2)/(1000*0.61365*exp(17.502*W352/(240.97+W352))/(DL352+DM352)-DG352)</f>
        <v>0</v>
      </c>
      <c r="T352">
        <f>1/((DA352+1)/(Q352/1.6)+1/(R352/1.37)) + DA352/((DA352+1)/(Q352/1.6) + DA352/(R352/1.37))</f>
        <v>0</v>
      </c>
      <c r="U352">
        <f>(CV352*CY352)</f>
        <v>0</v>
      </c>
      <c r="V352">
        <f>(DN352+(U352+2*0.95*5.67E-8*(((DN352+$B$9)+273)^4-(DN352+273)^4)-44100*J352)/(1.84*29.3*R352+8*0.95*5.67E-8*(DN352+273)^3))</f>
        <v>0</v>
      </c>
      <c r="W352">
        <f>($C$9*DO352+$D$9*DP352+$E$9*V352)</f>
        <v>0</v>
      </c>
      <c r="X352">
        <f>0.61365*exp(17.502*W352/(240.97+W352))</f>
        <v>0</v>
      </c>
      <c r="Y352">
        <f>(Z352/AA352*100)</f>
        <v>0</v>
      </c>
      <c r="Z352">
        <f>DG352*(DL352+DM352)/1000</f>
        <v>0</v>
      </c>
      <c r="AA352">
        <f>0.61365*exp(17.502*DN352/(240.97+DN352))</f>
        <v>0</v>
      </c>
      <c r="AB352">
        <f>(X352-DG352*(DL352+DM352)/1000)</f>
        <v>0</v>
      </c>
      <c r="AC352">
        <f>(-J352*44100)</f>
        <v>0</v>
      </c>
      <c r="AD352">
        <f>2*29.3*R352*0.92*(DN352-W352)</f>
        <v>0</v>
      </c>
      <c r="AE352">
        <f>2*0.95*5.67E-8*(((DN352+$B$9)+273)^4-(W352+273)^4)</f>
        <v>0</v>
      </c>
      <c r="AF352">
        <f>U352+AE352+AC352+AD352</f>
        <v>0</v>
      </c>
      <c r="AG352">
        <v>0</v>
      </c>
      <c r="AH352">
        <v>0</v>
      </c>
      <c r="AI352">
        <f>IF(AG352*$H$15&gt;=AK352,1.0,(AK352/(AK352-AG352*$H$15)))</f>
        <v>0</v>
      </c>
      <c r="AJ352">
        <f>(AI352-1)*100</f>
        <v>0</v>
      </c>
      <c r="AK352">
        <f>MAX(0,($B$15+$C$15*DS352)/(1+$D$15*DS352)*DL352/(DN352+273)*$E$15)</f>
        <v>0</v>
      </c>
      <c r="AL352" t="s">
        <v>422</v>
      </c>
      <c r="AM352" t="s">
        <v>422</v>
      </c>
      <c r="AN352">
        <v>0</v>
      </c>
      <c r="AO352">
        <v>0</v>
      </c>
      <c r="AP352">
        <f>1-AN352/AO352</f>
        <v>0</v>
      </c>
      <c r="AQ352">
        <v>0</v>
      </c>
      <c r="AR352" t="s">
        <v>422</v>
      </c>
      <c r="AS352" t="s">
        <v>422</v>
      </c>
      <c r="AT352">
        <v>0</v>
      </c>
      <c r="AU352">
        <v>0</v>
      </c>
      <c r="AV352">
        <f>1-AT352/AU352</f>
        <v>0</v>
      </c>
      <c r="AW352">
        <v>0.5</v>
      </c>
      <c r="AX352">
        <f>CW352</f>
        <v>0</v>
      </c>
      <c r="AY352">
        <f>L352</f>
        <v>0</v>
      </c>
      <c r="AZ352">
        <f>AV352*AW352*AX352</f>
        <v>0</v>
      </c>
      <c r="BA352">
        <f>(AY352-AQ352)/AX352</f>
        <v>0</v>
      </c>
      <c r="BB352">
        <f>(AO352-AU352)/AU352</f>
        <v>0</v>
      </c>
      <c r="BC352">
        <f>AN352/(AP352+AN352/AU352)</f>
        <v>0</v>
      </c>
      <c r="BD352" t="s">
        <v>422</v>
      </c>
      <c r="BE352">
        <v>0</v>
      </c>
      <c r="BF352">
        <f>IF(BE352&lt;&gt;0, BE352, BC352)</f>
        <v>0</v>
      </c>
      <c r="BG352">
        <f>1-BF352/AU352</f>
        <v>0</v>
      </c>
      <c r="BH352">
        <f>(AU352-AT352)/(AU352-BF352)</f>
        <v>0</v>
      </c>
      <c r="BI352">
        <f>(AO352-AU352)/(AO352-BF352)</f>
        <v>0</v>
      </c>
      <c r="BJ352">
        <f>(AU352-AT352)/(AU352-AN352)</f>
        <v>0</v>
      </c>
      <c r="BK352">
        <f>(AO352-AU352)/(AO352-AN352)</f>
        <v>0</v>
      </c>
      <c r="BL352">
        <f>(BH352*BF352/AT352)</f>
        <v>0</v>
      </c>
      <c r="BM352">
        <f>(1-BL352)</f>
        <v>0</v>
      </c>
      <c r="CV352">
        <f>$B$13*DT352+$C$13*DU352+$F$13*EF352*(1-EI352)</f>
        <v>0</v>
      </c>
      <c r="CW352">
        <f>CV352*CX352</f>
        <v>0</v>
      </c>
      <c r="CX352">
        <f>($B$13*$D$11+$C$13*$D$11+$F$13*((ES352+EK352)/MAX(ES352+EK352+ET352, 0.1)*$I$11+ET352/MAX(ES352+EK352+ET352, 0.1)*$J$11))/($B$13+$C$13+$F$13)</f>
        <v>0</v>
      </c>
      <c r="CY352">
        <f>($B$13*$K$11+$C$13*$K$11+$F$13*((ES352+EK352)/MAX(ES352+EK352+ET352, 0.1)*$P$11+ET352/MAX(ES352+EK352+ET352, 0.1)*$Q$11))/($B$13+$C$13+$F$13)</f>
        <v>0</v>
      </c>
      <c r="CZ352">
        <v>1.91</v>
      </c>
      <c r="DA352">
        <v>0.5</v>
      </c>
      <c r="DB352" t="s">
        <v>423</v>
      </c>
      <c r="DC352">
        <v>2</v>
      </c>
      <c r="DD352">
        <v>1758416241.833333</v>
      </c>
      <c r="DE352">
        <v>421.9635555555556</v>
      </c>
      <c r="DF352">
        <v>420.0104814814815</v>
      </c>
      <c r="DG352">
        <v>23.51352592592593</v>
      </c>
      <c r="DH352">
        <v>23.46412962962963</v>
      </c>
      <c r="DI352">
        <v>422.624962962963</v>
      </c>
      <c r="DJ352">
        <v>23.20605185185185</v>
      </c>
      <c r="DK352">
        <v>499.9980740740741</v>
      </c>
      <c r="DL352">
        <v>90.1741185185185</v>
      </c>
      <c r="DM352">
        <v>0.06844973703703704</v>
      </c>
      <c r="DN352">
        <v>29.87946296296296</v>
      </c>
      <c r="DO352">
        <v>29.98005925925926</v>
      </c>
      <c r="DP352">
        <v>999.9000000000001</v>
      </c>
      <c r="DQ352">
        <v>0</v>
      </c>
      <c r="DR352">
        <v>0</v>
      </c>
      <c r="DS352">
        <v>10003.97888888889</v>
      </c>
      <c r="DT352">
        <v>0</v>
      </c>
      <c r="DU352">
        <v>3.764269999999999</v>
      </c>
      <c r="DV352">
        <v>1.953107037037037</v>
      </c>
      <c r="DW352">
        <v>432.1243703703703</v>
      </c>
      <c r="DX352">
        <v>430.1024074074074</v>
      </c>
      <c r="DY352">
        <v>0.04940252592592593</v>
      </c>
      <c r="DZ352">
        <v>420.0104814814815</v>
      </c>
      <c r="EA352">
        <v>23.46412962962963</v>
      </c>
      <c r="EB352">
        <v>2.120312222222222</v>
      </c>
      <c r="EC352">
        <v>2.115857037037037</v>
      </c>
      <c r="ED352">
        <v>18.37260370370371</v>
      </c>
      <c r="EE352">
        <v>18.33905925925926</v>
      </c>
      <c r="EF352">
        <v>0.005000780000000001</v>
      </c>
      <c r="EG352">
        <v>0</v>
      </c>
      <c r="EH352">
        <v>0</v>
      </c>
      <c r="EI352">
        <v>0</v>
      </c>
      <c r="EJ352">
        <v>154.2666666666667</v>
      </c>
      <c r="EK352">
        <v>0.005000780000000001</v>
      </c>
      <c r="EL352">
        <v>-19.58888888888889</v>
      </c>
      <c r="EM352">
        <v>-1.155555555555555</v>
      </c>
      <c r="EN352">
        <v>35.16644444444444</v>
      </c>
      <c r="EO352">
        <v>38.59925925925926</v>
      </c>
      <c r="EP352">
        <v>37.05529629629629</v>
      </c>
      <c r="EQ352">
        <v>38.6617037037037</v>
      </c>
      <c r="ER352">
        <v>37.67333333333333</v>
      </c>
      <c r="ES352">
        <v>0</v>
      </c>
      <c r="ET352">
        <v>0</v>
      </c>
      <c r="EU352">
        <v>0</v>
      </c>
      <c r="EV352">
        <v>1758416250</v>
      </c>
      <c r="EW352">
        <v>0</v>
      </c>
      <c r="EX352">
        <v>154.95</v>
      </c>
      <c r="EY352">
        <v>10.09572642319425</v>
      </c>
      <c r="EZ352">
        <v>2.73504263523281</v>
      </c>
      <c r="FA352">
        <v>-20.35384615384616</v>
      </c>
      <c r="FB352">
        <v>15</v>
      </c>
      <c r="FC352">
        <v>0</v>
      </c>
      <c r="FD352" t="s">
        <v>424</v>
      </c>
      <c r="FE352">
        <v>1746989605.5</v>
      </c>
      <c r="FF352">
        <v>1746989593.5</v>
      </c>
      <c r="FG352">
        <v>0</v>
      </c>
      <c r="FH352">
        <v>-0.274</v>
      </c>
      <c r="FI352">
        <v>-0.002</v>
      </c>
      <c r="FJ352">
        <v>2.549</v>
      </c>
      <c r="FK352">
        <v>0.129</v>
      </c>
      <c r="FL352">
        <v>420</v>
      </c>
      <c r="FM352">
        <v>17</v>
      </c>
      <c r="FN352">
        <v>0.02</v>
      </c>
      <c r="FO352">
        <v>0.04</v>
      </c>
      <c r="FP352">
        <v>1.966310975609756</v>
      </c>
      <c r="FQ352">
        <v>-0.09591407665505709</v>
      </c>
      <c r="FR352">
        <v>0.04104487239921327</v>
      </c>
      <c r="FS352">
        <v>1</v>
      </c>
      <c r="FT352">
        <v>155.5029411764706</v>
      </c>
      <c r="FU352">
        <v>-5.621084961881112</v>
      </c>
      <c r="FV352">
        <v>6.578685962754249</v>
      </c>
      <c r="FW352">
        <v>0</v>
      </c>
      <c r="FX352">
        <v>0.05019770000000001</v>
      </c>
      <c r="FY352">
        <v>-0.00237652055749132</v>
      </c>
      <c r="FZ352">
        <v>0.001662141560112633</v>
      </c>
      <c r="GA352">
        <v>1</v>
      </c>
      <c r="GB352">
        <v>2</v>
      </c>
      <c r="GC352">
        <v>3</v>
      </c>
      <c r="GD352" t="s">
        <v>425</v>
      </c>
      <c r="GE352">
        <v>3.10331</v>
      </c>
      <c r="GF352">
        <v>2.72614</v>
      </c>
      <c r="GG352">
        <v>0.08806609999999999</v>
      </c>
      <c r="GH352">
        <v>0.08770600000000001</v>
      </c>
      <c r="GI352">
        <v>0.105881</v>
      </c>
      <c r="GJ352">
        <v>0.107133</v>
      </c>
      <c r="GK352">
        <v>23834.1</v>
      </c>
      <c r="GL352">
        <v>21637.7</v>
      </c>
      <c r="GM352">
        <v>26700.3</v>
      </c>
      <c r="GN352">
        <v>23940.1</v>
      </c>
      <c r="GO352">
        <v>38202</v>
      </c>
      <c r="GP352">
        <v>31596.6</v>
      </c>
      <c r="GQ352">
        <v>46629.2</v>
      </c>
      <c r="GR352">
        <v>37874.8</v>
      </c>
      <c r="GS352">
        <v>1.86623</v>
      </c>
      <c r="GT352">
        <v>1.85855</v>
      </c>
      <c r="GU352">
        <v>0.0907294</v>
      </c>
      <c r="GV352">
        <v>0</v>
      </c>
      <c r="GW352">
        <v>28.4986</v>
      </c>
      <c r="GX352">
        <v>999.9</v>
      </c>
      <c r="GY352">
        <v>53.1</v>
      </c>
      <c r="GZ352">
        <v>31.7</v>
      </c>
      <c r="HA352">
        <v>27.6456</v>
      </c>
      <c r="HB352">
        <v>61.0537</v>
      </c>
      <c r="HC352">
        <v>25.9736</v>
      </c>
      <c r="HD352">
        <v>1</v>
      </c>
      <c r="HE352">
        <v>0.141072</v>
      </c>
      <c r="HF352">
        <v>-1.27452</v>
      </c>
      <c r="HG352">
        <v>20.2934</v>
      </c>
      <c r="HH352">
        <v>5.21744</v>
      </c>
      <c r="HI352">
        <v>11.9798</v>
      </c>
      <c r="HJ352">
        <v>4.9646</v>
      </c>
      <c r="HK352">
        <v>3.27525</v>
      </c>
      <c r="HL352">
        <v>9999</v>
      </c>
      <c r="HM352">
        <v>9999</v>
      </c>
      <c r="HN352">
        <v>9999</v>
      </c>
      <c r="HO352">
        <v>999.9</v>
      </c>
      <c r="HP352">
        <v>1.86388</v>
      </c>
      <c r="HQ352">
        <v>1.86005</v>
      </c>
      <c r="HR352">
        <v>1.85838</v>
      </c>
      <c r="HS352">
        <v>1.85974</v>
      </c>
      <c r="HT352">
        <v>1.85984</v>
      </c>
      <c r="HU352">
        <v>1.85837</v>
      </c>
      <c r="HV352">
        <v>1.85745</v>
      </c>
      <c r="HW352">
        <v>1.85241</v>
      </c>
      <c r="HX352">
        <v>0</v>
      </c>
      <c r="HY352">
        <v>0</v>
      </c>
      <c r="HZ352">
        <v>0</v>
      </c>
      <c r="IA352">
        <v>0</v>
      </c>
      <c r="IB352" t="s">
        <v>426</v>
      </c>
      <c r="IC352" t="s">
        <v>427</v>
      </c>
      <c r="ID352" t="s">
        <v>428</v>
      </c>
      <c r="IE352" t="s">
        <v>428</v>
      </c>
      <c r="IF352" t="s">
        <v>428</v>
      </c>
      <c r="IG352" t="s">
        <v>428</v>
      </c>
      <c r="IH352">
        <v>0</v>
      </c>
      <c r="II352">
        <v>100</v>
      </c>
      <c r="IJ352">
        <v>100</v>
      </c>
      <c r="IK352">
        <v>-0.662</v>
      </c>
      <c r="IL352">
        <v>0.3075</v>
      </c>
      <c r="IM352">
        <v>-0.6605319167387009</v>
      </c>
      <c r="IN352">
        <v>-0.0004737513092168879</v>
      </c>
      <c r="IO352">
        <v>1.233974951706583E-06</v>
      </c>
      <c r="IP352">
        <v>-2.791035861235605E-10</v>
      </c>
      <c r="IQ352">
        <v>0.04306461537617447</v>
      </c>
      <c r="IR352">
        <v>-0.002560808816659483</v>
      </c>
      <c r="IS352">
        <v>0.0007441110143227328</v>
      </c>
      <c r="IT352">
        <v>-6.151772081818622E-06</v>
      </c>
      <c r="IU352">
        <v>2</v>
      </c>
      <c r="IV352">
        <v>1988</v>
      </c>
      <c r="IW352">
        <v>1</v>
      </c>
      <c r="IX352">
        <v>28</v>
      </c>
      <c r="IY352">
        <v>190444.1</v>
      </c>
      <c r="IZ352">
        <v>190444.3</v>
      </c>
      <c r="JA352">
        <v>1.1499</v>
      </c>
      <c r="JB352">
        <v>2.62329</v>
      </c>
      <c r="JC352">
        <v>1.49658</v>
      </c>
      <c r="JD352">
        <v>2.34741</v>
      </c>
      <c r="JE352">
        <v>1.54907</v>
      </c>
      <c r="JF352">
        <v>2.37915</v>
      </c>
      <c r="JG352">
        <v>36.5287</v>
      </c>
      <c r="JH352">
        <v>24.0875</v>
      </c>
      <c r="JI352">
        <v>18</v>
      </c>
      <c r="JJ352">
        <v>481.651</v>
      </c>
      <c r="JK352">
        <v>491.247</v>
      </c>
      <c r="JL352">
        <v>30.3211</v>
      </c>
      <c r="JM352">
        <v>29.0587</v>
      </c>
      <c r="JN352">
        <v>30.0002</v>
      </c>
      <c r="JO352">
        <v>29.2515</v>
      </c>
      <c r="JP352">
        <v>29.2411</v>
      </c>
      <c r="JQ352">
        <v>23.1181</v>
      </c>
      <c r="JR352">
        <v>18.8494</v>
      </c>
      <c r="JS352">
        <v>100</v>
      </c>
      <c r="JT352">
        <v>30.3377</v>
      </c>
      <c r="JU352">
        <v>420</v>
      </c>
      <c r="JV352">
        <v>23.4464</v>
      </c>
      <c r="JW352">
        <v>101.947</v>
      </c>
      <c r="JX352">
        <v>91.3409</v>
      </c>
    </row>
    <row r="353" spans="1:284">
      <c r="A353">
        <v>335</v>
      </c>
      <c r="B353">
        <v>1758416252</v>
      </c>
      <c r="C353">
        <v>3549</v>
      </c>
      <c r="D353" t="s">
        <v>1105</v>
      </c>
      <c r="E353" t="s">
        <v>1106</v>
      </c>
      <c r="F353">
        <v>5</v>
      </c>
      <c r="G353" t="s">
        <v>1098</v>
      </c>
      <c r="H353" t="s">
        <v>421</v>
      </c>
      <c r="I353">
        <v>1758416243.826923</v>
      </c>
      <c r="J353">
        <f>(K353)/1000</f>
        <v>0</v>
      </c>
      <c r="K353">
        <f>1000*DK353*AI353*(DG353-DH353)/(100*CZ353*(1000-AI353*DG353))</f>
        <v>0</v>
      </c>
      <c r="L353">
        <f>DK353*AI353*(DF353-DE353*(1000-AI353*DH353)/(1000-AI353*DG353))/(100*CZ353)</f>
        <v>0</v>
      </c>
      <c r="M353">
        <f>DE353 - IF(AI353&gt;1, L353*CZ353*100.0/(AK353), 0)</f>
        <v>0</v>
      </c>
      <c r="N353">
        <f>((T353-J353/2)*M353-L353)/(T353+J353/2)</f>
        <v>0</v>
      </c>
      <c r="O353">
        <f>N353*(DL353+DM353)/1000.0</f>
        <v>0</v>
      </c>
      <c r="P353">
        <f>(DE353 - IF(AI353&gt;1, L353*CZ353*100.0/(AK353), 0))*(DL353+DM353)/1000.0</f>
        <v>0</v>
      </c>
      <c r="Q353">
        <f>2.0/((1/S353-1/R353)+SIGN(S353)*SQRT((1/S353-1/R353)*(1/S353-1/R353) + 4*DA353/((DA353+1)*(DA353+1))*(2*1/S353*1/R353-1/R353*1/R353)))</f>
        <v>0</v>
      </c>
      <c r="R353">
        <f>IF(LEFT(DB353,1)&lt;&gt;"0",IF(LEFT(DB353,1)="1",3.0,DC353),$D$5+$E$5*(DS353*DL353/($K$5*1000))+$F$5*(DS353*DL353/($K$5*1000))*MAX(MIN(CZ353,$J$5),$I$5)*MAX(MIN(CZ353,$J$5),$I$5)+$G$5*MAX(MIN(CZ353,$J$5),$I$5)*(DS353*DL353/($K$5*1000))+$H$5*(DS353*DL353/($K$5*1000))*(DS353*DL353/($K$5*1000)))</f>
        <v>0</v>
      </c>
      <c r="S353">
        <f>J353*(1000-(1000*0.61365*exp(17.502*W353/(240.97+W353))/(DL353+DM353)+DG353)/2)/(1000*0.61365*exp(17.502*W353/(240.97+W353))/(DL353+DM353)-DG353)</f>
        <v>0</v>
      </c>
      <c r="T353">
        <f>1/((DA353+1)/(Q353/1.6)+1/(R353/1.37)) + DA353/((DA353+1)/(Q353/1.6) + DA353/(R353/1.37))</f>
        <v>0</v>
      </c>
      <c r="U353">
        <f>(CV353*CY353)</f>
        <v>0</v>
      </c>
      <c r="V353">
        <f>(DN353+(U353+2*0.95*5.67E-8*(((DN353+$B$9)+273)^4-(DN353+273)^4)-44100*J353)/(1.84*29.3*R353+8*0.95*5.67E-8*(DN353+273)^3))</f>
        <v>0</v>
      </c>
      <c r="W353">
        <f>($C$9*DO353+$D$9*DP353+$E$9*V353)</f>
        <v>0</v>
      </c>
      <c r="X353">
        <f>0.61365*exp(17.502*W353/(240.97+W353))</f>
        <v>0</v>
      </c>
      <c r="Y353">
        <f>(Z353/AA353*100)</f>
        <v>0</v>
      </c>
      <c r="Z353">
        <f>DG353*(DL353+DM353)/1000</f>
        <v>0</v>
      </c>
      <c r="AA353">
        <f>0.61365*exp(17.502*DN353/(240.97+DN353))</f>
        <v>0</v>
      </c>
      <c r="AB353">
        <f>(X353-DG353*(DL353+DM353)/1000)</f>
        <v>0</v>
      </c>
      <c r="AC353">
        <f>(-J353*44100)</f>
        <v>0</v>
      </c>
      <c r="AD353">
        <f>2*29.3*R353*0.92*(DN353-W353)</f>
        <v>0</v>
      </c>
      <c r="AE353">
        <f>2*0.95*5.67E-8*(((DN353+$B$9)+273)^4-(W353+273)^4)</f>
        <v>0</v>
      </c>
      <c r="AF353">
        <f>U353+AE353+AC353+AD353</f>
        <v>0</v>
      </c>
      <c r="AG353">
        <v>0</v>
      </c>
      <c r="AH353">
        <v>0</v>
      </c>
      <c r="AI353">
        <f>IF(AG353*$H$15&gt;=AK353,1.0,(AK353/(AK353-AG353*$H$15)))</f>
        <v>0</v>
      </c>
      <c r="AJ353">
        <f>(AI353-1)*100</f>
        <v>0</v>
      </c>
      <c r="AK353">
        <f>MAX(0,($B$15+$C$15*DS353)/(1+$D$15*DS353)*DL353/(DN353+273)*$E$15)</f>
        <v>0</v>
      </c>
      <c r="AL353" t="s">
        <v>422</v>
      </c>
      <c r="AM353" t="s">
        <v>422</v>
      </c>
      <c r="AN353">
        <v>0</v>
      </c>
      <c r="AO353">
        <v>0</v>
      </c>
      <c r="AP353">
        <f>1-AN353/AO353</f>
        <v>0</v>
      </c>
      <c r="AQ353">
        <v>0</v>
      </c>
      <c r="AR353" t="s">
        <v>422</v>
      </c>
      <c r="AS353" t="s">
        <v>422</v>
      </c>
      <c r="AT353">
        <v>0</v>
      </c>
      <c r="AU353">
        <v>0</v>
      </c>
      <c r="AV353">
        <f>1-AT353/AU353</f>
        <v>0</v>
      </c>
      <c r="AW353">
        <v>0.5</v>
      </c>
      <c r="AX353">
        <f>CW353</f>
        <v>0</v>
      </c>
      <c r="AY353">
        <f>L353</f>
        <v>0</v>
      </c>
      <c r="AZ353">
        <f>AV353*AW353*AX353</f>
        <v>0</v>
      </c>
      <c r="BA353">
        <f>(AY353-AQ353)/AX353</f>
        <v>0</v>
      </c>
      <c r="BB353">
        <f>(AO353-AU353)/AU353</f>
        <v>0</v>
      </c>
      <c r="BC353">
        <f>AN353/(AP353+AN353/AU353)</f>
        <v>0</v>
      </c>
      <c r="BD353" t="s">
        <v>422</v>
      </c>
      <c r="BE353">
        <v>0</v>
      </c>
      <c r="BF353">
        <f>IF(BE353&lt;&gt;0, BE353, BC353)</f>
        <v>0</v>
      </c>
      <c r="BG353">
        <f>1-BF353/AU353</f>
        <v>0</v>
      </c>
      <c r="BH353">
        <f>(AU353-AT353)/(AU353-BF353)</f>
        <v>0</v>
      </c>
      <c r="BI353">
        <f>(AO353-AU353)/(AO353-BF353)</f>
        <v>0</v>
      </c>
      <c r="BJ353">
        <f>(AU353-AT353)/(AU353-AN353)</f>
        <v>0</v>
      </c>
      <c r="BK353">
        <f>(AO353-AU353)/(AO353-AN353)</f>
        <v>0</v>
      </c>
      <c r="BL353">
        <f>(BH353*BF353/AT353)</f>
        <v>0</v>
      </c>
      <c r="BM353">
        <f>(1-BL353)</f>
        <v>0</v>
      </c>
      <c r="CV353">
        <f>$B$13*DT353+$C$13*DU353+$F$13*EF353*(1-EI353)</f>
        <v>0</v>
      </c>
      <c r="CW353">
        <f>CV353*CX353</f>
        <v>0</v>
      </c>
      <c r="CX353">
        <f>($B$13*$D$11+$C$13*$D$11+$F$13*((ES353+EK353)/MAX(ES353+EK353+ET353, 0.1)*$I$11+ET353/MAX(ES353+EK353+ET353, 0.1)*$J$11))/($B$13+$C$13+$F$13)</f>
        <v>0</v>
      </c>
      <c r="CY353">
        <f>($B$13*$K$11+$C$13*$K$11+$F$13*((ES353+EK353)/MAX(ES353+EK353+ET353, 0.1)*$P$11+ET353/MAX(ES353+EK353+ET353, 0.1)*$Q$11))/($B$13+$C$13+$F$13)</f>
        <v>0</v>
      </c>
      <c r="CZ353">
        <v>1.91</v>
      </c>
      <c r="DA353">
        <v>0.5</v>
      </c>
      <c r="DB353" t="s">
        <v>423</v>
      </c>
      <c r="DC353">
        <v>2</v>
      </c>
      <c r="DD353">
        <v>1758416243.826923</v>
      </c>
      <c r="DE353">
        <v>421.9583846153845</v>
      </c>
      <c r="DF353">
        <v>420.0073461538461</v>
      </c>
      <c r="DG353">
        <v>23.5137576923077</v>
      </c>
      <c r="DH353">
        <v>23.46400384615384</v>
      </c>
      <c r="DI353">
        <v>422.6198076923076</v>
      </c>
      <c r="DJ353">
        <v>23.20628076923077</v>
      </c>
      <c r="DK353">
        <v>500.0059230769231</v>
      </c>
      <c r="DL353">
        <v>90.17391538461538</v>
      </c>
      <c r="DM353">
        <v>0.06835516923076922</v>
      </c>
      <c r="DN353">
        <v>29.87921923076923</v>
      </c>
      <c r="DO353">
        <v>29.97966153846154</v>
      </c>
      <c r="DP353">
        <v>999.9000000000001</v>
      </c>
      <c r="DQ353">
        <v>0</v>
      </c>
      <c r="DR353">
        <v>0</v>
      </c>
      <c r="DS353">
        <v>10005.26269230769</v>
      </c>
      <c r="DT353">
        <v>0</v>
      </c>
      <c r="DU353">
        <v>3.764269999999999</v>
      </c>
      <c r="DV353">
        <v>1.951037692307692</v>
      </c>
      <c r="DW353">
        <v>432.1191538461538</v>
      </c>
      <c r="DX353">
        <v>430.0991538461539</v>
      </c>
      <c r="DY353">
        <v>0.04976236538461538</v>
      </c>
      <c r="DZ353">
        <v>420.0073461538461</v>
      </c>
      <c r="EA353">
        <v>23.46400384615384</v>
      </c>
      <c r="EB353">
        <v>2.120328076923077</v>
      </c>
      <c r="EC353">
        <v>2.115841153846154</v>
      </c>
      <c r="ED353">
        <v>18.37272692307693</v>
      </c>
      <c r="EE353">
        <v>18.33893846153846</v>
      </c>
      <c r="EF353">
        <v>0.005000780000000001</v>
      </c>
      <c r="EG353">
        <v>0</v>
      </c>
      <c r="EH353">
        <v>0</v>
      </c>
      <c r="EI353">
        <v>0</v>
      </c>
      <c r="EJ353">
        <v>155.2769230769231</v>
      </c>
      <c r="EK353">
        <v>0.005000780000000001</v>
      </c>
      <c r="EL353">
        <v>-19.14230769230769</v>
      </c>
      <c r="EM353">
        <v>-1.096153846153846</v>
      </c>
      <c r="EN353">
        <v>35.15357692307692</v>
      </c>
      <c r="EO353">
        <v>38.58384615384615</v>
      </c>
      <c r="EP353">
        <v>37.02857692307692</v>
      </c>
      <c r="EQ353">
        <v>38.63911538461538</v>
      </c>
      <c r="ER353">
        <v>37.65353846153846</v>
      </c>
      <c r="ES353">
        <v>0</v>
      </c>
      <c r="ET353">
        <v>0</v>
      </c>
      <c r="EU353">
        <v>0</v>
      </c>
      <c r="EV353">
        <v>1758416251.8</v>
      </c>
      <c r="EW353">
        <v>0</v>
      </c>
      <c r="EX353">
        <v>156.184</v>
      </c>
      <c r="EY353">
        <v>19.03076898938804</v>
      </c>
      <c r="EZ353">
        <v>2.923076910003851</v>
      </c>
      <c r="FA353">
        <v>-20.248</v>
      </c>
      <c r="FB353">
        <v>15</v>
      </c>
      <c r="FC353">
        <v>0</v>
      </c>
      <c r="FD353" t="s">
        <v>424</v>
      </c>
      <c r="FE353">
        <v>1746989605.5</v>
      </c>
      <c r="FF353">
        <v>1746989593.5</v>
      </c>
      <c r="FG353">
        <v>0</v>
      </c>
      <c r="FH353">
        <v>-0.274</v>
      </c>
      <c r="FI353">
        <v>-0.002</v>
      </c>
      <c r="FJ353">
        <v>2.549</v>
      </c>
      <c r="FK353">
        <v>0.129</v>
      </c>
      <c r="FL353">
        <v>420</v>
      </c>
      <c r="FM353">
        <v>17</v>
      </c>
      <c r="FN353">
        <v>0.02</v>
      </c>
      <c r="FO353">
        <v>0.04</v>
      </c>
      <c r="FP353">
        <v>1.967115</v>
      </c>
      <c r="FQ353">
        <v>-0.195853058161352</v>
      </c>
      <c r="FR353">
        <v>0.04094041328565214</v>
      </c>
      <c r="FS353">
        <v>1</v>
      </c>
      <c r="FT353">
        <v>155.4352941176471</v>
      </c>
      <c r="FU353">
        <v>10.22765447832815</v>
      </c>
      <c r="FV353">
        <v>6.424396623210489</v>
      </c>
      <c r="FW353">
        <v>0</v>
      </c>
      <c r="FX353">
        <v>0.05009403750000001</v>
      </c>
      <c r="FY353">
        <v>0.003113699437148071</v>
      </c>
      <c r="FZ353">
        <v>0.001587530761385035</v>
      </c>
      <c r="GA353">
        <v>1</v>
      </c>
      <c r="GB353">
        <v>2</v>
      </c>
      <c r="GC353">
        <v>3</v>
      </c>
      <c r="GD353" t="s">
        <v>425</v>
      </c>
      <c r="GE353">
        <v>3.10308</v>
      </c>
      <c r="GF353">
        <v>2.72662</v>
      </c>
      <c r="GG353">
        <v>0.08806890000000001</v>
      </c>
      <c r="GH353">
        <v>0.087711</v>
      </c>
      <c r="GI353">
        <v>0.105879</v>
      </c>
      <c r="GJ353">
        <v>0.107136</v>
      </c>
      <c r="GK353">
        <v>23834</v>
      </c>
      <c r="GL353">
        <v>21637.7</v>
      </c>
      <c r="GM353">
        <v>26700.4</v>
      </c>
      <c r="GN353">
        <v>23940.2</v>
      </c>
      <c r="GO353">
        <v>38202</v>
      </c>
      <c r="GP353">
        <v>31596.5</v>
      </c>
      <c r="GQ353">
        <v>46629.2</v>
      </c>
      <c r="GR353">
        <v>37874.8</v>
      </c>
      <c r="GS353">
        <v>1.86625</v>
      </c>
      <c r="GT353">
        <v>1.85865</v>
      </c>
      <c r="GU353">
        <v>0.09071079999999999</v>
      </c>
      <c r="GV353">
        <v>0</v>
      </c>
      <c r="GW353">
        <v>28.4974</v>
      </c>
      <c r="GX353">
        <v>999.9</v>
      </c>
      <c r="GY353">
        <v>53.1</v>
      </c>
      <c r="GZ353">
        <v>31.7</v>
      </c>
      <c r="HA353">
        <v>27.6432</v>
      </c>
      <c r="HB353">
        <v>60.8537</v>
      </c>
      <c r="HC353">
        <v>26.1258</v>
      </c>
      <c r="HD353">
        <v>1</v>
      </c>
      <c r="HE353">
        <v>0.141065</v>
      </c>
      <c r="HF353">
        <v>-1.28511</v>
      </c>
      <c r="HG353">
        <v>20.2937</v>
      </c>
      <c r="HH353">
        <v>5.22043</v>
      </c>
      <c r="HI353">
        <v>11.9798</v>
      </c>
      <c r="HJ353">
        <v>4.96525</v>
      </c>
      <c r="HK353">
        <v>3.2757</v>
      </c>
      <c r="HL353">
        <v>9999</v>
      </c>
      <c r="HM353">
        <v>9999</v>
      </c>
      <c r="HN353">
        <v>9999</v>
      </c>
      <c r="HO353">
        <v>999.9</v>
      </c>
      <c r="HP353">
        <v>1.86388</v>
      </c>
      <c r="HQ353">
        <v>1.86005</v>
      </c>
      <c r="HR353">
        <v>1.85838</v>
      </c>
      <c r="HS353">
        <v>1.85974</v>
      </c>
      <c r="HT353">
        <v>1.85986</v>
      </c>
      <c r="HU353">
        <v>1.85837</v>
      </c>
      <c r="HV353">
        <v>1.85745</v>
      </c>
      <c r="HW353">
        <v>1.85241</v>
      </c>
      <c r="HX353">
        <v>0</v>
      </c>
      <c r="HY353">
        <v>0</v>
      </c>
      <c r="HZ353">
        <v>0</v>
      </c>
      <c r="IA353">
        <v>0</v>
      </c>
      <c r="IB353" t="s">
        <v>426</v>
      </c>
      <c r="IC353" t="s">
        <v>427</v>
      </c>
      <c r="ID353" t="s">
        <v>428</v>
      </c>
      <c r="IE353" t="s">
        <v>428</v>
      </c>
      <c r="IF353" t="s">
        <v>428</v>
      </c>
      <c r="IG353" t="s">
        <v>428</v>
      </c>
      <c r="IH353">
        <v>0</v>
      </c>
      <c r="II353">
        <v>100</v>
      </c>
      <c r="IJ353">
        <v>100</v>
      </c>
      <c r="IK353">
        <v>-0.661</v>
      </c>
      <c r="IL353">
        <v>0.3075</v>
      </c>
      <c r="IM353">
        <v>-0.6605319167387009</v>
      </c>
      <c r="IN353">
        <v>-0.0004737513092168879</v>
      </c>
      <c r="IO353">
        <v>1.233974951706583E-06</v>
      </c>
      <c r="IP353">
        <v>-2.791035861235605E-10</v>
      </c>
      <c r="IQ353">
        <v>0.04306461537617447</v>
      </c>
      <c r="IR353">
        <v>-0.002560808816659483</v>
      </c>
      <c r="IS353">
        <v>0.0007441110143227328</v>
      </c>
      <c r="IT353">
        <v>-6.151772081818622E-06</v>
      </c>
      <c r="IU353">
        <v>2</v>
      </c>
      <c r="IV353">
        <v>1988</v>
      </c>
      <c r="IW353">
        <v>1</v>
      </c>
      <c r="IX353">
        <v>28</v>
      </c>
      <c r="IY353">
        <v>190444.1</v>
      </c>
      <c r="IZ353">
        <v>190444.3</v>
      </c>
      <c r="JA353">
        <v>1.1499</v>
      </c>
      <c r="JB353">
        <v>2.60986</v>
      </c>
      <c r="JC353">
        <v>1.49658</v>
      </c>
      <c r="JD353">
        <v>2.34741</v>
      </c>
      <c r="JE353">
        <v>1.54907</v>
      </c>
      <c r="JF353">
        <v>2.46338</v>
      </c>
      <c r="JG353">
        <v>36.5287</v>
      </c>
      <c r="JH353">
        <v>24.0963</v>
      </c>
      <c r="JI353">
        <v>18</v>
      </c>
      <c r="JJ353">
        <v>481.668</v>
      </c>
      <c r="JK353">
        <v>491.313</v>
      </c>
      <c r="JL353">
        <v>30.3269</v>
      </c>
      <c r="JM353">
        <v>29.0587</v>
      </c>
      <c r="JN353">
        <v>30.0002</v>
      </c>
      <c r="JO353">
        <v>29.2518</v>
      </c>
      <c r="JP353">
        <v>29.2411</v>
      </c>
      <c r="JQ353">
        <v>23.1162</v>
      </c>
      <c r="JR353">
        <v>18.8494</v>
      </c>
      <c r="JS353">
        <v>100</v>
      </c>
      <c r="JT353">
        <v>30.3377</v>
      </c>
      <c r="JU353">
        <v>420</v>
      </c>
      <c r="JV353">
        <v>23.4464</v>
      </c>
      <c r="JW353">
        <v>101.947</v>
      </c>
      <c r="JX353">
        <v>91.34099999999999</v>
      </c>
    </row>
    <row r="354" spans="1:284">
      <c r="A354">
        <v>336</v>
      </c>
      <c r="B354">
        <v>1758416254</v>
      </c>
      <c r="C354">
        <v>3551</v>
      </c>
      <c r="D354" t="s">
        <v>1107</v>
      </c>
      <c r="E354" t="s">
        <v>1108</v>
      </c>
      <c r="F354">
        <v>5</v>
      </c>
      <c r="G354" t="s">
        <v>1098</v>
      </c>
      <c r="H354" t="s">
        <v>421</v>
      </c>
      <c r="I354">
        <v>1758416245.9</v>
      </c>
      <c r="J354">
        <f>(K354)/1000</f>
        <v>0</v>
      </c>
      <c r="K354">
        <f>1000*DK354*AI354*(DG354-DH354)/(100*CZ354*(1000-AI354*DG354))</f>
        <v>0</v>
      </c>
      <c r="L354">
        <f>DK354*AI354*(DF354-DE354*(1000-AI354*DH354)/(1000-AI354*DG354))/(100*CZ354)</f>
        <v>0</v>
      </c>
      <c r="M354">
        <f>DE354 - IF(AI354&gt;1, L354*CZ354*100.0/(AK354), 0)</f>
        <v>0</v>
      </c>
      <c r="N354">
        <f>((T354-J354/2)*M354-L354)/(T354+J354/2)</f>
        <v>0</v>
      </c>
      <c r="O354">
        <f>N354*(DL354+DM354)/1000.0</f>
        <v>0</v>
      </c>
      <c r="P354">
        <f>(DE354 - IF(AI354&gt;1, L354*CZ354*100.0/(AK354), 0))*(DL354+DM354)/1000.0</f>
        <v>0</v>
      </c>
      <c r="Q354">
        <f>2.0/((1/S354-1/R354)+SIGN(S354)*SQRT((1/S354-1/R354)*(1/S354-1/R354) + 4*DA354/((DA354+1)*(DA354+1))*(2*1/S354*1/R354-1/R354*1/R354)))</f>
        <v>0</v>
      </c>
      <c r="R354">
        <f>IF(LEFT(DB354,1)&lt;&gt;"0",IF(LEFT(DB354,1)="1",3.0,DC354),$D$5+$E$5*(DS354*DL354/($K$5*1000))+$F$5*(DS354*DL354/($K$5*1000))*MAX(MIN(CZ354,$J$5),$I$5)*MAX(MIN(CZ354,$J$5),$I$5)+$G$5*MAX(MIN(CZ354,$J$5),$I$5)*(DS354*DL354/($K$5*1000))+$H$5*(DS354*DL354/($K$5*1000))*(DS354*DL354/($K$5*1000)))</f>
        <v>0</v>
      </c>
      <c r="S354">
        <f>J354*(1000-(1000*0.61365*exp(17.502*W354/(240.97+W354))/(DL354+DM354)+DG354)/2)/(1000*0.61365*exp(17.502*W354/(240.97+W354))/(DL354+DM354)-DG354)</f>
        <v>0</v>
      </c>
      <c r="T354">
        <f>1/((DA354+1)/(Q354/1.6)+1/(R354/1.37)) + DA354/((DA354+1)/(Q354/1.6) + DA354/(R354/1.37))</f>
        <v>0</v>
      </c>
      <c r="U354">
        <f>(CV354*CY354)</f>
        <v>0</v>
      </c>
      <c r="V354">
        <f>(DN354+(U354+2*0.95*5.67E-8*(((DN354+$B$9)+273)^4-(DN354+273)^4)-44100*J354)/(1.84*29.3*R354+8*0.95*5.67E-8*(DN354+273)^3))</f>
        <v>0</v>
      </c>
      <c r="W354">
        <f>($C$9*DO354+$D$9*DP354+$E$9*V354)</f>
        <v>0</v>
      </c>
      <c r="X354">
        <f>0.61365*exp(17.502*W354/(240.97+W354))</f>
        <v>0</v>
      </c>
      <c r="Y354">
        <f>(Z354/AA354*100)</f>
        <v>0</v>
      </c>
      <c r="Z354">
        <f>DG354*(DL354+DM354)/1000</f>
        <v>0</v>
      </c>
      <c r="AA354">
        <f>0.61365*exp(17.502*DN354/(240.97+DN354))</f>
        <v>0</v>
      </c>
      <c r="AB354">
        <f>(X354-DG354*(DL354+DM354)/1000)</f>
        <v>0</v>
      </c>
      <c r="AC354">
        <f>(-J354*44100)</f>
        <v>0</v>
      </c>
      <c r="AD354">
        <f>2*29.3*R354*0.92*(DN354-W354)</f>
        <v>0</v>
      </c>
      <c r="AE354">
        <f>2*0.95*5.67E-8*(((DN354+$B$9)+273)^4-(W354+273)^4)</f>
        <v>0</v>
      </c>
      <c r="AF354">
        <f>U354+AE354+AC354+AD354</f>
        <v>0</v>
      </c>
      <c r="AG354">
        <v>0</v>
      </c>
      <c r="AH354">
        <v>0</v>
      </c>
      <c r="AI354">
        <f>IF(AG354*$H$15&gt;=AK354,1.0,(AK354/(AK354-AG354*$H$15)))</f>
        <v>0</v>
      </c>
      <c r="AJ354">
        <f>(AI354-1)*100</f>
        <v>0</v>
      </c>
      <c r="AK354">
        <f>MAX(0,($B$15+$C$15*DS354)/(1+$D$15*DS354)*DL354/(DN354+273)*$E$15)</f>
        <v>0</v>
      </c>
      <c r="AL354" t="s">
        <v>422</v>
      </c>
      <c r="AM354" t="s">
        <v>422</v>
      </c>
      <c r="AN354">
        <v>0</v>
      </c>
      <c r="AO354">
        <v>0</v>
      </c>
      <c r="AP354">
        <f>1-AN354/AO354</f>
        <v>0</v>
      </c>
      <c r="AQ354">
        <v>0</v>
      </c>
      <c r="AR354" t="s">
        <v>422</v>
      </c>
      <c r="AS354" t="s">
        <v>422</v>
      </c>
      <c r="AT354">
        <v>0</v>
      </c>
      <c r="AU354">
        <v>0</v>
      </c>
      <c r="AV354">
        <f>1-AT354/AU354</f>
        <v>0</v>
      </c>
      <c r="AW354">
        <v>0.5</v>
      </c>
      <c r="AX354">
        <f>CW354</f>
        <v>0</v>
      </c>
      <c r="AY354">
        <f>L354</f>
        <v>0</v>
      </c>
      <c r="AZ354">
        <f>AV354*AW354*AX354</f>
        <v>0</v>
      </c>
      <c r="BA354">
        <f>(AY354-AQ354)/AX354</f>
        <v>0</v>
      </c>
      <c r="BB354">
        <f>(AO354-AU354)/AU354</f>
        <v>0</v>
      </c>
      <c r="BC354">
        <f>AN354/(AP354+AN354/AU354)</f>
        <v>0</v>
      </c>
      <c r="BD354" t="s">
        <v>422</v>
      </c>
      <c r="BE354">
        <v>0</v>
      </c>
      <c r="BF354">
        <f>IF(BE354&lt;&gt;0, BE354, BC354)</f>
        <v>0</v>
      </c>
      <c r="BG354">
        <f>1-BF354/AU354</f>
        <v>0</v>
      </c>
      <c r="BH354">
        <f>(AU354-AT354)/(AU354-BF354)</f>
        <v>0</v>
      </c>
      <c r="BI354">
        <f>(AO354-AU354)/(AO354-BF354)</f>
        <v>0</v>
      </c>
      <c r="BJ354">
        <f>(AU354-AT354)/(AU354-AN354)</f>
        <v>0</v>
      </c>
      <c r="BK354">
        <f>(AO354-AU354)/(AO354-AN354)</f>
        <v>0</v>
      </c>
      <c r="BL354">
        <f>(BH354*BF354/AT354)</f>
        <v>0</v>
      </c>
      <c r="BM354">
        <f>(1-BL354)</f>
        <v>0</v>
      </c>
      <c r="CV354">
        <f>$B$13*DT354+$C$13*DU354+$F$13*EF354*(1-EI354)</f>
        <v>0</v>
      </c>
      <c r="CW354">
        <f>CV354*CX354</f>
        <v>0</v>
      </c>
      <c r="CX354">
        <f>($B$13*$D$11+$C$13*$D$11+$F$13*((ES354+EK354)/MAX(ES354+EK354+ET354, 0.1)*$I$11+ET354/MAX(ES354+EK354+ET354, 0.1)*$J$11))/($B$13+$C$13+$F$13)</f>
        <v>0</v>
      </c>
      <c r="CY354">
        <f>($B$13*$K$11+$C$13*$K$11+$F$13*((ES354+EK354)/MAX(ES354+EK354+ET354, 0.1)*$P$11+ET354/MAX(ES354+EK354+ET354, 0.1)*$Q$11))/($B$13+$C$13+$F$13)</f>
        <v>0</v>
      </c>
      <c r="CZ354">
        <v>1.91</v>
      </c>
      <c r="DA354">
        <v>0.5</v>
      </c>
      <c r="DB354" t="s">
        <v>423</v>
      </c>
      <c r="DC354">
        <v>2</v>
      </c>
      <c r="DD354">
        <v>1758416245.9</v>
      </c>
      <c r="DE354">
        <v>421.95232</v>
      </c>
      <c r="DF354">
        <v>419.9969600000001</v>
      </c>
      <c r="DG354">
        <v>23.51406</v>
      </c>
      <c r="DH354">
        <v>23.463824</v>
      </c>
      <c r="DI354">
        <v>422.61384</v>
      </c>
      <c r="DJ354">
        <v>23.206576</v>
      </c>
      <c r="DK354">
        <v>499.99784</v>
      </c>
      <c r="DL354">
        <v>90.173984</v>
      </c>
      <c r="DM354">
        <v>0.06836460800000001</v>
      </c>
      <c r="DN354">
        <v>29.878988</v>
      </c>
      <c r="DO354">
        <v>29.97853599999999</v>
      </c>
      <c r="DP354">
        <v>999.9</v>
      </c>
      <c r="DQ354">
        <v>0</v>
      </c>
      <c r="DR354">
        <v>0</v>
      </c>
      <c r="DS354">
        <v>10002.974</v>
      </c>
      <c r="DT354">
        <v>0</v>
      </c>
      <c r="DU354">
        <v>3.76427</v>
      </c>
      <c r="DV354">
        <v>1.9554312</v>
      </c>
      <c r="DW354">
        <v>432.11308</v>
      </c>
      <c r="DX354">
        <v>430.08844</v>
      </c>
      <c r="DY354">
        <v>0.05024476</v>
      </c>
      <c r="DZ354">
        <v>419.9969600000001</v>
      </c>
      <c r="EA354">
        <v>23.463824</v>
      </c>
      <c r="EB354">
        <v>2.1203568</v>
      </c>
      <c r="EC354">
        <v>2.1158264</v>
      </c>
      <c r="ED354">
        <v>18.37294</v>
      </c>
      <c r="EE354">
        <v>18.338836</v>
      </c>
      <c r="EF354">
        <v>0.00500078</v>
      </c>
      <c r="EG354">
        <v>0</v>
      </c>
      <c r="EH354">
        <v>0</v>
      </c>
      <c r="EI354">
        <v>0</v>
      </c>
      <c r="EJ354">
        <v>155.46</v>
      </c>
      <c r="EK354">
        <v>0.00500078</v>
      </c>
      <c r="EL354">
        <v>-18.576</v>
      </c>
      <c r="EM354">
        <v>-0.824</v>
      </c>
      <c r="EN354">
        <v>35.12976</v>
      </c>
      <c r="EO354">
        <v>38.56968</v>
      </c>
      <c r="EP354">
        <v>37.01723999999999</v>
      </c>
      <c r="EQ354">
        <v>38.60724</v>
      </c>
      <c r="ER354">
        <v>37.66972</v>
      </c>
      <c r="ES354">
        <v>0</v>
      </c>
      <c r="ET354">
        <v>0</v>
      </c>
      <c r="EU354">
        <v>0</v>
      </c>
      <c r="EV354">
        <v>1758416254.2</v>
      </c>
      <c r="EW354">
        <v>0</v>
      </c>
      <c r="EX354">
        <v>156.956</v>
      </c>
      <c r="EY354">
        <v>13.6076920368731</v>
      </c>
      <c r="EZ354">
        <v>-3.507692220883509</v>
      </c>
      <c r="FA354">
        <v>-20.356</v>
      </c>
      <c r="FB354">
        <v>15</v>
      </c>
      <c r="FC354">
        <v>0</v>
      </c>
      <c r="FD354" t="s">
        <v>424</v>
      </c>
      <c r="FE354">
        <v>1746989605.5</v>
      </c>
      <c r="FF354">
        <v>1746989593.5</v>
      </c>
      <c r="FG354">
        <v>0</v>
      </c>
      <c r="FH354">
        <v>-0.274</v>
      </c>
      <c r="FI354">
        <v>-0.002</v>
      </c>
      <c r="FJ354">
        <v>2.549</v>
      </c>
      <c r="FK354">
        <v>0.129</v>
      </c>
      <c r="FL354">
        <v>420</v>
      </c>
      <c r="FM354">
        <v>17</v>
      </c>
      <c r="FN354">
        <v>0.02</v>
      </c>
      <c r="FO354">
        <v>0.04</v>
      </c>
      <c r="FP354">
        <v>1.95871731707317</v>
      </c>
      <c r="FQ354">
        <v>-0.1017198606271791</v>
      </c>
      <c r="FR354">
        <v>0.03521418367400124</v>
      </c>
      <c r="FS354">
        <v>1</v>
      </c>
      <c r="FT354">
        <v>155.4147058823529</v>
      </c>
      <c r="FU354">
        <v>18.79144368073698</v>
      </c>
      <c r="FV354">
        <v>6.410200159898706</v>
      </c>
      <c r="FW354">
        <v>0</v>
      </c>
      <c r="FX354">
        <v>0.04992876341463415</v>
      </c>
      <c r="FY354">
        <v>0.009267062717770036</v>
      </c>
      <c r="FZ354">
        <v>0.001352095873126209</v>
      </c>
      <c r="GA354">
        <v>1</v>
      </c>
      <c r="GB354">
        <v>2</v>
      </c>
      <c r="GC354">
        <v>3</v>
      </c>
      <c r="GD354" t="s">
        <v>425</v>
      </c>
      <c r="GE354">
        <v>3.10303</v>
      </c>
      <c r="GF354">
        <v>2.72642</v>
      </c>
      <c r="GG354">
        <v>0.0880712</v>
      </c>
      <c r="GH354">
        <v>0.0877038</v>
      </c>
      <c r="GI354">
        <v>0.105883</v>
      </c>
      <c r="GJ354">
        <v>0.10714</v>
      </c>
      <c r="GK354">
        <v>23834.1</v>
      </c>
      <c r="GL354">
        <v>21637.8</v>
      </c>
      <c r="GM354">
        <v>26700.5</v>
      </c>
      <c r="GN354">
        <v>23940.2</v>
      </c>
      <c r="GO354">
        <v>38202.1</v>
      </c>
      <c r="GP354">
        <v>31596.3</v>
      </c>
      <c r="GQ354">
        <v>46629.5</v>
      </c>
      <c r="GR354">
        <v>37874.8</v>
      </c>
      <c r="GS354">
        <v>1.86635</v>
      </c>
      <c r="GT354">
        <v>1.8586</v>
      </c>
      <c r="GU354">
        <v>0.0906549</v>
      </c>
      <c r="GV354">
        <v>0</v>
      </c>
      <c r="GW354">
        <v>28.4962</v>
      </c>
      <c r="GX354">
        <v>999.9</v>
      </c>
      <c r="GY354">
        <v>53.1</v>
      </c>
      <c r="GZ354">
        <v>31.7</v>
      </c>
      <c r="HA354">
        <v>27.6454</v>
      </c>
      <c r="HB354">
        <v>60.7437</v>
      </c>
      <c r="HC354">
        <v>26.0577</v>
      </c>
      <c r="HD354">
        <v>1</v>
      </c>
      <c r="HE354">
        <v>0.141049</v>
      </c>
      <c r="HF354">
        <v>-1.29492</v>
      </c>
      <c r="HG354">
        <v>20.2932</v>
      </c>
      <c r="HH354">
        <v>5.21819</v>
      </c>
      <c r="HI354">
        <v>11.98</v>
      </c>
      <c r="HJ354">
        <v>4.9645</v>
      </c>
      <c r="HK354">
        <v>3.27533</v>
      </c>
      <c r="HL354">
        <v>9999</v>
      </c>
      <c r="HM354">
        <v>9999</v>
      </c>
      <c r="HN354">
        <v>9999</v>
      </c>
      <c r="HO354">
        <v>999.9</v>
      </c>
      <c r="HP354">
        <v>1.86387</v>
      </c>
      <c r="HQ354">
        <v>1.86005</v>
      </c>
      <c r="HR354">
        <v>1.85837</v>
      </c>
      <c r="HS354">
        <v>1.85974</v>
      </c>
      <c r="HT354">
        <v>1.85985</v>
      </c>
      <c r="HU354">
        <v>1.85837</v>
      </c>
      <c r="HV354">
        <v>1.85745</v>
      </c>
      <c r="HW354">
        <v>1.8524</v>
      </c>
      <c r="HX354">
        <v>0</v>
      </c>
      <c r="HY354">
        <v>0</v>
      </c>
      <c r="HZ354">
        <v>0</v>
      </c>
      <c r="IA354">
        <v>0</v>
      </c>
      <c r="IB354" t="s">
        <v>426</v>
      </c>
      <c r="IC354" t="s">
        <v>427</v>
      </c>
      <c r="ID354" t="s">
        <v>428</v>
      </c>
      <c r="IE354" t="s">
        <v>428</v>
      </c>
      <c r="IF354" t="s">
        <v>428</v>
      </c>
      <c r="IG354" t="s">
        <v>428</v>
      </c>
      <c r="IH354">
        <v>0</v>
      </c>
      <c r="II354">
        <v>100</v>
      </c>
      <c r="IJ354">
        <v>100</v>
      </c>
      <c r="IK354">
        <v>-0.661</v>
      </c>
      <c r="IL354">
        <v>0.3075</v>
      </c>
      <c r="IM354">
        <v>-0.6605319167387009</v>
      </c>
      <c r="IN354">
        <v>-0.0004737513092168879</v>
      </c>
      <c r="IO354">
        <v>1.233974951706583E-06</v>
      </c>
      <c r="IP354">
        <v>-2.791035861235605E-10</v>
      </c>
      <c r="IQ354">
        <v>0.04306461537617447</v>
      </c>
      <c r="IR354">
        <v>-0.002560808816659483</v>
      </c>
      <c r="IS354">
        <v>0.0007441110143227328</v>
      </c>
      <c r="IT354">
        <v>-6.151772081818622E-06</v>
      </c>
      <c r="IU354">
        <v>2</v>
      </c>
      <c r="IV354">
        <v>1988</v>
      </c>
      <c r="IW354">
        <v>1</v>
      </c>
      <c r="IX354">
        <v>28</v>
      </c>
      <c r="IY354">
        <v>190444.1</v>
      </c>
      <c r="IZ354">
        <v>190444.3</v>
      </c>
      <c r="JA354">
        <v>1.1499</v>
      </c>
      <c r="JB354">
        <v>2.60864</v>
      </c>
      <c r="JC354">
        <v>1.49658</v>
      </c>
      <c r="JD354">
        <v>2.34985</v>
      </c>
      <c r="JE354">
        <v>1.54907</v>
      </c>
      <c r="JF354">
        <v>2.4353</v>
      </c>
      <c r="JG354">
        <v>36.5287</v>
      </c>
      <c r="JH354">
        <v>24.0963</v>
      </c>
      <c r="JI354">
        <v>18</v>
      </c>
      <c r="JJ354">
        <v>481.731</v>
      </c>
      <c r="JK354">
        <v>491.28</v>
      </c>
      <c r="JL354">
        <v>30.3333</v>
      </c>
      <c r="JM354">
        <v>29.0587</v>
      </c>
      <c r="JN354">
        <v>30.0001</v>
      </c>
      <c r="JO354">
        <v>29.2525</v>
      </c>
      <c r="JP354">
        <v>29.2411</v>
      </c>
      <c r="JQ354">
        <v>23.1184</v>
      </c>
      <c r="JR354">
        <v>18.8494</v>
      </c>
      <c r="JS354">
        <v>100</v>
      </c>
      <c r="JT354">
        <v>30.3377</v>
      </c>
      <c r="JU354">
        <v>420</v>
      </c>
      <c r="JV354">
        <v>23.4464</v>
      </c>
      <c r="JW354">
        <v>101.948</v>
      </c>
      <c r="JX354">
        <v>91.3409</v>
      </c>
    </row>
    <row r="355" spans="1:284">
      <c r="A355">
        <v>337</v>
      </c>
      <c r="B355">
        <v>1758416256</v>
      </c>
      <c r="C355">
        <v>3553</v>
      </c>
      <c r="D355" t="s">
        <v>1109</v>
      </c>
      <c r="E355" t="s">
        <v>1110</v>
      </c>
      <c r="F355">
        <v>5</v>
      </c>
      <c r="G355" t="s">
        <v>1098</v>
      </c>
      <c r="H355" t="s">
        <v>421</v>
      </c>
      <c r="I355">
        <v>1758416248.0625</v>
      </c>
      <c r="J355">
        <f>(K355)/1000</f>
        <v>0</v>
      </c>
      <c r="K355">
        <f>1000*DK355*AI355*(DG355-DH355)/(100*CZ355*(1000-AI355*DG355))</f>
        <v>0</v>
      </c>
      <c r="L355">
        <f>DK355*AI355*(DF355-DE355*(1000-AI355*DH355)/(1000-AI355*DG355))/(100*CZ355)</f>
        <v>0</v>
      </c>
      <c r="M355">
        <f>DE355 - IF(AI355&gt;1, L355*CZ355*100.0/(AK355), 0)</f>
        <v>0</v>
      </c>
      <c r="N355">
        <f>((T355-J355/2)*M355-L355)/(T355+J355/2)</f>
        <v>0</v>
      </c>
      <c r="O355">
        <f>N355*(DL355+DM355)/1000.0</f>
        <v>0</v>
      </c>
      <c r="P355">
        <f>(DE355 - IF(AI355&gt;1, L355*CZ355*100.0/(AK355), 0))*(DL355+DM355)/1000.0</f>
        <v>0</v>
      </c>
      <c r="Q355">
        <f>2.0/((1/S355-1/R355)+SIGN(S355)*SQRT((1/S355-1/R355)*(1/S355-1/R355) + 4*DA355/((DA355+1)*(DA355+1))*(2*1/S355*1/R355-1/R355*1/R355)))</f>
        <v>0</v>
      </c>
      <c r="R355">
        <f>IF(LEFT(DB355,1)&lt;&gt;"0",IF(LEFT(DB355,1)="1",3.0,DC355),$D$5+$E$5*(DS355*DL355/($K$5*1000))+$F$5*(DS355*DL355/($K$5*1000))*MAX(MIN(CZ355,$J$5),$I$5)*MAX(MIN(CZ355,$J$5),$I$5)+$G$5*MAX(MIN(CZ355,$J$5),$I$5)*(DS355*DL355/($K$5*1000))+$H$5*(DS355*DL355/($K$5*1000))*(DS355*DL355/($K$5*1000)))</f>
        <v>0</v>
      </c>
      <c r="S355">
        <f>J355*(1000-(1000*0.61365*exp(17.502*W355/(240.97+W355))/(DL355+DM355)+DG355)/2)/(1000*0.61365*exp(17.502*W355/(240.97+W355))/(DL355+DM355)-DG355)</f>
        <v>0</v>
      </c>
      <c r="T355">
        <f>1/((DA355+1)/(Q355/1.6)+1/(R355/1.37)) + DA355/((DA355+1)/(Q355/1.6) + DA355/(R355/1.37))</f>
        <v>0</v>
      </c>
      <c r="U355">
        <f>(CV355*CY355)</f>
        <v>0</v>
      </c>
      <c r="V355">
        <f>(DN355+(U355+2*0.95*5.67E-8*(((DN355+$B$9)+273)^4-(DN355+273)^4)-44100*J355)/(1.84*29.3*R355+8*0.95*5.67E-8*(DN355+273)^3))</f>
        <v>0</v>
      </c>
      <c r="W355">
        <f>($C$9*DO355+$D$9*DP355+$E$9*V355)</f>
        <v>0</v>
      </c>
      <c r="X355">
        <f>0.61365*exp(17.502*W355/(240.97+W355))</f>
        <v>0</v>
      </c>
      <c r="Y355">
        <f>(Z355/AA355*100)</f>
        <v>0</v>
      </c>
      <c r="Z355">
        <f>DG355*(DL355+DM355)/1000</f>
        <v>0</v>
      </c>
      <c r="AA355">
        <f>0.61365*exp(17.502*DN355/(240.97+DN355))</f>
        <v>0</v>
      </c>
      <c r="AB355">
        <f>(X355-DG355*(DL355+DM355)/1000)</f>
        <v>0</v>
      </c>
      <c r="AC355">
        <f>(-J355*44100)</f>
        <v>0</v>
      </c>
      <c r="AD355">
        <f>2*29.3*R355*0.92*(DN355-W355)</f>
        <v>0</v>
      </c>
      <c r="AE355">
        <f>2*0.95*5.67E-8*(((DN355+$B$9)+273)^4-(W355+273)^4)</f>
        <v>0</v>
      </c>
      <c r="AF355">
        <f>U355+AE355+AC355+AD355</f>
        <v>0</v>
      </c>
      <c r="AG355">
        <v>0</v>
      </c>
      <c r="AH355">
        <v>0</v>
      </c>
      <c r="AI355">
        <f>IF(AG355*$H$15&gt;=AK355,1.0,(AK355/(AK355-AG355*$H$15)))</f>
        <v>0</v>
      </c>
      <c r="AJ355">
        <f>(AI355-1)*100</f>
        <v>0</v>
      </c>
      <c r="AK355">
        <f>MAX(0,($B$15+$C$15*DS355)/(1+$D$15*DS355)*DL355/(DN355+273)*$E$15)</f>
        <v>0</v>
      </c>
      <c r="AL355" t="s">
        <v>422</v>
      </c>
      <c r="AM355" t="s">
        <v>422</v>
      </c>
      <c r="AN355">
        <v>0</v>
      </c>
      <c r="AO355">
        <v>0</v>
      </c>
      <c r="AP355">
        <f>1-AN355/AO355</f>
        <v>0</v>
      </c>
      <c r="AQ355">
        <v>0</v>
      </c>
      <c r="AR355" t="s">
        <v>422</v>
      </c>
      <c r="AS355" t="s">
        <v>422</v>
      </c>
      <c r="AT355">
        <v>0</v>
      </c>
      <c r="AU355">
        <v>0</v>
      </c>
      <c r="AV355">
        <f>1-AT355/AU355</f>
        <v>0</v>
      </c>
      <c r="AW355">
        <v>0.5</v>
      </c>
      <c r="AX355">
        <f>CW355</f>
        <v>0</v>
      </c>
      <c r="AY355">
        <f>L355</f>
        <v>0</v>
      </c>
      <c r="AZ355">
        <f>AV355*AW355*AX355</f>
        <v>0</v>
      </c>
      <c r="BA355">
        <f>(AY355-AQ355)/AX355</f>
        <v>0</v>
      </c>
      <c r="BB355">
        <f>(AO355-AU355)/AU355</f>
        <v>0</v>
      </c>
      <c r="BC355">
        <f>AN355/(AP355+AN355/AU355)</f>
        <v>0</v>
      </c>
      <c r="BD355" t="s">
        <v>422</v>
      </c>
      <c r="BE355">
        <v>0</v>
      </c>
      <c r="BF355">
        <f>IF(BE355&lt;&gt;0, BE355, BC355)</f>
        <v>0</v>
      </c>
      <c r="BG355">
        <f>1-BF355/AU355</f>
        <v>0</v>
      </c>
      <c r="BH355">
        <f>(AU355-AT355)/(AU355-BF355)</f>
        <v>0</v>
      </c>
      <c r="BI355">
        <f>(AO355-AU355)/(AO355-BF355)</f>
        <v>0</v>
      </c>
      <c r="BJ355">
        <f>(AU355-AT355)/(AU355-AN355)</f>
        <v>0</v>
      </c>
      <c r="BK355">
        <f>(AO355-AU355)/(AO355-AN355)</f>
        <v>0</v>
      </c>
      <c r="BL355">
        <f>(BH355*BF355/AT355)</f>
        <v>0</v>
      </c>
      <c r="BM355">
        <f>(1-BL355)</f>
        <v>0</v>
      </c>
      <c r="CV355">
        <f>$B$13*DT355+$C$13*DU355+$F$13*EF355*(1-EI355)</f>
        <v>0</v>
      </c>
      <c r="CW355">
        <f>CV355*CX355</f>
        <v>0</v>
      </c>
      <c r="CX355">
        <f>($B$13*$D$11+$C$13*$D$11+$F$13*((ES355+EK355)/MAX(ES355+EK355+ET355, 0.1)*$I$11+ET355/MAX(ES355+EK355+ET355, 0.1)*$J$11))/($B$13+$C$13+$F$13)</f>
        <v>0</v>
      </c>
      <c r="CY355">
        <f>($B$13*$K$11+$C$13*$K$11+$F$13*((ES355+EK355)/MAX(ES355+EK355+ET355, 0.1)*$P$11+ET355/MAX(ES355+EK355+ET355, 0.1)*$Q$11))/($B$13+$C$13+$F$13)</f>
        <v>0</v>
      </c>
      <c r="CZ355">
        <v>1.91</v>
      </c>
      <c r="DA355">
        <v>0.5</v>
      </c>
      <c r="DB355" t="s">
        <v>423</v>
      </c>
      <c r="DC355">
        <v>2</v>
      </c>
      <c r="DD355">
        <v>1758416248.0625</v>
      </c>
      <c r="DE355">
        <v>421.9436666666667</v>
      </c>
      <c r="DF355">
        <v>419.9875</v>
      </c>
      <c r="DG355">
        <v>23.5144</v>
      </c>
      <c r="DH355">
        <v>23.46372083333334</v>
      </c>
      <c r="DI355">
        <v>422.6050416666666</v>
      </c>
      <c r="DJ355">
        <v>23.20690833333333</v>
      </c>
      <c r="DK355">
        <v>499.9927500000001</v>
      </c>
      <c r="DL355">
        <v>90.17414583333334</v>
      </c>
      <c r="DM355">
        <v>0.06834612499999999</v>
      </c>
      <c r="DN355">
        <v>29.87875</v>
      </c>
      <c r="DO355">
        <v>29.977675</v>
      </c>
      <c r="DP355">
        <v>999.9</v>
      </c>
      <c r="DQ355">
        <v>0</v>
      </c>
      <c r="DR355">
        <v>0</v>
      </c>
      <c r="DS355">
        <v>10001.89375</v>
      </c>
      <c r="DT355">
        <v>0</v>
      </c>
      <c r="DU355">
        <v>3.76427</v>
      </c>
      <c r="DV355">
        <v>1.95621375</v>
      </c>
      <c r="DW355">
        <v>432.1043333333334</v>
      </c>
      <c r="DX355">
        <v>430.0787083333333</v>
      </c>
      <c r="DY355">
        <v>0.0506907375</v>
      </c>
      <c r="DZ355">
        <v>419.9875</v>
      </c>
      <c r="EA355">
        <v>23.46372083333334</v>
      </c>
      <c r="EB355">
        <v>2.12039125</v>
      </c>
      <c r="EC355">
        <v>2.115821666666667</v>
      </c>
      <c r="ED355">
        <v>18.37319583333333</v>
      </c>
      <c r="EE355">
        <v>18.33879166666667</v>
      </c>
      <c r="EF355">
        <v>0.00500078</v>
      </c>
      <c r="EG355">
        <v>0</v>
      </c>
      <c r="EH355">
        <v>0</v>
      </c>
      <c r="EI355">
        <v>0</v>
      </c>
      <c r="EJ355">
        <v>156.5916666666667</v>
      </c>
      <c r="EK355">
        <v>0.00500078</v>
      </c>
      <c r="EL355">
        <v>-19.44166666666667</v>
      </c>
      <c r="EM355">
        <v>-0.8874999999999998</v>
      </c>
      <c r="EN355">
        <v>35.122125</v>
      </c>
      <c r="EO355">
        <v>38.557</v>
      </c>
      <c r="EP355">
        <v>36.9945</v>
      </c>
      <c r="EQ355">
        <v>38.60133333333334</v>
      </c>
      <c r="ER355">
        <v>37.66116666666667</v>
      </c>
      <c r="ES355">
        <v>0</v>
      </c>
      <c r="ET355">
        <v>0</v>
      </c>
      <c r="EU355">
        <v>0</v>
      </c>
      <c r="EV355">
        <v>1758416256</v>
      </c>
      <c r="EW355">
        <v>0</v>
      </c>
      <c r="EX355">
        <v>156.8653846153846</v>
      </c>
      <c r="EY355">
        <v>19.85299124852779</v>
      </c>
      <c r="EZ355">
        <v>25.08034183339076</v>
      </c>
      <c r="FA355">
        <v>-19.73846153846154</v>
      </c>
      <c r="FB355">
        <v>15</v>
      </c>
      <c r="FC355">
        <v>0</v>
      </c>
      <c r="FD355" t="s">
        <v>424</v>
      </c>
      <c r="FE355">
        <v>1746989605.5</v>
      </c>
      <c r="FF355">
        <v>1746989593.5</v>
      </c>
      <c r="FG355">
        <v>0</v>
      </c>
      <c r="FH355">
        <v>-0.274</v>
      </c>
      <c r="FI355">
        <v>-0.002</v>
      </c>
      <c r="FJ355">
        <v>2.549</v>
      </c>
      <c r="FK355">
        <v>0.129</v>
      </c>
      <c r="FL355">
        <v>420</v>
      </c>
      <c r="FM355">
        <v>17</v>
      </c>
      <c r="FN355">
        <v>0.02</v>
      </c>
      <c r="FO355">
        <v>0.04</v>
      </c>
      <c r="FP355">
        <v>1.9514375</v>
      </c>
      <c r="FQ355">
        <v>0.005307016885550347</v>
      </c>
      <c r="FR355">
        <v>0.02893184696402911</v>
      </c>
      <c r="FS355">
        <v>1</v>
      </c>
      <c r="FT355">
        <v>156.0852941176471</v>
      </c>
      <c r="FU355">
        <v>19.48204727665938</v>
      </c>
      <c r="FV355">
        <v>5.929990197042844</v>
      </c>
      <c r="FW355">
        <v>0</v>
      </c>
      <c r="FX355">
        <v>0.0499846025</v>
      </c>
      <c r="FY355">
        <v>0.01211620300187614</v>
      </c>
      <c r="FZ355">
        <v>0.001347114521391463</v>
      </c>
      <c r="GA355">
        <v>1</v>
      </c>
      <c r="GB355">
        <v>2</v>
      </c>
      <c r="GC355">
        <v>3</v>
      </c>
      <c r="GD355" t="s">
        <v>425</v>
      </c>
      <c r="GE355">
        <v>3.10324</v>
      </c>
      <c r="GF355">
        <v>2.72622</v>
      </c>
      <c r="GG355">
        <v>0.0880679</v>
      </c>
      <c r="GH355">
        <v>0.08770890000000001</v>
      </c>
      <c r="GI355">
        <v>0.105888</v>
      </c>
      <c r="GJ355">
        <v>0.107141</v>
      </c>
      <c r="GK355">
        <v>23834.2</v>
      </c>
      <c r="GL355">
        <v>21637.6</v>
      </c>
      <c r="GM355">
        <v>26700.5</v>
      </c>
      <c r="GN355">
        <v>23940</v>
      </c>
      <c r="GO355">
        <v>38202</v>
      </c>
      <c r="GP355">
        <v>31596.2</v>
      </c>
      <c r="GQ355">
        <v>46629.5</v>
      </c>
      <c r="GR355">
        <v>37874.6</v>
      </c>
      <c r="GS355">
        <v>1.86653</v>
      </c>
      <c r="GT355">
        <v>1.85833</v>
      </c>
      <c r="GU355">
        <v>0.09089709999999999</v>
      </c>
      <c r="GV355">
        <v>0</v>
      </c>
      <c r="GW355">
        <v>28.4949</v>
      </c>
      <c r="GX355">
        <v>999.9</v>
      </c>
      <c r="GY355">
        <v>53.1</v>
      </c>
      <c r="GZ355">
        <v>31.7</v>
      </c>
      <c r="HA355">
        <v>27.6454</v>
      </c>
      <c r="HB355">
        <v>60.6337</v>
      </c>
      <c r="HC355">
        <v>26.0978</v>
      </c>
      <c r="HD355">
        <v>1</v>
      </c>
      <c r="HE355">
        <v>0.141057</v>
      </c>
      <c r="HF355">
        <v>-1.29097</v>
      </c>
      <c r="HG355">
        <v>20.2931</v>
      </c>
      <c r="HH355">
        <v>5.21819</v>
      </c>
      <c r="HI355">
        <v>11.98</v>
      </c>
      <c r="HJ355">
        <v>4.96435</v>
      </c>
      <c r="HK355">
        <v>3.27533</v>
      </c>
      <c r="HL355">
        <v>9999</v>
      </c>
      <c r="HM355">
        <v>9999</v>
      </c>
      <c r="HN355">
        <v>9999</v>
      </c>
      <c r="HO355">
        <v>999.9</v>
      </c>
      <c r="HP355">
        <v>1.86388</v>
      </c>
      <c r="HQ355">
        <v>1.86005</v>
      </c>
      <c r="HR355">
        <v>1.85837</v>
      </c>
      <c r="HS355">
        <v>1.85974</v>
      </c>
      <c r="HT355">
        <v>1.85985</v>
      </c>
      <c r="HU355">
        <v>1.85837</v>
      </c>
      <c r="HV355">
        <v>1.85745</v>
      </c>
      <c r="HW355">
        <v>1.8524</v>
      </c>
      <c r="HX355">
        <v>0</v>
      </c>
      <c r="HY355">
        <v>0</v>
      </c>
      <c r="HZ355">
        <v>0</v>
      </c>
      <c r="IA355">
        <v>0</v>
      </c>
      <c r="IB355" t="s">
        <v>426</v>
      </c>
      <c r="IC355" t="s">
        <v>427</v>
      </c>
      <c r="ID355" t="s">
        <v>428</v>
      </c>
      <c r="IE355" t="s">
        <v>428</v>
      </c>
      <c r="IF355" t="s">
        <v>428</v>
      </c>
      <c r="IG355" t="s">
        <v>428</v>
      </c>
      <c r="IH355">
        <v>0</v>
      </c>
      <c r="II355">
        <v>100</v>
      </c>
      <c r="IJ355">
        <v>100</v>
      </c>
      <c r="IK355">
        <v>-0.661</v>
      </c>
      <c r="IL355">
        <v>0.3075</v>
      </c>
      <c r="IM355">
        <v>-0.6605319167387009</v>
      </c>
      <c r="IN355">
        <v>-0.0004737513092168879</v>
      </c>
      <c r="IO355">
        <v>1.233974951706583E-06</v>
      </c>
      <c r="IP355">
        <v>-2.791035861235605E-10</v>
      </c>
      <c r="IQ355">
        <v>0.04306461537617447</v>
      </c>
      <c r="IR355">
        <v>-0.002560808816659483</v>
      </c>
      <c r="IS355">
        <v>0.0007441110143227328</v>
      </c>
      <c r="IT355">
        <v>-6.151772081818622E-06</v>
      </c>
      <c r="IU355">
        <v>2</v>
      </c>
      <c r="IV355">
        <v>1988</v>
      </c>
      <c r="IW355">
        <v>1</v>
      </c>
      <c r="IX355">
        <v>28</v>
      </c>
      <c r="IY355">
        <v>190444.2</v>
      </c>
      <c r="IZ355">
        <v>190444.4</v>
      </c>
      <c r="JA355">
        <v>1.1499</v>
      </c>
      <c r="JB355">
        <v>2.61108</v>
      </c>
      <c r="JC355">
        <v>1.49658</v>
      </c>
      <c r="JD355">
        <v>2.35107</v>
      </c>
      <c r="JE355">
        <v>1.54907</v>
      </c>
      <c r="JF355">
        <v>2.45239</v>
      </c>
      <c r="JG355">
        <v>36.5287</v>
      </c>
      <c r="JH355">
        <v>24.0963</v>
      </c>
      <c r="JI355">
        <v>18</v>
      </c>
      <c r="JJ355">
        <v>481.84</v>
      </c>
      <c r="JK355">
        <v>491.098</v>
      </c>
      <c r="JL355">
        <v>30.3394</v>
      </c>
      <c r="JM355">
        <v>29.0587</v>
      </c>
      <c r="JN355">
        <v>30.0001</v>
      </c>
      <c r="JO355">
        <v>29.2534</v>
      </c>
      <c r="JP355">
        <v>29.2411</v>
      </c>
      <c r="JQ355">
        <v>23.1167</v>
      </c>
      <c r="JR355">
        <v>18.8494</v>
      </c>
      <c r="JS355">
        <v>100</v>
      </c>
      <c r="JT355">
        <v>30.3552</v>
      </c>
      <c r="JU355">
        <v>420</v>
      </c>
      <c r="JV355">
        <v>23.4464</v>
      </c>
      <c r="JW355">
        <v>101.948</v>
      </c>
      <c r="JX355">
        <v>91.34050000000001</v>
      </c>
    </row>
    <row r="356" spans="1:284">
      <c r="A356">
        <v>338</v>
      </c>
      <c r="B356">
        <v>1758416258</v>
      </c>
      <c r="C356">
        <v>3555</v>
      </c>
      <c r="D356" t="s">
        <v>1111</v>
      </c>
      <c r="E356" t="s">
        <v>1112</v>
      </c>
      <c r="F356">
        <v>5</v>
      </c>
      <c r="G356" t="s">
        <v>1098</v>
      </c>
      <c r="H356" t="s">
        <v>421</v>
      </c>
      <c r="I356">
        <v>1758416250.326087</v>
      </c>
      <c r="J356">
        <f>(K356)/1000</f>
        <v>0</v>
      </c>
      <c r="K356">
        <f>1000*DK356*AI356*(DG356-DH356)/(100*CZ356*(1000-AI356*DG356))</f>
        <v>0</v>
      </c>
      <c r="L356">
        <f>DK356*AI356*(DF356-DE356*(1000-AI356*DH356)/(1000-AI356*DG356))/(100*CZ356)</f>
        <v>0</v>
      </c>
      <c r="M356">
        <f>DE356 - IF(AI356&gt;1, L356*CZ356*100.0/(AK356), 0)</f>
        <v>0</v>
      </c>
      <c r="N356">
        <f>((T356-J356/2)*M356-L356)/(T356+J356/2)</f>
        <v>0</v>
      </c>
      <c r="O356">
        <f>N356*(DL356+DM356)/1000.0</f>
        <v>0</v>
      </c>
      <c r="P356">
        <f>(DE356 - IF(AI356&gt;1, L356*CZ356*100.0/(AK356), 0))*(DL356+DM356)/1000.0</f>
        <v>0</v>
      </c>
      <c r="Q356">
        <f>2.0/((1/S356-1/R356)+SIGN(S356)*SQRT((1/S356-1/R356)*(1/S356-1/R356) + 4*DA356/((DA356+1)*(DA356+1))*(2*1/S356*1/R356-1/R356*1/R356)))</f>
        <v>0</v>
      </c>
      <c r="R356">
        <f>IF(LEFT(DB356,1)&lt;&gt;"0",IF(LEFT(DB356,1)="1",3.0,DC356),$D$5+$E$5*(DS356*DL356/($K$5*1000))+$F$5*(DS356*DL356/($K$5*1000))*MAX(MIN(CZ356,$J$5),$I$5)*MAX(MIN(CZ356,$J$5),$I$5)+$G$5*MAX(MIN(CZ356,$J$5),$I$5)*(DS356*DL356/($K$5*1000))+$H$5*(DS356*DL356/($K$5*1000))*(DS356*DL356/($K$5*1000)))</f>
        <v>0</v>
      </c>
      <c r="S356">
        <f>J356*(1000-(1000*0.61365*exp(17.502*W356/(240.97+W356))/(DL356+DM356)+DG356)/2)/(1000*0.61365*exp(17.502*W356/(240.97+W356))/(DL356+DM356)-DG356)</f>
        <v>0</v>
      </c>
      <c r="T356">
        <f>1/((DA356+1)/(Q356/1.6)+1/(R356/1.37)) + DA356/((DA356+1)/(Q356/1.6) + DA356/(R356/1.37))</f>
        <v>0</v>
      </c>
      <c r="U356">
        <f>(CV356*CY356)</f>
        <v>0</v>
      </c>
      <c r="V356">
        <f>(DN356+(U356+2*0.95*5.67E-8*(((DN356+$B$9)+273)^4-(DN356+273)^4)-44100*J356)/(1.84*29.3*R356+8*0.95*5.67E-8*(DN356+273)^3))</f>
        <v>0</v>
      </c>
      <c r="W356">
        <f>($C$9*DO356+$D$9*DP356+$E$9*V356)</f>
        <v>0</v>
      </c>
      <c r="X356">
        <f>0.61365*exp(17.502*W356/(240.97+W356))</f>
        <v>0</v>
      </c>
      <c r="Y356">
        <f>(Z356/AA356*100)</f>
        <v>0</v>
      </c>
      <c r="Z356">
        <f>DG356*(DL356+DM356)/1000</f>
        <v>0</v>
      </c>
      <c r="AA356">
        <f>0.61365*exp(17.502*DN356/(240.97+DN356))</f>
        <v>0</v>
      </c>
      <c r="AB356">
        <f>(X356-DG356*(DL356+DM356)/1000)</f>
        <v>0</v>
      </c>
      <c r="AC356">
        <f>(-J356*44100)</f>
        <v>0</v>
      </c>
      <c r="AD356">
        <f>2*29.3*R356*0.92*(DN356-W356)</f>
        <v>0</v>
      </c>
      <c r="AE356">
        <f>2*0.95*5.67E-8*(((DN356+$B$9)+273)^4-(W356+273)^4)</f>
        <v>0</v>
      </c>
      <c r="AF356">
        <f>U356+AE356+AC356+AD356</f>
        <v>0</v>
      </c>
      <c r="AG356">
        <v>0</v>
      </c>
      <c r="AH356">
        <v>0</v>
      </c>
      <c r="AI356">
        <f>IF(AG356*$H$15&gt;=AK356,1.0,(AK356/(AK356-AG356*$H$15)))</f>
        <v>0</v>
      </c>
      <c r="AJ356">
        <f>(AI356-1)*100</f>
        <v>0</v>
      </c>
      <c r="AK356">
        <f>MAX(0,($B$15+$C$15*DS356)/(1+$D$15*DS356)*DL356/(DN356+273)*$E$15)</f>
        <v>0</v>
      </c>
      <c r="AL356" t="s">
        <v>422</v>
      </c>
      <c r="AM356" t="s">
        <v>422</v>
      </c>
      <c r="AN356">
        <v>0</v>
      </c>
      <c r="AO356">
        <v>0</v>
      </c>
      <c r="AP356">
        <f>1-AN356/AO356</f>
        <v>0</v>
      </c>
      <c r="AQ356">
        <v>0</v>
      </c>
      <c r="AR356" t="s">
        <v>422</v>
      </c>
      <c r="AS356" t="s">
        <v>422</v>
      </c>
      <c r="AT356">
        <v>0</v>
      </c>
      <c r="AU356">
        <v>0</v>
      </c>
      <c r="AV356">
        <f>1-AT356/AU356</f>
        <v>0</v>
      </c>
      <c r="AW356">
        <v>0.5</v>
      </c>
      <c r="AX356">
        <f>CW356</f>
        <v>0</v>
      </c>
      <c r="AY356">
        <f>L356</f>
        <v>0</v>
      </c>
      <c r="AZ356">
        <f>AV356*AW356*AX356</f>
        <v>0</v>
      </c>
      <c r="BA356">
        <f>(AY356-AQ356)/AX356</f>
        <v>0</v>
      </c>
      <c r="BB356">
        <f>(AO356-AU356)/AU356</f>
        <v>0</v>
      </c>
      <c r="BC356">
        <f>AN356/(AP356+AN356/AU356)</f>
        <v>0</v>
      </c>
      <c r="BD356" t="s">
        <v>422</v>
      </c>
      <c r="BE356">
        <v>0</v>
      </c>
      <c r="BF356">
        <f>IF(BE356&lt;&gt;0, BE356, BC356)</f>
        <v>0</v>
      </c>
      <c r="BG356">
        <f>1-BF356/AU356</f>
        <v>0</v>
      </c>
      <c r="BH356">
        <f>(AU356-AT356)/(AU356-BF356)</f>
        <v>0</v>
      </c>
      <c r="BI356">
        <f>(AO356-AU356)/(AO356-BF356)</f>
        <v>0</v>
      </c>
      <c r="BJ356">
        <f>(AU356-AT356)/(AU356-AN356)</f>
        <v>0</v>
      </c>
      <c r="BK356">
        <f>(AO356-AU356)/(AO356-AN356)</f>
        <v>0</v>
      </c>
      <c r="BL356">
        <f>(BH356*BF356/AT356)</f>
        <v>0</v>
      </c>
      <c r="BM356">
        <f>(1-BL356)</f>
        <v>0</v>
      </c>
      <c r="CV356">
        <f>$B$13*DT356+$C$13*DU356+$F$13*EF356*(1-EI356)</f>
        <v>0</v>
      </c>
      <c r="CW356">
        <f>CV356*CX356</f>
        <v>0</v>
      </c>
      <c r="CX356">
        <f>($B$13*$D$11+$C$13*$D$11+$F$13*((ES356+EK356)/MAX(ES356+EK356+ET356, 0.1)*$I$11+ET356/MAX(ES356+EK356+ET356, 0.1)*$J$11))/($B$13+$C$13+$F$13)</f>
        <v>0</v>
      </c>
      <c r="CY356">
        <f>($B$13*$K$11+$C$13*$K$11+$F$13*((ES356+EK356)/MAX(ES356+EK356+ET356, 0.1)*$P$11+ET356/MAX(ES356+EK356+ET356, 0.1)*$Q$11))/($B$13+$C$13+$F$13)</f>
        <v>0</v>
      </c>
      <c r="CZ356">
        <v>1.91</v>
      </c>
      <c r="DA356">
        <v>0.5</v>
      </c>
      <c r="DB356" t="s">
        <v>423</v>
      </c>
      <c r="DC356">
        <v>2</v>
      </c>
      <c r="DD356">
        <v>1758416250.326087</v>
      </c>
      <c r="DE356">
        <v>421.9400869565217</v>
      </c>
      <c r="DF356">
        <v>419.9878260869565</v>
      </c>
      <c r="DG356">
        <v>23.5147652173913</v>
      </c>
      <c r="DH356">
        <v>23.46379130434783</v>
      </c>
      <c r="DI356">
        <v>422.6014782608696</v>
      </c>
      <c r="DJ356">
        <v>23.20726521739131</v>
      </c>
      <c r="DK356">
        <v>499.995347826087</v>
      </c>
      <c r="DL356">
        <v>90.17408695652173</v>
      </c>
      <c r="DM356">
        <v>0.06831555652173912</v>
      </c>
      <c r="DN356">
        <v>29.87852608695652</v>
      </c>
      <c r="DO356">
        <v>29.97748695652174</v>
      </c>
      <c r="DP356">
        <v>999.9000000000003</v>
      </c>
      <c r="DQ356">
        <v>0</v>
      </c>
      <c r="DR356">
        <v>0</v>
      </c>
      <c r="DS356">
        <v>10001.70304347826</v>
      </c>
      <c r="DT356">
        <v>0</v>
      </c>
      <c r="DU356">
        <v>3.764269999999999</v>
      </c>
      <c r="DV356">
        <v>1.952234782608696</v>
      </c>
      <c r="DW356">
        <v>432.1008260869565</v>
      </c>
      <c r="DX356">
        <v>430.0791739130434</v>
      </c>
      <c r="DY356">
        <v>0.05098309565217391</v>
      </c>
      <c r="DZ356">
        <v>419.9878260869565</v>
      </c>
      <c r="EA356">
        <v>23.46379130434783</v>
      </c>
      <c r="EB356">
        <v>2.120422173913044</v>
      </c>
      <c r="EC356">
        <v>2.115826956521739</v>
      </c>
      <c r="ED356">
        <v>18.37342608695652</v>
      </c>
      <c r="EE356">
        <v>18.33883043478261</v>
      </c>
      <c r="EF356">
        <v>0.005000779999999999</v>
      </c>
      <c r="EG356">
        <v>0</v>
      </c>
      <c r="EH356">
        <v>0</v>
      </c>
      <c r="EI356">
        <v>0</v>
      </c>
      <c r="EJ356">
        <v>157.2217391304348</v>
      </c>
      <c r="EK356">
        <v>0.005000779999999999</v>
      </c>
      <c r="EL356">
        <v>-19.33043478260869</v>
      </c>
      <c r="EM356">
        <v>-0.8304347826086955</v>
      </c>
      <c r="EN356">
        <v>35.11386956521739</v>
      </c>
      <c r="EO356">
        <v>38.54321739130435</v>
      </c>
      <c r="EP356">
        <v>36.96704347826087</v>
      </c>
      <c r="EQ356">
        <v>38.58939130434783</v>
      </c>
      <c r="ER356">
        <v>37.66004347826087</v>
      </c>
      <c r="ES356">
        <v>0</v>
      </c>
      <c r="ET356">
        <v>0</v>
      </c>
      <c r="EU356">
        <v>0</v>
      </c>
      <c r="EV356">
        <v>1758416257.8</v>
      </c>
      <c r="EW356">
        <v>0</v>
      </c>
      <c r="EX356">
        <v>158.036</v>
      </c>
      <c r="EY356">
        <v>24.02307675564325</v>
      </c>
      <c r="EZ356">
        <v>24.95384638173105</v>
      </c>
      <c r="FA356">
        <v>-20.332</v>
      </c>
      <c r="FB356">
        <v>15</v>
      </c>
      <c r="FC356">
        <v>0</v>
      </c>
      <c r="FD356" t="s">
        <v>424</v>
      </c>
      <c r="FE356">
        <v>1746989605.5</v>
      </c>
      <c r="FF356">
        <v>1746989593.5</v>
      </c>
      <c r="FG356">
        <v>0</v>
      </c>
      <c r="FH356">
        <v>-0.274</v>
      </c>
      <c r="FI356">
        <v>-0.002</v>
      </c>
      <c r="FJ356">
        <v>2.549</v>
      </c>
      <c r="FK356">
        <v>0.129</v>
      </c>
      <c r="FL356">
        <v>420</v>
      </c>
      <c r="FM356">
        <v>17</v>
      </c>
      <c r="FN356">
        <v>0.02</v>
      </c>
      <c r="FO356">
        <v>0.04</v>
      </c>
      <c r="FP356">
        <v>1.950220731707317</v>
      </c>
      <c r="FQ356">
        <v>-0.04740376306619876</v>
      </c>
      <c r="FR356">
        <v>0.02969714040518199</v>
      </c>
      <c r="FS356">
        <v>1</v>
      </c>
      <c r="FT356">
        <v>156.6352941176471</v>
      </c>
      <c r="FU356">
        <v>13.89152013864335</v>
      </c>
      <c r="FV356">
        <v>5.705615518321102</v>
      </c>
      <c r="FW356">
        <v>0</v>
      </c>
      <c r="FX356">
        <v>0.0503424243902439</v>
      </c>
      <c r="FY356">
        <v>0.01106838397212535</v>
      </c>
      <c r="FZ356">
        <v>0.001281527347477199</v>
      </c>
      <c r="GA356">
        <v>1</v>
      </c>
      <c r="GB356">
        <v>2</v>
      </c>
      <c r="GC356">
        <v>3</v>
      </c>
      <c r="GD356" t="s">
        <v>425</v>
      </c>
      <c r="GE356">
        <v>3.1032</v>
      </c>
      <c r="GF356">
        <v>2.72648</v>
      </c>
      <c r="GG356">
        <v>0.08807280000000001</v>
      </c>
      <c r="GH356">
        <v>0.08770989999999999</v>
      </c>
      <c r="GI356">
        <v>0.105886</v>
      </c>
      <c r="GJ356">
        <v>0.10714</v>
      </c>
      <c r="GK356">
        <v>23834.1</v>
      </c>
      <c r="GL356">
        <v>21637.5</v>
      </c>
      <c r="GM356">
        <v>26700.6</v>
      </c>
      <c r="GN356">
        <v>23940</v>
      </c>
      <c r="GO356">
        <v>38201.9</v>
      </c>
      <c r="GP356">
        <v>31596.2</v>
      </c>
      <c r="GQ356">
        <v>46629.4</v>
      </c>
      <c r="GR356">
        <v>37874.6</v>
      </c>
      <c r="GS356">
        <v>1.86623</v>
      </c>
      <c r="GT356">
        <v>1.85855</v>
      </c>
      <c r="GU356">
        <v>0.0910647</v>
      </c>
      <c r="GV356">
        <v>0</v>
      </c>
      <c r="GW356">
        <v>28.4937</v>
      </c>
      <c r="GX356">
        <v>999.9</v>
      </c>
      <c r="GY356">
        <v>53.1</v>
      </c>
      <c r="GZ356">
        <v>31.7</v>
      </c>
      <c r="HA356">
        <v>27.6458</v>
      </c>
      <c r="HB356">
        <v>60.8237</v>
      </c>
      <c r="HC356">
        <v>26.0777</v>
      </c>
      <c r="HD356">
        <v>1</v>
      </c>
      <c r="HE356">
        <v>0.141092</v>
      </c>
      <c r="HF356">
        <v>-1.31038</v>
      </c>
      <c r="HG356">
        <v>20.2933</v>
      </c>
      <c r="HH356">
        <v>5.21969</v>
      </c>
      <c r="HI356">
        <v>11.98</v>
      </c>
      <c r="HJ356">
        <v>4.96485</v>
      </c>
      <c r="HK356">
        <v>3.27555</v>
      </c>
      <c r="HL356">
        <v>9999</v>
      </c>
      <c r="HM356">
        <v>9999</v>
      </c>
      <c r="HN356">
        <v>9999</v>
      </c>
      <c r="HO356">
        <v>999.9</v>
      </c>
      <c r="HP356">
        <v>1.86388</v>
      </c>
      <c r="HQ356">
        <v>1.86005</v>
      </c>
      <c r="HR356">
        <v>1.85838</v>
      </c>
      <c r="HS356">
        <v>1.85974</v>
      </c>
      <c r="HT356">
        <v>1.85987</v>
      </c>
      <c r="HU356">
        <v>1.85837</v>
      </c>
      <c r="HV356">
        <v>1.85746</v>
      </c>
      <c r="HW356">
        <v>1.8524</v>
      </c>
      <c r="HX356">
        <v>0</v>
      </c>
      <c r="HY356">
        <v>0</v>
      </c>
      <c r="HZ356">
        <v>0</v>
      </c>
      <c r="IA356">
        <v>0</v>
      </c>
      <c r="IB356" t="s">
        <v>426</v>
      </c>
      <c r="IC356" t="s">
        <v>427</v>
      </c>
      <c r="ID356" t="s">
        <v>428</v>
      </c>
      <c r="IE356" t="s">
        <v>428</v>
      </c>
      <c r="IF356" t="s">
        <v>428</v>
      </c>
      <c r="IG356" t="s">
        <v>428</v>
      </c>
      <c r="IH356">
        <v>0</v>
      </c>
      <c r="II356">
        <v>100</v>
      </c>
      <c r="IJ356">
        <v>100</v>
      </c>
      <c r="IK356">
        <v>-0.661</v>
      </c>
      <c r="IL356">
        <v>0.3075</v>
      </c>
      <c r="IM356">
        <v>-0.6605319167387009</v>
      </c>
      <c r="IN356">
        <v>-0.0004737513092168879</v>
      </c>
      <c r="IO356">
        <v>1.233974951706583E-06</v>
      </c>
      <c r="IP356">
        <v>-2.791035861235605E-10</v>
      </c>
      <c r="IQ356">
        <v>0.04306461537617447</v>
      </c>
      <c r="IR356">
        <v>-0.002560808816659483</v>
      </c>
      <c r="IS356">
        <v>0.0007441110143227328</v>
      </c>
      <c r="IT356">
        <v>-6.151772081818622E-06</v>
      </c>
      <c r="IU356">
        <v>2</v>
      </c>
      <c r="IV356">
        <v>1988</v>
      </c>
      <c r="IW356">
        <v>1</v>
      </c>
      <c r="IX356">
        <v>28</v>
      </c>
      <c r="IY356">
        <v>190444.2</v>
      </c>
      <c r="IZ356">
        <v>190444.4</v>
      </c>
      <c r="JA356">
        <v>1.1499</v>
      </c>
      <c r="JB356">
        <v>2.61108</v>
      </c>
      <c r="JC356">
        <v>1.49658</v>
      </c>
      <c r="JD356">
        <v>2.35107</v>
      </c>
      <c r="JE356">
        <v>1.54907</v>
      </c>
      <c r="JF356">
        <v>2.4585</v>
      </c>
      <c r="JG356">
        <v>36.5287</v>
      </c>
      <c r="JH356">
        <v>24.0963</v>
      </c>
      <c r="JI356">
        <v>18</v>
      </c>
      <c r="JJ356">
        <v>481.67</v>
      </c>
      <c r="JK356">
        <v>491.247</v>
      </c>
      <c r="JL356">
        <v>30.3455</v>
      </c>
      <c r="JM356">
        <v>29.0587</v>
      </c>
      <c r="JN356">
        <v>30.0002</v>
      </c>
      <c r="JO356">
        <v>29.254</v>
      </c>
      <c r="JP356">
        <v>29.2411</v>
      </c>
      <c r="JQ356">
        <v>23.1171</v>
      </c>
      <c r="JR356">
        <v>18.8494</v>
      </c>
      <c r="JS356">
        <v>100</v>
      </c>
      <c r="JT356">
        <v>30.3552</v>
      </c>
      <c r="JU356">
        <v>420</v>
      </c>
      <c r="JV356">
        <v>23.4464</v>
      </c>
      <c r="JW356">
        <v>101.948</v>
      </c>
      <c r="JX356">
        <v>91.3404</v>
      </c>
    </row>
    <row r="357" spans="1:284">
      <c r="A357">
        <v>339</v>
      </c>
      <c r="B357">
        <v>1758416260</v>
      </c>
      <c r="C357">
        <v>3557</v>
      </c>
      <c r="D357" t="s">
        <v>1113</v>
      </c>
      <c r="E357" t="s">
        <v>1114</v>
      </c>
      <c r="F357">
        <v>5</v>
      </c>
      <c r="G357" t="s">
        <v>1098</v>
      </c>
      <c r="H357" t="s">
        <v>421</v>
      </c>
      <c r="I357">
        <v>1758416252</v>
      </c>
      <c r="J357">
        <f>(K357)/1000</f>
        <v>0</v>
      </c>
      <c r="K357">
        <f>1000*DK357*AI357*(DG357-DH357)/(100*CZ357*(1000-AI357*DG357))</f>
        <v>0</v>
      </c>
      <c r="L357">
        <f>DK357*AI357*(DF357-DE357*(1000-AI357*DH357)/(1000-AI357*DG357))/(100*CZ357)</f>
        <v>0</v>
      </c>
      <c r="M357">
        <f>DE357 - IF(AI357&gt;1, L357*CZ357*100.0/(AK357), 0)</f>
        <v>0</v>
      </c>
      <c r="N357">
        <f>((T357-J357/2)*M357-L357)/(T357+J357/2)</f>
        <v>0</v>
      </c>
      <c r="O357">
        <f>N357*(DL357+DM357)/1000.0</f>
        <v>0</v>
      </c>
      <c r="P357">
        <f>(DE357 - IF(AI357&gt;1, L357*CZ357*100.0/(AK357), 0))*(DL357+DM357)/1000.0</f>
        <v>0</v>
      </c>
      <c r="Q357">
        <f>2.0/((1/S357-1/R357)+SIGN(S357)*SQRT((1/S357-1/R357)*(1/S357-1/R357) + 4*DA357/((DA357+1)*(DA357+1))*(2*1/S357*1/R357-1/R357*1/R357)))</f>
        <v>0</v>
      </c>
      <c r="R357">
        <f>IF(LEFT(DB357,1)&lt;&gt;"0",IF(LEFT(DB357,1)="1",3.0,DC357),$D$5+$E$5*(DS357*DL357/($K$5*1000))+$F$5*(DS357*DL357/($K$5*1000))*MAX(MIN(CZ357,$J$5),$I$5)*MAX(MIN(CZ357,$J$5),$I$5)+$G$5*MAX(MIN(CZ357,$J$5),$I$5)*(DS357*DL357/($K$5*1000))+$H$5*(DS357*DL357/($K$5*1000))*(DS357*DL357/($K$5*1000)))</f>
        <v>0</v>
      </c>
      <c r="S357">
        <f>J357*(1000-(1000*0.61365*exp(17.502*W357/(240.97+W357))/(DL357+DM357)+DG357)/2)/(1000*0.61365*exp(17.502*W357/(240.97+W357))/(DL357+DM357)-DG357)</f>
        <v>0</v>
      </c>
      <c r="T357">
        <f>1/((DA357+1)/(Q357/1.6)+1/(R357/1.37)) + DA357/((DA357+1)/(Q357/1.6) + DA357/(R357/1.37))</f>
        <v>0</v>
      </c>
      <c r="U357">
        <f>(CV357*CY357)</f>
        <v>0</v>
      </c>
      <c r="V357">
        <f>(DN357+(U357+2*0.95*5.67E-8*(((DN357+$B$9)+273)^4-(DN357+273)^4)-44100*J357)/(1.84*29.3*R357+8*0.95*5.67E-8*(DN357+273)^3))</f>
        <v>0</v>
      </c>
      <c r="W357">
        <f>($C$9*DO357+$D$9*DP357+$E$9*V357)</f>
        <v>0</v>
      </c>
      <c r="X357">
        <f>0.61365*exp(17.502*W357/(240.97+W357))</f>
        <v>0</v>
      </c>
      <c r="Y357">
        <f>(Z357/AA357*100)</f>
        <v>0</v>
      </c>
      <c r="Z357">
        <f>DG357*(DL357+DM357)/1000</f>
        <v>0</v>
      </c>
      <c r="AA357">
        <f>0.61365*exp(17.502*DN357/(240.97+DN357))</f>
        <v>0</v>
      </c>
      <c r="AB357">
        <f>(X357-DG357*(DL357+DM357)/1000)</f>
        <v>0</v>
      </c>
      <c r="AC357">
        <f>(-J357*44100)</f>
        <v>0</v>
      </c>
      <c r="AD357">
        <f>2*29.3*R357*0.92*(DN357-W357)</f>
        <v>0</v>
      </c>
      <c r="AE357">
        <f>2*0.95*5.67E-8*(((DN357+$B$9)+273)^4-(W357+273)^4)</f>
        <v>0</v>
      </c>
      <c r="AF357">
        <f>U357+AE357+AC357+AD357</f>
        <v>0</v>
      </c>
      <c r="AG357">
        <v>0</v>
      </c>
      <c r="AH357">
        <v>0</v>
      </c>
      <c r="AI357">
        <f>IF(AG357*$H$15&gt;=AK357,1.0,(AK357/(AK357-AG357*$H$15)))</f>
        <v>0</v>
      </c>
      <c r="AJ357">
        <f>(AI357-1)*100</f>
        <v>0</v>
      </c>
      <c r="AK357">
        <f>MAX(0,($B$15+$C$15*DS357)/(1+$D$15*DS357)*DL357/(DN357+273)*$E$15)</f>
        <v>0</v>
      </c>
      <c r="AL357" t="s">
        <v>422</v>
      </c>
      <c r="AM357" t="s">
        <v>422</v>
      </c>
      <c r="AN357">
        <v>0</v>
      </c>
      <c r="AO357">
        <v>0</v>
      </c>
      <c r="AP357">
        <f>1-AN357/AO357</f>
        <v>0</v>
      </c>
      <c r="AQ357">
        <v>0</v>
      </c>
      <c r="AR357" t="s">
        <v>422</v>
      </c>
      <c r="AS357" t="s">
        <v>422</v>
      </c>
      <c r="AT357">
        <v>0</v>
      </c>
      <c r="AU357">
        <v>0</v>
      </c>
      <c r="AV357">
        <f>1-AT357/AU357</f>
        <v>0</v>
      </c>
      <c r="AW357">
        <v>0.5</v>
      </c>
      <c r="AX357">
        <f>CW357</f>
        <v>0</v>
      </c>
      <c r="AY357">
        <f>L357</f>
        <v>0</v>
      </c>
      <c r="AZ357">
        <f>AV357*AW357*AX357</f>
        <v>0</v>
      </c>
      <c r="BA357">
        <f>(AY357-AQ357)/AX357</f>
        <v>0</v>
      </c>
      <c r="BB357">
        <f>(AO357-AU357)/AU357</f>
        <v>0</v>
      </c>
      <c r="BC357">
        <f>AN357/(AP357+AN357/AU357)</f>
        <v>0</v>
      </c>
      <c r="BD357" t="s">
        <v>422</v>
      </c>
      <c r="BE357">
        <v>0</v>
      </c>
      <c r="BF357">
        <f>IF(BE357&lt;&gt;0, BE357, BC357)</f>
        <v>0</v>
      </c>
      <c r="BG357">
        <f>1-BF357/AU357</f>
        <v>0</v>
      </c>
      <c r="BH357">
        <f>(AU357-AT357)/(AU357-BF357)</f>
        <v>0</v>
      </c>
      <c r="BI357">
        <f>(AO357-AU357)/(AO357-BF357)</f>
        <v>0</v>
      </c>
      <c r="BJ357">
        <f>(AU357-AT357)/(AU357-AN357)</f>
        <v>0</v>
      </c>
      <c r="BK357">
        <f>(AO357-AU357)/(AO357-AN357)</f>
        <v>0</v>
      </c>
      <c r="BL357">
        <f>(BH357*BF357/AT357)</f>
        <v>0</v>
      </c>
      <c r="BM357">
        <f>(1-BL357)</f>
        <v>0</v>
      </c>
      <c r="CV357">
        <f>$B$13*DT357+$C$13*DU357+$F$13*EF357*(1-EI357)</f>
        <v>0</v>
      </c>
      <c r="CW357">
        <f>CV357*CX357</f>
        <v>0</v>
      </c>
      <c r="CX357">
        <f>($B$13*$D$11+$C$13*$D$11+$F$13*((ES357+EK357)/MAX(ES357+EK357+ET357, 0.1)*$I$11+ET357/MAX(ES357+EK357+ET357, 0.1)*$J$11))/($B$13+$C$13+$F$13)</f>
        <v>0</v>
      </c>
      <c r="CY357">
        <f>($B$13*$K$11+$C$13*$K$11+$F$13*((ES357+EK357)/MAX(ES357+EK357+ET357, 0.1)*$P$11+ET357/MAX(ES357+EK357+ET357, 0.1)*$Q$11))/($B$13+$C$13+$F$13)</f>
        <v>0</v>
      </c>
      <c r="CZ357">
        <v>1.91</v>
      </c>
      <c r="DA357">
        <v>0.5</v>
      </c>
      <c r="DB357" t="s">
        <v>423</v>
      </c>
      <c r="DC357">
        <v>2</v>
      </c>
      <c r="DD357">
        <v>1758416252</v>
      </c>
      <c r="DE357">
        <v>421.945375</v>
      </c>
      <c r="DF357">
        <v>419.987625</v>
      </c>
      <c r="DG357">
        <v>23.51500833333334</v>
      </c>
      <c r="DH357">
        <v>23.4639375</v>
      </c>
      <c r="DI357">
        <v>422.606875</v>
      </c>
      <c r="DJ357">
        <v>23.20750833333334</v>
      </c>
      <c r="DK357">
        <v>499.9875</v>
      </c>
      <c r="DL357">
        <v>90.17402500000001</v>
      </c>
      <c r="DM357">
        <v>0.06826901666666667</v>
      </c>
      <c r="DN357">
        <v>29.87819166666667</v>
      </c>
      <c r="DO357">
        <v>29.97731666666667</v>
      </c>
      <c r="DP357">
        <v>999.9</v>
      </c>
      <c r="DQ357">
        <v>0</v>
      </c>
      <c r="DR357">
        <v>0</v>
      </c>
      <c r="DS357">
        <v>10004.63125</v>
      </c>
      <c r="DT357">
        <v>0</v>
      </c>
      <c r="DU357">
        <v>3.76427</v>
      </c>
      <c r="DV357">
        <v>1.957798333333334</v>
      </c>
      <c r="DW357">
        <v>432.106375</v>
      </c>
      <c r="DX357">
        <v>430.0790416666667</v>
      </c>
      <c r="DY357">
        <v>0.05108356250000001</v>
      </c>
      <c r="DZ357">
        <v>419.987625</v>
      </c>
      <c r="EA357">
        <v>23.4639375</v>
      </c>
      <c r="EB357">
        <v>2.120443333333333</v>
      </c>
      <c r="EC357">
        <v>2.115838333333333</v>
      </c>
      <c r="ED357">
        <v>18.3735875</v>
      </c>
      <c r="EE357">
        <v>18.33892083333333</v>
      </c>
      <c r="EF357">
        <v>0.00500078</v>
      </c>
      <c r="EG357">
        <v>0</v>
      </c>
      <c r="EH357">
        <v>0</v>
      </c>
      <c r="EI357">
        <v>0</v>
      </c>
      <c r="EJ357">
        <v>157.6333333333333</v>
      </c>
      <c r="EK357">
        <v>0.00500078</v>
      </c>
      <c r="EL357">
        <v>-19.7875</v>
      </c>
      <c r="EM357">
        <v>-0.875</v>
      </c>
      <c r="EN357">
        <v>35.10391666666666</v>
      </c>
      <c r="EO357">
        <v>38.531</v>
      </c>
      <c r="EP357">
        <v>36.96579166666667</v>
      </c>
      <c r="EQ357">
        <v>38.56479166666666</v>
      </c>
      <c r="ER357">
        <v>37.643</v>
      </c>
      <c r="ES357">
        <v>0</v>
      </c>
      <c r="ET357">
        <v>0</v>
      </c>
      <c r="EU357">
        <v>0</v>
      </c>
      <c r="EV357">
        <v>1758416260.2</v>
      </c>
      <c r="EW357">
        <v>0</v>
      </c>
      <c r="EX357">
        <v>157.712</v>
      </c>
      <c r="EY357">
        <v>6.284615168204732</v>
      </c>
      <c r="EZ357">
        <v>14.89230785920066</v>
      </c>
      <c r="FA357">
        <v>-19.436</v>
      </c>
      <c r="FB357">
        <v>15</v>
      </c>
      <c r="FC357">
        <v>0</v>
      </c>
      <c r="FD357" t="s">
        <v>424</v>
      </c>
      <c r="FE357">
        <v>1746989605.5</v>
      </c>
      <c r="FF357">
        <v>1746989593.5</v>
      </c>
      <c r="FG357">
        <v>0</v>
      </c>
      <c r="FH357">
        <v>-0.274</v>
      </c>
      <c r="FI357">
        <v>-0.002</v>
      </c>
      <c r="FJ357">
        <v>2.549</v>
      </c>
      <c r="FK357">
        <v>0.129</v>
      </c>
      <c r="FL357">
        <v>420</v>
      </c>
      <c r="FM357">
        <v>17</v>
      </c>
      <c r="FN357">
        <v>0.02</v>
      </c>
      <c r="FO357">
        <v>0.04</v>
      </c>
      <c r="FP357">
        <v>1.95520075</v>
      </c>
      <c r="FQ357">
        <v>-0.06293932457786448</v>
      </c>
      <c r="FR357">
        <v>0.03027121226408848</v>
      </c>
      <c r="FS357">
        <v>1</v>
      </c>
      <c r="FT357">
        <v>157.2176470588235</v>
      </c>
      <c r="FU357">
        <v>21.29870114149174</v>
      </c>
      <c r="FV357">
        <v>5.996590726906478</v>
      </c>
      <c r="FW357">
        <v>0</v>
      </c>
      <c r="FX357">
        <v>0.05067396500000001</v>
      </c>
      <c r="FY357">
        <v>0.007715660037523234</v>
      </c>
      <c r="FZ357">
        <v>0.0009609059099490439</v>
      </c>
      <c r="GA357">
        <v>1</v>
      </c>
      <c r="GB357">
        <v>2</v>
      </c>
      <c r="GC357">
        <v>3</v>
      </c>
      <c r="GD357" t="s">
        <v>425</v>
      </c>
      <c r="GE357">
        <v>3.10329</v>
      </c>
      <c r="GF357">
        <v>2.72616</v>
      </c>
      <c r="GG357">
        <v>0.0880783</v>
      </c>
      <c r="GH357">
        <v>0.0877059</v>
      </c>
      <c r="GI357">
        <v>0.105885</v>
      </c>
      <c r="GJ357">
        <v>0.107142</v>
      </c>
      <c r="GK357">
        <v>23833.9</v>
      </c>
      <c r="GL357">
        <v>21637.6</v>
      </c>
      <c r="GM357">
        <v>26700.5</v>
      </c>
      <c r="GN357">
        <v>23940</v>
      </c>
      <c r="GO357">
        <v>38201.9</v>
      </c>
      <c r="GP357">
        <v>31596.1</v>
      </c>
      <c r="GQ357">
        <v>46629.3</v>
      </c>
      <c r="GR357">
        <v>37874.6</v>
      </c>
      <c r="GS357">
        <v>1.8664</v>
      </c>
      <c r="GT357">
        <v>1.85837</v>
      </c>
      <c r="GU357">
        <v>0.09117649999999999</v>
      </c>
      <c r="GV357">
        <v>0</v>
      </c>
      <c r="GW357">
        <v>28.4923</v>
      </c>
      <c r="GX357">
        <v>999.9</v>
      </c>
      <c r="GY357">
        <v>53.1</v>
      </c>
      <c r="GZ357">
        <v>31.7</v>
      </c>
      <c r="HA357">
        <v>27.6431</v>
      </c>
      <c r="HB357">
        <v>60.8937</v>
      </c>
      <c r="HC357">
        <v>26.0457</v>
      </c>
      <c r="HD357">
        <v>1</v>
      </c>
      <c r="HE357">
        <v>0.141087</v>
      </c>
      <c r="HF357">
        <v>-1.30637</v>
      </c>
      <c r="HG357">
        <v>20.2931</v>
      </c>
      <c r="HH357">
        <v>5.21819</v>
      </c>
      <c r="HI357">
        <v>11.98</v>
      </c>
      <c r="HJ357">
        <v>4.9645</v>
      </c>
      <c r="HK357">
        <v>3.27525</v>
      </c>
      <c r="HL357">
        <v>9999</v>
      </c>
      <c r="HM357">
        <v>9999</v>
      </c>
      <c r="HN357">
        <v>9999</v>
      </c>
      <c r="HO357">
        <v>999.9</v>
      </c>
      <c r="HP357">
        <v>1.86388</v>
      </c>
      <c r="HQ357">
        <v>1.86005</v>
      </c>
      <c r="HR357">
        <v>1.85838</v>
      </c>
      <c r="HS357">
        <v>1.85974</v>
      </c>
      <c r="HT357">
        <v>1.85987</v>
      </c>
      <c r="HU357">
        <v>1.85837</v>
      </c>
      <c r="HV357">
        <v>1.85745</v>
      </c>
      <c r="HW357">
        <v>1.8524</v>
      </c>
      <c r="HX357">
        <v>0</v>
      </c>
      <c r="HY357">
        <v>0</v>
      </c>
      <c r="HZ357">
        <v>0</v>
      </c>
      <c r="IA357">
        <v>0</v>
      </c>
      <c r="IB357" t="s">
        <v>426</v>
      </c>
      <c r="IC357" t="s">
        <v>427</v>
      </c>
      <c r="ID357" t="s">
        <v>428</v>
      </c>
      <c r="IE357" t="s">
        <v>428</v>
      </c>
      <c r="IF357" t="s">
        <v>428</v>
      </c>
      <c r="IG357" t="s">
        <v>428</v>
      </c>
      <c r="IH357">
        <v>0</v>
      </c>
      <c r="II357">
        <v>100</v>
      </c>
      <c r="IJ357">
        <v>100</v>
      </c>
      <c r="IK357">
        <v>-0.661</v>
      </c>
      <c r="IL357">
        <v>0.3075</v>
      </c>
      <c r="IM357">
        <v>-0.6605319167387009</v>
      </c>
      <c r="IN357">
        <v>-0.0004737513092168879</v>
      </c>
      <c r="IO357">
        <v>1.233974951706583E-06</v>
      </c>
      <c r="IP357">
        <v>-2.791035861235605E-10</v>
      </c>
      <c r="IQ357">
        <v>0.04306461537617447</v>
      </c>
      <c r="IR357">
        <v>-0.002560808816659483</v>
      </c>
      <c r="IS357">
        <v>0.0007441110143227328</v>
      </c>
      <c r="IT357">
        <v>-6.151772081818622E-06</v>
      </c>
      <c r="IU357">
        <v>2</v>
      </c>
      <c r="IV357">
        <v>1988</v>
      </c>
      <c r="IW357">
        <v>1</v>
      </c>
      <c r="IX357">
        <v>28</v>
      </c>
      <c r="IY357">
        <v>190444.2</v>
      </c>
      <c r="IZ357">
        <v>190444.4</v>
      </c>
      <c r="JA357">
        <v>1.1499</v>
      </c>
      <c r="JB357">
        <v>2.60742</v>
      </c>
      <c r="JC357">
        <v>1.49658</v>
      </c>
      <c r="JD357">
        <v>2.34863</v>
      </c>
      <c r="JE357">
        <v>1.54907</v>
      </c>
      <c r="JF357">
        <v>2.48047</v>
      </c>
      <c r="JG357">
        <v>36.5287</v>
      </c>
      <c r="JH357">
        <v>24.0963</v>
      </c>
      <c r="JI357">
        <v>18</v>
      </c>
      <c r="JJ357">
        <v>481.772</v>
      </c>
      <c r="JK357">
        <v>491.131</v>
      </c>
      <c r="JL357">
        <v>30.3528</v>
      </c>
      <c r="JM357">
        <v>29.0587</v>
      </c>
      <c r="JN357">
        <v>30.0002</v>
      </c>
      <c r="JO357">
        <v>29.254</v>
      </c>
      <c r="JP357">
        <v>29.2411</v>
      </c>
      <c r="JQ357">
        <v>23.1158</v>
      </c>
      <c r="JR357">
        <v>18.8494</v>
      </c>
      <c r="JS357">
        <v>100</v>
      </c>
      <c r="JT357">
        <v>30.3714</v>
      </c>
      <c r="JU357">
        <v>420</v>
      </c>
      <c r="JV357">
        <v>23.4464</v>
      </c>
      <c r="JW357">
        <v>101.948</v>
      </c>
      <c r="JX357">
        <v>91.3403</v>
      </c>
    </row>
    <row r="358" spans="1:284">
      <c r="A358">
        <v>340</v>
      </c>
      <c r="B358">
        <v>1758416262</v>
      </c>
      <c r="C358">
        <v>3559</v>
      </c>
      <c r="D358" t="s">
        <v>1115</v>
      </c>
      <c r="E358" t="s">
        <v>1116</v>
      </c>
      <c r="F358">
        <v>5</v>
      </c>
      <c r="G358" t="s">
        <v>1098</v>
      </c>
      <c r="H358" t="s">
        <v>421</v>
      </c>
      <c r="I358">
        <v>1758416254</v>
      </c>
      <c r="J358">
        <f>(K358)/1000</f>
        <v>0</v>
      </c>
      <c r="K358">
        <f>1000*DK358*AI358*(DG358-DH358)/(100*CZ358*(1000-AI358*DG358))</f>
        <v>0</v>
      </c>
      <c r="L358">
        <f>DK358*AI358*(DF358-DE358*(1000-AI358*DH358)/(1000-AI358*DG358))/(100*CZ358)</f>
        <v>0</v>
      </c>
      <c r="M358">
        <f>DE358 - IF(AI358&gt;1, L358*CZ358*100.0/(AK358), 0)</f>
        <v>0</v>
      </c>
      <c r="N358">
        <f>((T358-J358/2)*M358-L358)/(T358+J358/2)</f>
        <v>0</v>
      </c>
      <c r="O358">
        <f>N358*(DL358+DM358)/1000.0</f>
        <v>0</v>
      </c>
      <c r="P358">
        <f>(DE358 - IF(AI358&gt;1, L358*CZ358*100.0/(AK358), 0))*(DL358+DM358)/1000.0</f>
        <v>0</v>
      </c>
      <c r="Q358">
        <f>2.0/((1/S358-1/R358)+SIGN(S358)*SQRT((1/S358-1/R358)*(1/S358-1/R358) + 4*DA358/((DA358+1)*(DA358+1))*(2*1/S358*1/R358-1/R358*1/R358)))</f>
        <v>0</v>
      </c>
      <c r="R358">
        <f>IF(LEFT(DB358,1)&lt;&gt;"0",IF(LEFT(DB358,1)="1",3.0,DC358),$D$5+$E$5*(DS358*DL358/($K$5*1000))+$F$5*(DS358*DL358/($K$5*1000))*MAX(MIN(CZ358,$J$5),$I$5)*MAX(MIN(CZ358,$J$5),$I$5)+$G$5*MAX(MIN(CZ358,$J$5),$I$5)*(DS358*DL358/($K$5*1000))+$H$5*(DS358*DL358/($K$5*1000))*(DS358*DL358/($K$5*1000)))</f>
        <v>0</v>
      </c>
      <c r="S358">
        <f>J358*(1000-(1000*0.61365*exp(17.502*W358/(240.97+W358))/(DL358+DM358)+DG358)/2)/(1000*0.61365*exp(17.502*W358/(240.97+W358))/(DL358+DM358)-DG358)</f>
        <v>0</v>
      </c>
      <c r="T358">
        <f>1/((DA358+1)/(Q358/1.6)+1/(R358/1.37)) + DA358/((DA358+1)/(Q358/1.6) + DA358/(R358/1.37))</f>
        <v>0</v>
      </c>
      <c r="U358">
        <f>(CV358*CY358)</f>
        <v>0</v>
      </c>
      <c r="V358">
        <f>(DN358+(U358+2*0.95*5.67E-8*(((DN358+$B$9)+273)^4-(DN358+273)^4)-44100*J358)/(1.84*29.3*R358+8*0.95*5.67E-8*(DN358+273)^3))</f>
        <v>0</v>
      </c>
      <c r="W358">
        <f>($C$9*DO358+$D$9*DP358+$E$9*V358)</f>
        <v>0</v>
      </c>
      <c r="X358">
        <f>0.61365*exp(17.502*W358/(240.97+W358))</f>
        <v>0</v>
      </c>
      <c r="Y358">
        <f>(Z358/AA358*100)</f>
        <v>0</v>
      </c>
      <c r="Z358">
        <f>DG358*(DL358+DM358)/1000</f>
        <v>0</v>
      </c>
      <c r="AA358">
        <f>0.61365*exp(17.502*DN358/(240.97+DN358))</f>
        <v>0</v>
      </c>
      <c r="AB358">
        <f>(X358-DG358*(DL358+DM358)/1000)</f>
        <v>0</v>
      </c>
      <c r="AC358">
        <f>(-J358*44100)</f>
        <v>0</v>
      </c>
      <c r="AD358">
        <f>2*29.3*R358*0.92*(DN358-W358)</f>
        <v>0</v>
      </c>
      <c r="AE358">
        <f>2*0.95*5.67E-8*(((DN358+$B$9)+273)^4-(W358+273)^4)</f>
        <v>0</v>
      </c>
      <c r="AF358">
        <f>U358+AE358+AC358+AD358</f>
        <v>0</v>
      </c>
      <c r="AG358">
        <v>0</v>
      </c>
      <c r="AH358">
        <v>0</v>
      </c>
      <c r="AI358">
        <f>IF(AG358*$H$15&gt;=AK358,1.0,(AK358/(AK358-AG358*$H$15)))</f>
        <v>0</v>
      </c>
      <c r="AJ358">
        <f>(AI358-1)*100</f>
        <v>0</v>
      </c>
      <c r="AK358">
        <f>MAX(0,($B$15+$C$15*DS358)/(1+$D$15*DS358)*DL358/(DN358+273)*$E$15)</f>
        <v>0</v>
      </c>
      <c r="AL358" t="s">
        <v>422</v>
      </c>
      <c r="AM358" t="s">
        <v>422</v>
      </c>
      <c r="AN358">
        <v>0</v>
      </c>
      <c r="AO358">
        <v>0</v>
      </c>
      <c r="AP358">
        <f>1-AN358/AO358</f>
        <v>0</v>
      </c>
      <c r="AQ358">
        <v>0</v>
      </c>
      <c r="AR358" t="s">
        <v>422</v>
      </c>
      <c r="AS358" t="s">
        <v>422</v>
      </c>
      <c r="AT358">
        <v>0</v>
      </c>
      <c r="AU358">
        <v>0</v>
      </c>
      <c r="AV358">
        <f>1-AT358/AU358</f>
        <v>0</v>
      </c>
      <c r="AW358">
        <v>0.5</v>
      </c>
      <c r="AX358">
        <f>CW358</f>
        <v>0</v>
      </c>
      <c r="AY358">
        <f>L358</f>
        <v>0</v>
      </c>
      <c r="AZ358">
        <f>AV358*AW358*AX358</f>
        <v>0</v>
      </c>
      <c r="BA358">
        <f>(AY358-AQ358)/AX358</f>
        <v>0</v>
      </c>
      <c r="BB358">
        <f>(AO358-AU358)/AU358</f>
        <v>0</v>
      </c>
      <c r="BC358">
        <f>AN358/(AP358+AN358/AU358)</f>
        <v>0</v>
      </c>
      <c r="BD358" t="s">
        <v>422</v>
      </c>
      <c r="BE358">
        <v>0</v>
      </c>
      <c r="BF358">
        <f>IF(BE358&lt;&gt;0, BE358, BC358)</f>
        <v>0</v>
      </c>
      <c r="BG358">
        <f>1-BF358/AU358</f>
        <v>0</v>
      </c>
      <c r="BH358">
        <f>(AU358-AT358)/(AU358-BF358)</f>
        <v>0</v>
      </c>
      <c r="BI358">
        <f>(AO358-AU358)/(AO358-BF358)</f>
        <v>0</v>
      </c>
      <c r="BJ358">
        <f>(AU358-AT358)/(AU358-AN358)</f>
        <v>0</v>
      </c>
      <c r="BK358">
        <f>(AO358-AU358)/(AO358-AN358)</f>
        <v>0</v>
      </c>
      <c r="BL358">
        <f>(BH358*BF358/AT358)</f>
        <v>0</v>
      </c>
      <c r="BM358">
        <f>(1-BL358)</f>
        <v>0</v>
      </c>
      <c r="CV358">
        <f>$B$13*DT358+$C$13*DU358+$F$13*EF358*(1-EI358)</f>
        <v>0</v>
      </c>
      <c r="CW358">
        <f>CV358*CX358</f>
        <v>0</v>
      </c>
      <c r="CX358">
        <f>($B$13*$D$11+$C$13*$D$11+$F$13*((ES358+EK358)/MAX(ES358+EK358+ET358, 0.1)*$I$11+ET358/MAX(ES358+EK358+ET358, 0.1)*$J$11))/($B$13+$C$13+$F$13)</f>
        <v>0</v>
      </c>
      <c r="CY358">
        <f>($B$13*$K$11+$C$13*$K$11+$F$13*((ES358+EK358)/MAX(ES358+EK358+ET358, 0.1)*$P$11+ET358/MAX(ES358+EK358+ET358, 0.1)*$Q$11))/($B$13+$C$13+$F$13)</f>
        <v>0</v>
      </c>
      <c r="CZ358">
        <v>1.91</v>
      </c>
      <c r="DA358">
        <v>0.5</v>
      </c>
      <c r="DB358" t="s">
        <v>423</v>
      </c>
      <c r="DC358">
        <v>2</v>
      </c>
      <c r="DD358">
        <v>1758416254</v>
      </c>
      <c r="DE358">
        <v>421.9506249999999</v>
      </c>
      <c r="DF358">
        <v>419.995375</v>
      </c>
      <c r="DG358">
        <v>23.51527083333333</v>
      </c>
      <c r="DH358">
        <v>23.46416666666667</v>
      </c>
      <c r="DI358">
        <v>422.6121666666666</v>
      </c>
      <c r="DJ358">
        <v>23.20776666666667</v>
      </c>
      <c r="DK358">
        <v>500.007125</v>
      </c>
      <c r="DL358">
        <v>90.17394583333333</v>
      </c>
      <c r="DM358">
        <v>0.06820453333333333</v>
      </c>
      <c r="DN358">
        <v>29.87779166666667</v>
      </c>
      <c r="DO358">
        <v>29.977125</v>
      </c>
      <c r="DP358">
        <v>999.9</v>
      </c>
      <c r="DQ358">
        <v>0</v>
      </c>
      <c r="DR358">
        <v>0</v>
      </c>
      <c r="DS358">
        <v>10004.86583333334</v>
      </c>
      <c r="DT358">
        <v>0</v>
      </c>
      <c r="DU358">
        <v>3.76427</v>
      </c>
      <c r="DV358">
        <v>1.955342916666667</v>
      </c>
      <c r="DW358">
        <v>432.1119166666667</v>
      </c>
      <c r="DX358">
        <v>430.0870833333333</v>
      </c>
      <c r="DY358">
        <v>0.05111495416666667</v>
      </c>
      <c r="DZ358">
        <v>419.995375</v>
      </c>
      <c r="EA358">
        <v>23.46416666666667</v>
      </c>
      <c r="EB358">
        <v>2.120465</v>
      </c>
      <c r="EC358">
        <v>2.115857083333333</v>
      </c>
      <c r="ED358">
        <v>18.37375416666667</v>
      </c>
      <c r="EE358">
        <v>18.3390625</v>
      </c>
      <c r="EF358">
        <v>0.00500078</v>
      </c>
      <c r="EG358">
        <v>0</v>
      </c>
      <c r="EH358">
        <v>0</v>
      </c>
      <c r="EI358">
        <v>0</v>
      </c>
      <c r="EJ358">
        <v>158.2875</v>
      </c>
      <c r="EK358">
        <v>0.00500078</v>
      </c>
      <c r="EL358">
        <v>-19.525</v>
      </c>
      <c r="EM358">
        <v>-0.875</v>
      </c>
      <c r="EN358">
        <v>35.10391666666666</v>
      </c>
      <c r="EO358">
        <v>38.520625</v>
      </c>
      <c r="EP358">
        <v>36.96058333333333</v>
      </c>
      <c r="EQ358">
        <v>38.544</v>
      </c>
      <c r="ER358">
        <v>37.63004166666667</v>
      </c>
      <c r="ES358">
        <v>0</v>
      </c>
      <c r="ET358">
        <v>0</v>
      </c>
      <c r="EU358">
        <v>0</v>
      </c>
      <c r="EV358">
        <v>1758416262</v>
      </c>
      <c r="EW358">
        <v>0</v>
      </c>
      <c r="EX358">
        <v>158.6576923076923</v>
      </c>
      <c r="EY358">
        <v>8.208546898756941</v>
      </c>
      <c r="EZ358">
        <v>2.7145300136617</v>
      </c>
      <c r="FA358">
        <v>-19.42307692307692</v>
      </c>
      <c r="FB358">
        <v>15</v>
      </c>
      <c r="FC358">
        <v>0</v>
      </c>
      <c r="FD358" t="s">
        <v>424</v>
      </c>
      <c r="FE358">
        <v>1746989605.5</v>
      </c>
      <c r="FF358">
        <v>1746989593.5</v>
      </c>
      <c r="FG358">
        <v>0</v>
      </c>
      <c r="FH358">
        <v>-0.274</v>
      </c>
      <c r="FI358">
        <v>-0.002</v>
      </c>
      <c r="FJ358">
        <v>2.549</v>
      </c>
      <c r="FK358">
        <v>0.129</v>
      </c>
      <c r="FL358">
        <v>420</v>
      </c>
      <c r="FM358">
        <v>17</v>
      </c>
      <c r="FN358">
        <v>0.02</v>
      </c>
      <c r="FO358">
        <v>0.04</v>
      </c>
      <c r="FP358">
        <v>1.961834634146341</v>
      </c>
      <c r="FQ358">
        <v>-0.01093463414633988</v>
      </c>
      <c r="FR358">
        <v>0.03341452036476979</v>
      </c>
      <c r="FS358">
        <v>1</v>
      </c>
      <c r="FT358">
        <v>157.3970588235294</v>
      </c>
      <c r="FU358">
        <v>20.67990827724141</v>
      </c>
      <c r="FV358">
        <v>5.812334009982445</v>
      </c>
      <c r="FW358">
        <v>0</v>
      </c>
      <c r="FX358">
        <v>0.05084838048780487</v>
      </c>
      <c r="FY358">
        <v>0.003241306620209156</v>
      </c>
      <c r="FZ358">
        <v>0.0007009471641545795</v>
      </c>
      <c r="GA358">
        <v>1</v>
      </c>
      <c r="GB358">
        <v>2</v>
      </c>
      <c r="GC358">
        <v>3</v>
      </c>
      <c r="GD358" t="s">
        <v>425</v>
      </c>
      <c r="GE358">
        <v>3.10321</v>
      </c>
      <c r="GF358">
        <v>2.72621</v>
      </c>
      <c r="GG358">
        <v>0.0880755</v>
      </c>
      <c r="GH358">
        <v>0.0877088</v>
      </c>
      <c r="GI358">
        <v>0.105887</v>
      </c>
      <c r="GJ358">
        <v>0.107146</v>
      </c>
      <c r="GK358">
        <v>23833.9</v>
      </c>
      <c r="GL358">
        <v>21637.7</v>
      </c>
      <c r="GM358">
        <v>26700.4</v>
      </c>
      <c r="GN358">
        <v>23940.1</v>
      </c>
      <c r="GO358">
        <v>38201.8</v>
      </c>
      <c r="GP358">
        <v>31596</v>
      </c>
      <c r="GQ358">
        <v>46629.3</v>
      </c>
      <c r="GR358">
        <v>37874.7</v>
      </c>
      <c r="GS358">
        <v>1.86623</v>
      </c>
      <c r="GT358">
        <v>1.8587</v>
      </c>
      <c r="GU358">
        <v>0.09108330000000001</v>
      </c>
      <c r="GV358">
        <v>0</v>
      </c>
      <c r="GW358">
        <v>28.4907</v>
      </c>
      <c r="GX358">
        <v>999.9</v>
      </c>
      <c r="GY358">
        <v>53.1</v>
      </c>
      <c r="GZ358">
        <v>31.7</v>
      </c>
      <c r="HA358">
        <v>27.6451</v>
      </c>
      <c r="HB358">
        <v>60.5737</v>
      </c>
      <c r="HC358">
        <v>25.9575</v>
      </c>
      <c r="HD358">
        <v>1</v>
      </c>
      <c r="HE358">
        <v>0.141123</v>
      </c>
      <c r="HF358">
        <v>-1.32131</v>
      </c>
      <c r="HG358">
        <v>20.2932</v>
      </c>
      <c r="HH358">
        <v>5.22043</v>
      </c>
      <c r="HI358">
        <v>11.98</v>
      </c>
      <c r="HJ358">
        <v>4.96505</v>
      </c>
      <c r="HK358">
        <v>3.2757</v>
      </c>
      <c r="HL358">
        <v>9999</v>
      </c>
      <c r="HM358">
        <v>9999</v>
      </c>
      <c r="HN358">
        <v>9999</v>
      </c>
      <c r="HO358">
        <v>999.9</v>
      </c>
      <c r="HP358">
        <v>1.86388</v>
      </c>
      <c r="HQ358">
        <v>1.86005</v>
      </c>
      <c r="HR358">
        <v>1.85837</v>
      </c>
      <c r="HS358">
        <v>1.85974</v>
      </c>
      <c r="HT358">
        <v>1.85987</v>
      </c>
      <c r="HU358">
        <v>1.85837</v>
      </c>
      <c r="HV358">
        <v>1.85745</v>
      </c>
      <c r="HW358">
        <v>1.85239</v>
      </c>
      <c r="HX358">
        <v>0</v>
      </c>
      <c r="HY358">
        <v>0</v>
      </c>
      <c r="HZ358">
        <v>0</v>
      </c>
      <c r="IA358">
        <v>0</v>
      </c>
      <c r="IB358" t="s">
        <v>426</v>
      </c>
      <c r="IC358" t="s">
        <v>427</v>
      </c>
      <c r="ID358" t="s">
        <v>428</v>
      </c>
      <c r="IE358" t="s">
        <v>428</v>
      </c>
      <c r="IF358" t="s">
        <v>428</v>
      </c>
      <c r="IG358" t="s">
        <v>428</v>
      </c>
      <c r="IH358">
        <v>0</v>
      </c>
      <c r="II358">
        <v>100</v>
      </c>
      <c r="IJ358">
        <v>100</v>
      </c>
      <c r="IK358">
        <v>-0.661</v>
      </c>
      <c r="IL358">
        <v>0.3076</v>
      </c>
      <c r="IM358">
        <v>-0.6605319167387009</v>
      </c>
      <c r="IN358">
        <v>-0.0004737513092168879</v>
      </c>
      <c r="IO358">
        <v>1.233974951706583E-06</v>
      </c>
      <c r="IP358">
        <v>-2.791035861235605E-10</v>
      </c>
      <c r="IQ358">
        <v>0.04306461537617447</v>
      </c>
      <c r="IR358">
        <v>-0.002560808816659483</v>
      </c>
      <c r="IS358">
        <v>0.0007441110143227328</v>
      </c>
      <c r="IT358">
        <v>-6.151772081818622E-06</v>
      </c>
      <c r="IU358">
        <v>2</v>
      </c>
      <c r="IV358">
        <v>1988</v>
      </c>
      <c r="IW358">
        <v>1</v>
      </c>
      <c r="IX358">
        <v>28</v>
      </c>
      <c r="IY358">
        <v>190444.3</v>
      </c>
      <c r="IZ358">
        <v>190444.5</v>
      </c>
      <c r="JA358">
        <v>1.1499</v>
      </c>
      <c r="JB358">
        <v>2.62085</v>
      </c>
      <c r="JC358">
        <v>1.49658</v>
      </c>
      <c r="JD358">
        <v>2.34863</v>
      </c>
      <c r="JE358">
        <v>1.54907</v>
      </c>
      <c r="JF358">
        <v>2.43408</v>
      </c>
      <c r="JG358">
        <v>36.5287</v>
      </c>
      <c r="JH358">
        <v>24.0875</v>
      </c>
      <c r="JI358">
        <v>18</v>
      </c>
      <c r="JJ358">
        <v>481.67</v>
      </c>
      <c r="JK358">
        <v>491.346</v>
      </c>
      <c r="JL358">
        <v>30.3589</v>
      </c>
      <c r="JM358">
        <v>29.0587</v>
      </c>
      <c r="JN358">
        <v>30.0002</v>
      </c>
      <c r="JO358">
        <v>29.254</v>
      </c>
      <c r="JP358">
        <v>29.2411</v>
      </c>
      <c r="JQ358">
        <v>23.1171</v>
      </c>
      <c r="JR358">
        <v>18.8494</v>
      </c>
      <c r="JS358">
        <v>100</v>
      </c>
      <c r="JT358">
        <v>30.3714</v>
      </c>
      <c r="JU358">
        <v>420</v>
      </c>
      <c r="JV358">
        <v>23.4464</v>
      </c>
      <c r="JW358">
        <v>101.948</v>
      </c>
      <c r="JX358">
        <v>91.3407</v>
      </c>
    </row>
    <row r="359" spans="1:284">
      <c r="A359">
        <v>341</v>
      </c>
      <c r="B359">
        <v>1758416264</v>
      </c>
      <c r="C359">
        <v>3561</v>
      </c>
      <c r="D359" t="s">
        <v>1117</v>
      </c>
      <c r="E359" t="s">
        <v>1118</v>
      </c>
      <c r="F359">
        <v>5</v>
      </c>
      <c r="G359" t="s">
        <v>1098</v>
      </c>
      <c r="H359" t="s">
        <v>421</v>
      </c>
      <c r="I359">
        <v>1758416256</v>
      </c>
      <c r="J359">
        <f>(K359)/1000</f>
        <v>0</v>
      </c>
      <c r="K359">
        <f>1000*DK359*AI359*(DG359-DH359)/(100*CZ359*(1000-AI359*DG359))</f>
        <v>0</v>
      </c>
      <c r="L359">
        <f>DK359*AI359*(DF359-DE359*(1000-AI359*DH359)/(1000-AI359*DG359))/(100*CZ359)</f>
        <v>0</v>
      </c>
      <c r="M359">
        <f>DE359 - IF(AI359&gt;1, L359*CZ359*100.0/(AK359), 0)</f>
        <v>0</v>
      </c>
      <c r="N359">
        <f>((T359-J359/2)*M359-L359)/(T359+J359/2)</f>
        <v>0</v>
      </c>
      <c r="O359">
        <f>N359*(DL359+DM359)/1000.0</f>
        <v>0</v>
      </c>
      <c r="P359">
        <f>(DE359 - IF(AI359&gt;1, L359*CZ359*100.0/(AK359), 0))*(DL359+DM359)/1000.0</f>
        <v>0</v>
      </c>
      <c r="Q359">
        <f>2.0/((1/S359-1/R359)+SIGN(S359)*SQRT((1/S359-1/R359)*(1/S359-1/R359) + 4*DA359/((DA359+1)*(DA359+1))*(2*1/S359*1/R359-1/R359*1/R359)))</f>
        <v>0</v>
      </c>
      <c r="R359">
        <f>IF(LEFT(DB359,1)&lt;&gt;"0",IF(LEFT(DB359,1)="1",3.0,DC359),$D$5+$E$5*(DS359*DL359/($K$5*1000))+$F$5*(DS359*DL359/($K$5*1000))*MAX(MIN(CZ359,$J$5),$I$5)*MAX(MIN(CZ359,$J$5),$I$5)+$G$5*MAX(MIN(CZ359,$J$5),$I$5)*(DS359*DL359/($K$5*1000))+$H$5*(DS359*DL359/($K$5*1000))*(DS359*DL359/($K$5*1000)))</f>
        <v>0</v>
      </c>
      <c r="S359">
        <f>J359*(1000-(1000*0.61365*exp(17.502*W359/(240.97+W359))/(DL359+DM359)+DG359)/2)/(1000*0.61365*exp(17.502*W359/(240.97+W359))/(DL359+DM359)-DG359)</f>
        <v>0</v>
      </c>
      <c r="T359">
        <f>1/((DA359+1)/(Q359/1.6)+1/(R359/1.37)) + DA359/((DA359+1)/(Q359/1.6) + DA359/(R359/1.37))</f>
        <v>0</v>
      </c>
      <c r="U359">
        <f>(CV359*CY359)</f>
        <v>0</v>
      </c>
      <c r="V359">
        <f>(DN359+(U359+2*0.95*5.67E-8*(((DN359+$B$9)+273)^4-(DN359+273)^4)-44100*J359)/(1.84*29.3*R359+8*0.95*5.67E-8*(DN359+273)^3))</f>
        <v>0</v>
      </c>
      <c r="W359">
        <f>($C$9*DO359+$D$9*DP359+$E$9*V359)</f>
        <v>0</v>
      </c>
      <c r="X359">
        <f>0.61365*exp(17.502*W359/(240.97+W359))</f>
        <v>0</v>
      </c>
      <c r="Y359">
        <f>(Z359/AA359*100)</f>
        <v>0</v>
      </c>
      <c r="Z359">
        <f>DG359*(DL359+DM359)/1000</f>
        <v>0</v>
      </c>
      <c r="AA359">
        <f>0.61365*exp(17.502*DN359/(240.97+DN359))</f>
        <v>0</v>
      </c>
      <c r="AB359">
        <f>(X359-DG359*(DL359+DM359)/1000)</f>
        <v>0</v>
      </c>
      <c r="AC359">
        <f>(-J359*44100)</f>
        <v>0</v>
      </c>
      <c r="AD359">
        <f>2*29.3*R359*0.92*(DN359-W359)</f>
        <v>0</v>
      </c>
      <c r="AE359">
        <f>2*0.95*5.67E-8*(((DN359+$B$9)+273)^4-(W359+273)^4)</f>
        <v>0</v>
      </c>
      <c r="AF359">
        <f>U359+AE359+AC359+AD359</f>
        <v>0</v>
      </c>
      <c r="AG359">
        <v>0</v>
      </c>
      <c r="AH359">
        <v>0</v>
      </c>
      <c r="AI359">
        <f>IF(AG359*$H$15&gt;=AK359,1.0,(AK359/(AK359-AG359*$H$15)))</f>
        <v>0</v>
      </c>
      <c r="AJ359">
        <f>(AI359-1)*100</f>
        <v>0</v>
      </c>
      <c r="AK359">
        <f>MAX(0,($B$15+$C$15*DS359)/(1+$D$15*DS359)*DL359/(DN359+273)*$E$15)</f>
        <v>0</v>
      </c>
      <c r="AL359" t="s">
        <v>422</v>
      </c>
      <c r="AM359" t="s">
        <v>422</v>
      </c>
      <c r="AN359">
        <v>0</v>
      </c>
      <c r="AO359">
        <v>0</v>
      </c>
      <c r="AP359">
        <f>1-AN359/AO359</f>
        <v>0</v>
      </c>
      <c r="AQ359">
        <v>0</v>
      </c>
      <c r="AR359" t="s">
        <v>422</v>
      </c>
      <c r="AS359" t="s">
        <v>422</v>
      </c>
      <c r="AT359">
        <v>0</v>
      </c>
      <c r="AU359">
        <v>0</v>
      </c>
      <c r="AV359">
        <f>1-AT359/AU359</f>
        <v>0</v>
      </c>
      <c r="AW359">
        <v>0.5</v>
      </c>
      <c r="AX359">
        <f>CW359</f>
        <v>0</v>
      </c>
      <c r="AY359">
        <f>L359</f>
        <v>0</v>
      </c>
      <c r="AZ359">
        <f>AV359*AW359*AX359</f>
        <v>0</v>
      </c>
      <c r="BA359">
        <f>(AY359-AQ359)/AX359</f>
        <v>0</v>
      </c>
      <c r="BB359">
        <f>(AO359-AU359)/AU359</f>
        <v>0</v>
      </c>
      <c r="BC359">
        <f>AN359/(AP359+AN359/AU359)</f>
        <v>0</v>
      </c>
      <c r="BD359" t="s">
        <v>422</v>
      </c>
      <c r="BE359">
        <v>0</v>
      </c>
      <c r="BF359">
        <f>IF(BE359&lt;&gt;0, BE359, BC359)</f>
        <v>0</v>
      </c>
      <c r="BG359">
        <f>1-BF359/AU359</f>
        <v>0</v>
      </c>
      <c r="BH359">
        <f>(AU359-AT359)/(AU359-BF359)</f>
        <v>0</v>
      </c>
      <c r="BI359">
        <f>(AO359-AU359)/(AO359-BF359)</f>
        <v>0</v>
      </c>
      <c r="BJ359">
        <f>(AU359-AT359)/(AU359-AN359)</f>
        <v>0</v>
      </c>
      <c r="BK359">
        <f>(AO359-AU359)/(AO359-AN359)</f>
        <v>0</v>
      </c>
      <c r="BL359">
        <f>(BH359*BF359/AT359)</f>
        <v>0</v>
      </c>
      <c r="BM359">
        <f>(1-BL359)</f>
        <v>0</v>
      </c>
      <c r="CV359">
        <f>$B$13*DT359+$C$13*DU359+$F$13*EF359*(1-EI359)</f>
        <v>0</v>
      </c>
      <c r="CW359">
        <f>CV359*CX359</f>
        <v>0</v>
      </c>
      <c r="CX359">
        <f>($B$13*$D$11+$C$13*$D$11+$F$13*((ES359+EK359)/MAX(ES359+EK359+ET359, 0.1)*$I$11+ET359/MAX(ES359+EK359+ET359, 0.1)*$J$11))/($B$13+$C$13+$F$13)</f>
        <v>0</v>
      </c>
      <c r="CY359">
        <f>($B$13*$K$11+$C$13*$K$11+$F$13*((ES359+EK359)/MAX(ES359+EK359+ET359, 0.1)*$P$11+ET359/MAX(ES359+EK359+ET359, 0.1)*$Q$11))/($B$13+$C$13+$F$13)</f>
        <v>0</v>
      </c>
      <c r="CZ359">
        <v>1.91</v>
      </c>
      <c r="DA359">
        <v>0.5</v>
      </c>
      <c r="DB359" t="s">
        <v>423</v>
      </c>
      <c r="DC359">
        <v>2</v>
      </c>
      <c r="DD359">
        <v>1758416256</v>
      </c>
      <c r="DE359">
        <v>421.9602916666667</v>
      </c>
      <c r="DF359">
        <v>420.0019583333333</v>
      </c>
      <c r="DG359">
        <v>23.51562916666667</v>
      </c>
      <c r="DH359">
        <v>23.4645375</v>
      </c>
      <c r="DI359">
        <v>422.6217916666666</v>
      </c>
      <c r="DJ359">
        <v>23.20812083333334</v>
      </c>
      <c r="DK359">
        <v>500.030375</v>
      </c>
      <c r="DL359">
        <v>90.17379583333333</v>
      </c>
      <c r="DM359">
        <v>0.06817296666666667</v>
      </c>
      <c r="DN359">
        <v>29.87742916666667</v>
      </c>
      <c r="DO359">
        <v>29.97602083333333</v>
      </c>
      <c r="DP359">
        <v>999.9</v>
      </c>
      <c r="DQ359">
        <v>0</v>
      </c>
      <c r="DR359">
        <v>0</v>
      </c>
      <c r="DS359">
        <v>10005.23291666667</v>
      </c>
      <c r="DT359">
        <v>0</v>
      </c>
      <c r="DU359">
        <v>3.76427</v>
      </c>
      <c r="DV359">
        <v>1.95841625</v>
      </c>
      <c r="DW359">
        <v>432.1219583333333</v>
      </c>
      <c r="DX359">
        <v>430.0939583333334</v>
      </c>
      <c r="DY359">
        <v>0.05110167916666666</v>
      </c>
      <c r="DZ359">
        <v>420.0019583333333</v>
      </c>
      <c r="EA359">
        <v>23.4645375</v>
      </c>
      <c r="EB359">
        <v>2.120493333333334</v>
      </c>
      <c r="EC359">
        <v>2.115886666666667</v>
      </c>
      <c r="ED359">
        <v>18.37396666666667</v>
      </c>
      <c r="EE359">
        <v>18.3392875</v>
      </c>
      <c r="EF359">
        <v>0.00500078</v>
      </c>
      <c r="EG359">
        <v>0</v>
      </c>
      <c r="EH359">
        <v>0</v>
      </c>
      <c r="EI359">
        <v>0</v>
      </c>
      <c r="EJ359">
        <v>158.2208333333333</v>
      </c>
      <c r="EK359">
        <v>0.00500078</v>
      </c>
      <c r="EL359">
        <v>-18.60833333333333</v>
      </c>
      <c r="EM359">
        <v>-0.7541666666666668</v>
      </c>
      <c r="EN359">
        <v>35.096125</v>
      </c>
      <c r="EO359">
        <v>38.505</v>
      </c>
      <c r="EP359">
        <v>36.91108333333333</v>
      </c>
      <c r="EQ359">
        <v>38.52583333333333</v>
      </c>
      <c r="ER359">
        <v>37.63783333333333</v>
      </c>
      <c r="ES359">
        <v>0</v>
      </c>
      <c r="ET359">
        <v>0</v>
      </c>
      <c r="EU359">
        <v>0</v>
      </c>
      <c r="EV359">
        <v>1758416263.8</v>
      </c>
      <c r="EW359">
        <v>0</v>
      </c>
      <c r="EX359">
        <v>158.864</v>
      </c>
      <c r="EY359">
        <v>7.238461435875737</v>
      </c>
      <c r="EZ359">
        <v>-15.96153846753414</v>
      </c>
      <c r="FA359">
        <v>-18.96</v>
      </c>
      <c r="FB359">
        <v>15</v>
      </c>
      <c r="FC359">
        <v>0</v>
      </c>
      <c r="FD359" t="s">
        <v>424</v>
      </c>
      <c r="FE359">
        <v>1746989605.5</v>
      </c>
      <c r="FF359">
        <v>1746989593.5</v>
      </c>
      <c r="FG359">
        <v>0</v>
      </c>
      <c r="FH359">
        <v>-0.274</v>
      </c>
      <c r="FI359">
        <v>-0.002</v>
      </c>
      <c r="FJ359">
        <v>2.549</v>
      </c>
      <c r="FK359">
        <v>0.129</v>
      </c>
      <c r="FL359">
        <v>420</v>
      </c>
      <c r="FM359">
        <v>17</v>
      </c>
      <c r="FN359">
        <v>0.02</v>
      </c>
      <c r="FO359">
        <v>0.04</v>
      </c>
      <c r="FP359">
        <v>1.96178825</v>
      </c>
      <c r="FQ359">
        <v>0.03998735459661885</v>
      </c>
      <c r="FR359">
        <v>0.03392252038745795</v>
      </c>
      <c r="FS359">
        <v>1</v>
      </c>
      <c r="FT359">
        <v>157.9676470588236</v>
      </c>
      <c r="FU359">
        <v>9.233002264053564</v>
      </c>
      <c r="FV359">
        <v>5.311791577027987</v>
      </c>
      <c r="FW359">
        <v>0</v>
      </c>
      <c r="FX359">
        <v>0.0509642575</v>
      </c>
      <c r="FY359">
        <v>0.0006755763602249709</v>
      </c>
      <c r="FZ359">
        <v>0.0005733273549585347</v>
      </c>
      <c r="GA359">
        <v>1</v>
      </c>
      <c r="GB359">
        <v>2</v>
      </c>
      <c r="GC359">
        <v>3</v>
      </c>
      <c r="GD359" t="s">
        <v>425</v>
      </c>
      <c r="GE359">
        <v>3.10325</v>
      </c>
      <c r="GF359">
        <v>2.72641</v>
      </c>
      <c r="GG359">
        <v>0.0880763</v>
      </c>
      <c r="GH359">
        <v>0.0877018</v>
      </c>
      <c r="GI359">
        <v>0.105889</v>
      </c>
      <c r="GJ359">
        <v>0.107147</v>
      </c>
      <c r="GK359">
        <v>23834</v>
      </c>
      <c r="GL359">
        <v>21637.8</v>
      </c>
      <c r="GM359">
        <v>26700.5</v>
      </c>
      <c r="GN359">
        <v>23940</v>
      </c>
      <c r="GO359">
        <v>38201.7</v>
      </c>
      <c r="GP359">
        <v>31596</v>
      </c>
      <c r="GQ359">
        <v>46629.3</v>
      </c>
      <c r="GR359">
        <v>37874.7</v>
      </c>
      <c r="GS359">
        <v>1.86607</v>
      </c>
      <c r="GT359">
        <v>1.85882</v>
      </c>
      <c r="GU359">
        <v>0.0909716</v>
      </c>
      <c r="GV359">
        <v>0</v>
      </c>
      <c r="GW359">
        <v>28.4896</v>
      </c>
      <c r="GX359">
        <v>999.9</v>
      </c>
      <c r="GY359">
        <v>53.1</v>
      </c>
      <c r="GZ359">
        <v>31.7</v>
      </c>
      <c r="HA359">
        <v>27.6453</v>
      </c>
      <c r="HB359">
        <v>60.7337</v>
      </c>
      <c r="HC359">
        <v>25.7933</v>
      </c>
      <c r="HD359">
        <v>1</v>
      </c>
      <c r="HE359">
        <v>0.141184</v>
      </c>
      <c r="HF359">
        <v>-1.33027</v>
      </c>
      <c r="HG359">
        <v>20.2934</v>
      </c>
      <c r="HH359">
        <v>5.22193</v>
      </c>
      <c r="HI359">
        <v>11.9798</v>
      </c>
      <c r="HJ359">
        <v>4.96545</v>
      </c>
      <c r="HK359">
        <v>3.276</v>
      </c>
      <c r="HL359">
        <v>9999</v>
      </c>
      <c r="HM359">
        <v>9999</v>
      </c>
      <c r="HN359">
        <v>9999</v>
      </c>
      <c r="HO359">
        <v>999.9</v>
      </c>
      <c r="HP359">
        <v>1.86388</v>
      </c>
      <c r="HQ359">
        <v>1.86005</v>
      </c>
      <c r="HR359">
        <v>1.85837</v>
      </c>
      <c r="HS359">
        <v>1.85973</v>
      </c>
      <c r="HT359">
        <v>1.85985</v>
      </c>
      <c r="HU359">
        <v>1.85837</v>
      </c>
      <c r="HV359">
        <v>1.85745</v>
      </c>
      <c r="HW359">
        <v>1.8524</v>
      </c>
      <c r="HX359">
        <v>0</v>
      </c>
      <c r="HY359">
        <v>0</v>
      </c>
      <c r="HZ359">
        <v>0</v>
      </c>
      <c r="IA359">
        <v>0</v>
      </c>
      <c r="IB359" t="s">
        <v>426</v>
      </c>
      <c r="IC359" t="s">
        <v>427</v>
      </c>
      <c r="ID359" t="s">
        <v>428</v>
      </c>
      <c r="IE359" t="s">
        <v>428</v>
      </c>
      <c r="IF359" t="s">
        <v>428</v>
      </c>
      <c r="IG359" t="s">
        <v>428</v>
      </c>
      <c r="IH359">
        <v>0</v>
      </c>
      <c r="II359">
        <v>100</v>
      </c>
      <c r="IJ359">
        <v>100</v>
      </c>
      <c r="IK359">
        <v>-0.661</v>
      </c>
      <c r="IL359">
        <v>0.3076</v>
      </c>
      <c r="IM359">
        <v>-0.6605319167387009</v>
      </c>
      <c r="IN359">
        <v>-0.0004737513092168879</v>
      </c>
      <c r="IO359">
        <v>1.233974951706583E-06</v>
      </c>
      <c r="IP359">
        <v>-2.791035861235605E-10</v>
      </c>
      <c r="IQ359">
        <v>0.04306461537617447</v>
      </c>
      <c r="IR359">
        <v>-0.002560808816659483</v>
      </c>
      <c r="IS359">
        <v>0.0007441110143227328</v>
      </c>
      <c r="IT359">
        <v>-6.151772081818622E-06</v>
      </c>
      <c r="IU359">
        <v>2</v>
      </c>
      <c r="IV359">
        <v>1988</v>
      </c>
      <c r="IW359">
        <v>1</v>
      </c>
      <c r="IX359">
        <v>28</v>
      </c>
      <c r="IY359">
        <v>190444.3</v>
      </c>
      <c r="IZ359">
        <v>190444.5</v>
      </c>
      <c r="JA359">
        <v>1.1499</v>
      </c>
      <c r="JB359">
        <v>2.62207</v>
      </c>
      <c r="JC359">
        <v>1.49658</v>
      </c>
      <c r="JD359">
        <v>2.34863</v>
      </c>
      <c r="JE359">
        <v>1.54907</v>
      </c>
      <c r="JF359">
        <v>2.34253</v>
      </c>
      <c r="JG359">
        <v>36.5287</v>
      </c>
      <c r="JH359">
        <v>24.0875</v>
      </c>
      <c r="JI359">
        <v>18</v>
      </c>
      <c r="JJ359">
        <v>481.582</v>
      </c>
      <c r="JK359">
        <v>491.428</v>
      </c>
      <c r="JL359">
        <v>30.3668</v>
      </c>
      <c r="JM359">
        <v>29.0587</v>
      </c>
      <c r="JN359">
        <v>30.0002</v>
      </c>
      <c r="JO359">
        <v>29.254</v>
      </c>
      <c r="JP359">
        <v>29.2411</v>
      </c>
      <c r="JQ359">
        <v>23.1182</v>
      </c>
      <c r="JR359">
        <v>18.8494</v>
      </c>
      <c r="JS359">
        <v>100</v>
      </c>
      <c r="JT359">
        <v>30.3714</v>
      </c>
      <c r="JU359">
        <v>420</v>
      </c>
      <c r="JV359">
        <v>23.4464</v>
      </c>
      <c r="JW359">
        <v>101.948</v>
      </c>
      <c r="JX359">
        <v>91.34059999999999</v>
      </c>
    </row>
    <row r="360" spans="1:284">
      <c r="A360">
        <v>342</v>
      </c>
      <c r="B360">
        <v>1758416266</v>
      </c>
      <c r="C360">
        <v>3563</v>
      </c>
      <c r="D360" t="s">
        <v>1119</v>
      </c>
      <c r="E360" t="s">
        <v>1120</v>
      </c>
      <c r="F360">
        <v>5</v>
      </c>
      <c r="G360" t="s">
        <v>1098</v>
      </c>
      <c r="H360" t="s">
        <v>421</v>
      </c>
      <c r="I360">
        <v>1758416258</v>
      </c>
      <c r="J360">
        <f>(K360)/1000</f>
        <v>0</v>
      </c>
      <c r="K360">
        <f>1000*DK360*AI360*(DG360-DH360)/(100*CZ360*(1000-AI360*DG360))</f>
        <v>0</v>
      </c>
      <c r="L360">
        <f>DK360*AI360*(DF360-DE360*(1000-AI360*DH360)/(1000-AI360*DG360))/(100*CZ360)</f>
        <v>0</v>
      </c>
      <c r="M360">
        <f>DE360 - IF(AI360&gt;1, L360*CZ360*100.0/(AK360), 0)</f>
        <v>0</v>
      </c>
      <c r="N360">
        <f>((T360-J360/2)*M360-L360)/(T360+J360/2)</f>
        <v>0</v>
      </c>
      <c r="O360">
        <f>N360*(DL360+DM360)/1000.0</f>
        <v>0</v>
      </c>
      <c r="P360">
        <f>(DE360 - IF(AI360&gt;1, L360*CZ360*100.0/(AK360), 0))*(DL360+DM360)/1000.0</f>
        <v>0</v>
      </c>
      <c r="Q360">
        <f>2.0/((1/S360-1/R360)+SIGN(S360)*SQRT((1/S360-1/R360)*(1/S360-1/R360) + 4*DA360/((DA360+1)*(DA360+1))*(2*1/S360*1/R360-1/R360*1/R360)))</f>
        <v>0</v>
      </c>
      <c r="R360">
        <f>IF(LEFT(DB360,1)&lt;&gt;"0",IF(LEFT(DB360,1)="1",3.0,DC360),$D$5+$E$5*(DS360*DL360/($K$5*1000))+$F$5*(DS360*DL360/($K$5*1000))*MAX(MIN(CZ360,$J$5),$I$5)*MAX(MIN(CZ360,$J$5),$I$5)+$G$5*MAX(MIN(CZ360,$J$5),$I$5)*(DS360*DL360/($K$5*1000))+$H$5*(DS360*DL360/($K$5*1000))*(DS360*DL360/($K$5*1000)))</f>
        <v>0</v>
      </c>
      <c r="S360">
        <f>J360*(1000-(1000*0.61365*exp(17.502*W360/(240.97+W360))/(DL360+DM360)+DG360)/2)/(1000*0.61365*exp(17.502*W360/(240.97+W360))/(DL360+DM360)-DG360)</f>
        <v>0</v>
      </c>
      <c r="T360">
        <f>1/((DA360+1)/(Q360/1.6)+1/(R360/1.37)) + DA360/((DA360+1)/(Q360/1.6) + DA360/(R360/1.37))</f>
        <v>0</v>
      </c>
      <c r="U360">
        <f>(CV360*CY360)</f>
        <v>0</v>
      </c>
      <c r="V360">
        <f>(DN360+(U360+2*0.95*5.67E-8*(((DN360+$B$9)+273)^4-(DN360+273)^4)-44100*J360)/(1.84*29.3*R360+8*0.95*5.67E-8*(DN360+273)^3))</f>
        <v>0</v>
      </c>
      <c r="W360">
        <f>($C$9*DO360+$D$9*DP360+$E$9*V360)</f>
        <v>0</v>
      </c>
      <c r="X360">
        <f>0.61365*exp(17.502*W360/(240.97+W360))</f>
        <v>0</v>
      </c>
      <c r="Y360">
        <f>(Z360/AA360*100)</f>
        <v>0</v>
      </c>
      <c r="Z360">
        <f>DG360*(DL360+DM360)/1000</f>
        <v>0</v>
      </c>
      <c r="AA360">
        <f>0.61365*exp(17.502*DN360/(240.97+DN360))</f>
        <v>0</v>
      </c>
      <c r="AB360">
        <f>(X360-DG360*(DL360+DM360)/1000)</f>
        <v>0</v>
      </c>
      <c r="AC360">
        <f>(-J360*44100)</f>
        <v>0</v>
      </c>
      <c r="AD360">
        <f>2*29.3*R360*0.92*(DN360-W360)</f>
        <v>0</v>
      </c>
      <c r="AE360">
        <f>2*0.95*5.67E-8*(((DN360+$B$9)+273)^4-(W360+273)^4)</f>
        <v>0</v>
      </c>
      <c r="AF360">
        <f>U360+AE360+AC360+AD360</f>
        <v>0</v>
      </c>
      <c r="AG360">
        <v>0</v>
      </c>
      <c r="AH360">
        <v>0</v>
      </c>
      <c r="AI360">
        <f>IF(AG360*$H$15&gt;=AK360,1.0,(AK360/(AK360-AG360*$H$15)))</f>
        <v>0</v>
      </c>
      <c r="AJ360">
        <f>(AI360-1)*100</f>
        <v>0</v>
      </c>
      <c r="AK360">
        <f>MAX(0,($B$15+$C$15*DS360)/(1+$D$15*DS360)*DL360/(DN360+273)*$E$15)</f>
        <v>0</v>
      </c>
      <c r="AL360" t="s">
        <v>422</v>
      </c>
      <c r="AM360" t="s">
        <v>422</v>
      </c>
      <c r="AN360">
        <v>0</v>
      </c>
      <c r="AO360">
        <v>0</v>
      </c>
      <c r="AP360">
        <f>1-AN360/AO360</f>
        <v>0</v>
      </c>
      <c r="AQ360">
        <v>0</v>
      </c>
      <c r="AR360" t="s">
        <v>422</v>
      </c>
      <c r="AS360" t="s">
        <v>422</v>
      </c>
      <c r="AT360">
        <v>0</v>
      </c>
      <c r="AU360">
        <v>0</v>
      </c>
      <c r="AV360">
        <f>1-AT360/AU360</f>
        <v>0</v>
      </c>
      <c r="AW360">
        <v>0.5</v>
      </c>
      <c r="AX360">
        <f>CW360</f>
        <v>0</v>
      </c>
      <c r="AY360">
        <f>L360</f>
        <v>0</v>
      </c>
      <c r="AZ360">
        <f>AV360*AW360*AX360</f>
        <v>0</v>
      </c>
      <c r="BA360">
        <f>(AY360-AQ360)/AX360</f>
        <v>0</v>
      </c>
      <c r="BB360">
        <f>(AO360-AU360)/AU360</f>
        <v>0</v>
      </c>
      <c r="BC360">
        <f>AN360/(AP360+AN360/AU360)</f>
        <v>0</v>
      </c>
      <c r="BD360" t="s">
        <v>422</v>
      </c>
      <c r="BE360">
        <v>0</v>
      </c>
      <c r="BF360">
        <f>IF(BE360&lt;&gt;0, BE360, BC360)</f>
        <v>0</v>
      </c>
      <c r="BG360">
        <f>1-BF360/AU360</f>
        <v>0</v>
      </c>
      <c r="BH360">
        <f>(AU360-AT360)/(AU360-BF360)</f>
        <v>0</v>
      </c>
      <c r="BI360">
        <f>(AO360-AU360)/(AO360-BF360)</f>
        <v>0</v>
      </c>
      <c r="BJ360">
        <f>(AU360-AT360)/(AU360-AN360)</f>
        <v>0</v>
      </c>
      <c r="BK360">
        <f>(AO360-AU360)/(AO360-AN360)</f>
        <v>0</v>
      </c>
      <c r="BL360">
        <f>(BH360*BF360/AT360)</f>
        <v>0</v>
      </c>
      <c r="BM360">
        <f>(1-BL360)</f>
        <v>0</v>
      </c>
      <c r="CV360">
        <f>$B$13*DT360+$C$13*DU360+$F$13*EF360*(1-EI360)</f>
        <v>0</v>
      </c>
      <c r="CW360">
        <f>CV360*CX360</f>
        <v>0</v>
      </c>
      <c r="CX360">
        <f>($B$13*$D$11+$C$13*$D$11+$F$13*((ES360+EK360)/MAX(ES360+EK360+ET360, 0.1)*$I$11+ET360/MAX(ES360+EK360+ET360, 0.1)*$J$11))/($B$13+$C$13+$F$13)</f>
        <v>0</v>
      </c>
      <c r="CY360">
        <f>($B$13*$K$11+$C$13*$K$11+$F$13*((ES360+EK360)/MAX(ES360+EK360+ET360, 0.1)*$P$11+ET360/MAX(ES360+EK360+ET360, 0.1)*$Q$11))/($B$13+$C$13+$F$13)</f>
        <v>0</v>
      </c>
      <c r="CZ360">
        <v>1.91</v>
      </c>
      <c r="DA360">
        <v>0.5</v>
      </c>
      <c r="DB360" t="s">
        <v>423</v>
      </c>
      <c r="DC360">
        <v>2</v>
      </c>
      <c r="DD360">
        <v>1758416258</v>
      </c>
      <c r="DE360">
        <v>421.9687916666667</v>
      </c>
      <c r="DF360">
        <v>419.9978333333333</v>
      </c>
      <c r="DG360">
        <v>23.51593333333333</v>
      </c>
      <c r="DH360">
        <v>23.46496666666667</v>
      </c>
      <c r="DI360">
        <v>422.6303333333333</v>
      </c>
      <c r="DJ360">
        <v>23.2084125</v>
      </c>
      <c r="DK360">
        <v>500.0367083333333</v>
      </c>
      <c r="DL360">
        <v>90.17395416666666</v>
      </c>
      <c r="DM360">
        <v>0.06819470416666666</v>
      </c>
      <c r="DN360">
        <v>29.87727083333333</v>
      </c>
      <c r="DO360">
        <v>29.97565</v>
      </c>
      <c r="DP360">
        <v>999.9</v>
      </c>
      <c r="DQ360">
        <v>0</v>
      </c>
      <c r="DR360">
        <v>0</v>
      </c>
      <c r="DS360">
        <v>10004.00791666667</v>
      </c>
      <c r="DT360">
        <v>0</v>
      </c>
      <c r="DU360">
        <v>3.76427</v>
      </c>
      <c r="DV360">
        <v>1.971092916666667</v>
      </c>
      <c r="DW360">
        <v>432.1308333333333</v>
      </c>
      <c r="DX360">
        <v>430.0899583333333</v>
      </c>
      <c r="DY360">
        <v>0.05097094583333333</v>
      </c>
      <c r="DZ360">
        <v>419.9978333333333</v>
      </c>
      <c r="EA360">
        <v>23.46496666666667</v>
      </c>
      <c r="EB360">
        <v>2.120524166666666</v>
      </c>
      <c r="EC360">
        <v>2.115929166666667</v>
      </c>
      <c r="ED360">
        <v>18.3742</v>
      </c>
      <c r="EE360">
        <v>18.33960416666666</v>
      </c>
      <c r="EF360">
        <v>0.00500078</v>
      </c>
      <c r="EG360">
        <v>0</v>
      </c>
      <c r="EH360">
        <v>0</v>
      </c>
      <c r="EI360">
        <v>0</v>
      </c>
      <c r="EJ360">
        <v>157.6208333333333</v>
      </c>
      <c r="EK360">
        <v>0.00500078</v>
      </c>
      <c r="EL360">
        <v>-17.97083333333333</v>
      </c>
      <c r="EM360">
        <v>-0.7999999999999999</v>
      </c>
      <c r="EN360">
        <v>35.09870833333333</v>
      </c>
      <c r="EO360">
        <v>38.49462500000001</v>
      </c>
      <c r="EP360">
        <v>36.90333333333333</v>
      </c>
      <c r="EQ360">
        <v>38.512875</v>
      </c>
      <c r="ER360">
        <v>37.645625</v>
      </c>
      <c r="ES360">
        <v>0</v>
      </c>
      <c r="ET360">
        <v>0</v>
      </c>
      <c r="EU360">
        <v>0</v>
      </c>
      <c r="EV360">
        <v>1758416266.2</v>
      </c>
      <c r="EW360">
        <v>0</v>
      </c>
      <c r="EX360">
        <v>157.996</v>
      </c>
      <c r="EY360">
        <v>-12.42307699032318</v>
      </c>
      <c r="EZ360">
        <v>19.00769242567894</v>
      </c>
      <c r="FA360">
        <v>-18.684</v>
      </c>
      <c r="FB360">
        <v>15</v>
      </c>
      <c r="FC360">
        <v>0</v>
      </c>
      <c r="FD360" t="s">
        <v>424</v>
      </c>
      <c r="FE360">
        <v>1746989605.5</v>
      </c>
      <c r="FF360">
        <v>1746989593.5</v>
      </c>
      <c r="FG360">
        <v>0</v>
      </c>
      <c r="FH360">
        <v>-0.274</v>
      </c>
      <c r="FI360">
        <v>-0.002</v>
      </c>
      <c r="FJ360">
        <v>2.549</v>
      </c>
      <c r="FK360">
        <v>0.129</v>
      </c>
      <c r="FL360">
        <v>420</v>
      </c>
      <c r="FM360">
        <v>17</v>
      </c>
      <c r="FN360">
        <v>0.02</v>
      </c>
      <c r="FO360">
        <v>0.04</v>
      </c>
      <c r="FP360">
        <v>1.963940975609756</v>
      </c>
      <c r="FQ360">
        <v>0.2023160278745645</v>
      </c>
      <c r="FR360">
        <v>0.03577635046656831</v>
      </c>
      <c r="FS360">
        <v>1</v>
      </c>
      <c r="FT360">
        <v>157.75</v>
      </c>
      <c r="FU360">
        <v>0.3132161223724821</v>
      </c>
      <c r="FV360">
        <v>5.723596668488217</v>
      </c>
      <c r="FW360">
        <v>1</v>
      </c>
      <c r="FX360">
        <v>0.05099835853658537</v>
      </c>
      <c r="FY360">
        <v>-0.001701480836236962</v>
      </c>
      <c r="FZ360">
        <v>0.0005235196001062603</v>
      </c>
      <c r="GA360">
        <v>1</v>
      </c>
      <c r="GB360">
        <v>3</v>
      </c>
      <c r="GC360">
        <v>3</v>
      </c>
      <c r="GD360" t="s">
        <v>462</v>
      </c>
      <c r="GE360">
        <v>3.1032</v>
      </c>
      <c r="GF360">
        <v>2.72638</v>
      </c>
      <c r="GG360">
        <v>0.08807619999999999</v>
      </c>
      <c r="GH360">
        <v>0.08770360000000001</v>
      </c>
      <c r="GI360">
        <v>0.105889</v>
      </c>
      <c r="GJ360">
        <v>0.107145</v>
      </c>
      <c r="GK360">
        <v>23833.9</v>
      </c>
      <c r="GL360">
        <v>21637.6</v>
      </c>
      <c r="GM360">
        <v>26700.5</v>
      </c>
      <c r="GN360">
        <v>23939.9</v>
      </c>
      <c r="GO360">
        <v>38201.6</v>
      </c>
      <c r="GP360">
        <v>31595.9</v>
      </c>
      <c r="GQ360">
        <v>46629.1</v>
      </c>
      <c r="GR360">
        <v>37874.5</v>
      </c>
      <c r="GS360">
        <v>1.86605</v>
      </c>
      <c r="GT360">
        <v>1.85868</v>
      </c>
      <c r="GU360">
        <v>0.09154900000000001</v>
      </c>
      <c r="GV360">
        <v>0</v>
      </c>
      <c r="GW360">
        <v>28.4896</v>
      </c>
      <c r="GX360">
        <v>999.9</v>
      </c>
      <c r="GY360">
        <v>53.1</v>
      </c>
      <c r="GZ360">
        <v>31.7</v>
      </c>
      <c r="HA360">
        <v>27.645</v>
      </c>
      <c r="HB360">
        <v>60.9837</v>
      </c>
      <c r="HC360">
        <v>25.8253</v>
      </c>
      <c r="HD360">
        <v>1</v>
      </c>
      <c r="HE360">
        <v>0.141166</v>
      </c>
      <c r="HF360">
        <v>-1.32179</v>
      </c>
      <c r="HG360">
        <v>20.2936</v>
      </c>
      <c r="HH360">
        <v>5.22178</v>
      </c>
      <c r="HI360">
        <v>11.9797</v>
      </c>
      <c r="HJ360">
        <v>4.9654</v>
      </c>
      <c r="HK360">
        <v>3.27598</v>
      </c>
      <c r="HL360">
        <v>9999</v>
      </c>
      <c r="HM360">
        <v>9999</v>
      </c>
      <c r="HN360">
        <v>9999</v>
      </c>
      <c r="HO360">
        <v>999.9</v>
      </c>
      <c r="HP360">
        <v>1.86387</v>
      </c>
      <c r="HQ360">
        <v>1.86005</v>
      </c>
      <c r="HR360">
        <v>1.85838</v>
      </c>
      <c r="HS360">
        <v>1.85974</v>
      </c>
      <c r="HT360">
        <v>1.85985</v>
      </c>
      <c r="HU360">
        <v>1.85837</v>
      </c>
      <c r="HV360">
        <v>1.85745</v>
      </c>
      <c r="HW360">
        <v>1.85241</v>
      </c>
      <c r="HX360">
        <v>0</v>
      </c>
      <c r="HY360">
        <v>0</v>
      </c>
      <c r="HZ360">
        <v>0</v>
      </c>
      <c r="IA360">
        <v>0</v>
      </c>
      <c r="IB360" t="s">
        <v>426</v>
      </c>
      <c r="IC360" t="s">
        <v>427</v>
      </c>
      <c r="ID360" t="s">
        <v>428</v>
      </c>
      <c r="IE360" t="s">
        <v>428</v>
      </c>
      <c r="IF360" t="s">
        <v>428</v>
      </c>
      <c r="IG360" t="s">
        <v>428</v>
      </c>
      <c r="IH360">
        <v>0</v>
      </c>
      <c r="II360">
        <v>100</v>
      </c>
      <c r="IJ360">
        <v>100</v>
      </c>
      <c r="IK360">
        <v>-0.662</v>
      </c>
      <c r="IL360">
        <v>0.3076</v>
      </c>
      <c r="IM360">
        <v>-0.6605319167387009</v>
      </c>
      <c r="IN360">
        <v>-0.0004737513092168879</v>
      </c>
      <c r="IO360">
        <v>1.233974951706583E-06</v>
      </c>
      <c r="IP360">
        <v>-2.791035861235605E-10</v>
      </c>
      <c r="IQ360">
        <v>0.04306461537617447</v>
      </c>
      <c r="IR360">
        <v>-0.002560808816659483</v>
      </c>
      <c r="IS360">
        <v>0.0007441110143227328</v>
      </c>
      <c r="IT360">
        <v>-6.151772081818622E-06</v>
      </c>
      <c r="IU360">
        <v>2</v>
      </c>
      <c r="IV360">
        <v>1988</v>
      </c>
      <c r="IW360">
        <v>1</v>
      </c>
      <c r="IX360">
        <v>28</v>
      </c>
      <c r="IY360">
        <v>190444.3</v>
      </c>
      <c r="IZ360">
        <v>190444.5</v>
      </c>
      <c r="JA360">
        <v>1.1499</v>
      </c>
      <c r="JB360">
        <v>2.62207</v>
      </c>
      <c r="JC360">
        <v>1.49658</v>
      </c>
      <c r="JD360">
        <v>2.35107</v>
      </c>
      <c r="JE360">
        <v>1.54907</v>
      </c>
      <c r="JF360">
        <v>2.35474</v>
      </c>
      <c r="JG360">
        <v>36.5287</v>
      </c>
      <c r="JH360">
        <v>24.0875</v>
      </c>
      <c r="JI360">
        <v>18</v>
      </c>
      <c r="JJ360">
        <v>481.568</v>
      </c>
      <c r="JK360">
        <v>491.329</v>
      </c>
      <c r="JL360">
        <v>30.3738</v>
      </c>
      <c r="JM360">
        <v>29.0587</v>
      </c>
      <c r="JN360">
        <v>30.0002</v>
      </c>
      <c r="JO360">
        <v>29.254</v>
      </c>
      <c r="JP360">
        <v>29.2411</v>
      </c>
      <c r="JQ360">
        <v>23.1187</v>
      </c>
      <c r="JR360">
        <v>18.8494</v>
      </c>
      <c r="JS360">
        <v>100</v>
      </c>
      <c r="JT360">
        <v>30.3892</v>
      </c>
      <c r="JU360">
        <v>420</v>
      </c>
      <c r="JV360">
        <v>23.4464</v>
      </c>
      <c r="JW360">
        <v>101.947</v>
      </c>
      <c r="JX360">
        <v>91.3402</v>
      </c>
    </row>
    <row r="361" spans="1:284">
      <c r="A361">
        <v>343</v>
      </c>
      <c r="B361">
        <v>1758416268</v>
      </c>
      <c r="C361">
        <v>3565</v>
      </c>
      <c r="D361" t="s">
        <v>1121</v>
      </c>
      <c r="E361" t="s">
        <v>1122</v>
      </c>
      <c r="F361">
        <v>5</v>
      </c>
      <c r="G361" t="s">
        <v>1098</v>
      </c>
      <c r="H361" t="s">
        <v>421</v>
      </c>
      <c r="I361">
        <v>1758416260</v>
      </c>
      <c r="J361">
        <f>(K361)/1000</f>
        <v>0</v>
      </c>
      <c r="K361">
        <f>1000*DK361*AI361*(DG361-DH361)/(100*CZ361*(1000-AI361*DG361))</f>
        <v>0</v>
      </c>
      <c r="L361">
        <f>DK361*AI361*(DF361-DE361*(1000-AI361*DH361)/(1000-AI361*DG361))/(100*CZ361)</f>
        <v>0</v>
      </c>
      <c r="M361">
        <f>DE361 - IF(AI361&gt;1, L361*CZ361*100.0/(AK361), 0)</f>
        <v>0</v>
      </c>
      <c r="N361">
        <f>((T361-J361/2)*M361-L361)/(T361+J361/2)</f>
        <v>0</v>
      </c>
      <c r="O361">
        <f>N361*(DL361+DM361)/1000.0</f>
        <v>0</v>
      </c>
      <c r="P361">
        <f>(DE361 - IF(AI361&gt;1, L361*CZ361*100.0/(AK361), 0))*(DL361+DM361)/1000.0</f>
        <v>0</v>
      </c>
      <c r="Q361">
        <f>2.0/((1/S361-1/R361)+SIGN(S361)*SQRT((1/S361-1/R361)*(1/S361-1/R361) + 4*DA361/((DA361+1)*(DA361+1))*(2*1/S361*1/R361-1/R361*1/R361)))</f>
        <v>0</v>
      </c>
      <c r="R361">
        <f>IF(LEFT(DB361,1)&lt;&gt;"0",IF(LEFT(DB361,1)="1",3.0,DC361),$D$5+$E$5*(DS361*DL361/($K$5*1000))+$F$5*(DS361*DL361/($K$5*1000))*MAX(MIN(CZ361,$J$5),$I$5)*MAX(MIN(CZ361,$J$5),$I$5)+$G$5*MAX(MIN(CZ361,$J$5),$I$5)*(DS361*DL361/($K$5*1000))+$H$5*(DS361*DL361/($K$5*1000))*(DS361*DL361/($K$5*1000)))</f>
        <v>0</v>
      </c>
      <c r="S361">
        <f>J361*(1000-(1000*0.61365*exp(17.502*W361/(240.97+W361))/(DL361+DM361)+DG361)/2)/(1000*0.61365*exp(17.502*W361/(240.97+W361))/(DL361+DM361)-DG361)</f>
        <v>0</v>
      </c>
      <c r="T361">
        <f>1/((DA361+1)/(Q361/1.6)+1/(R361/1.37)) + DA361/((DA361+1)/(Q361/1.6) + DA361/(R361/1.37))</f>
        <v>0</v>
      </c>
      <c r="U361">
        <f>(CV361*CY361)</f>
        <v>0</v>
      </c>
      <c r="V361">
        <f>(DN361+(U361+2*0.95*5.67E-8*(((DN361+$B$9)+273)^4-(DN361+273)^4)-44100*J361)/(1.84*29.3*R361+8*0.95*5.67E-8*(DN361+273)^3))</f>
        <v>0</v>
      </c>
      <c r="W361">
        <f>($C$9*DO361+$D$9*DP361+$E$9*V361)</f>
        <v>0</v>
      </c>
      <c r="X361">
        <f>0.61365*exp(17.502*W361/(240.97+W361))</f>
        <v>0</v>
      </c>
      <c r="Y361">
        <f>(Z361/AA361*100)</f>
        <v>0</v>
      </c>
      <c r="Z361">
        <f>DG361*(DL361+DM361)/1000</f>
        <v>0</v>
      </c>
      <c r="AA361">
        <f>0.61365*exp(17.502*DN361/(240.97+DN361))</f>
        <v>0</v>
      </c>
      <c r="AB361">
        <f>(X361-DG361*(DL361+DM361)/1000)</f>
        <v>0</v>
      </c>
      <c r="AC361">
        <f>(-J361*44100)</f>
        <v>0</v>
      </c>
      <c r="AD361">
        <f>2*29.3*R361*0.92*(DN361-W361)</f>
        <v>0</v>
      </c>
      <c r="AE361">
        <f>2*0.95*5.67E-8*(((DN361+$B$9)+273)^4-(W361+273)^4)</f>
        <v>0</v>
      </c>
      <c r="AF361">
        <f>U361+AE361+AC361+AD361</f>
        <v>0</v>
      </c>
      <c r="AG361">
        <v>0</v>
      </c>
      <c r="AH361">
        <v>0</v>
      </c>
      <c r="AI361">
        <f>IF(AG361*$H$15&gt;=AK361,1.0,(AK361/(AK361-AG361*$H$15)))</f>
        <v>0</v>
      </c>
      <c r="AJ361">
        <f>(AI361-1)*100</f>
        <v>0</v>
      </c>
      <c r="AK361">
        <f>MAX(0,($B$15+$C$15*DS361)/(1+$D$15*DS361)*DL361/(DN361+273)*$E$15)</f>
        <v>0</v>
      </c>
      <c r="AL361" t="s">
        <v>422</v>
      </c>
      <c r="AM361" t="s">
        <v>422</v>
      </c>
      <c r="AN361">
        <v>0</v>
      </c>
      <c r="AO361">
        <v>0</v>
      </c>
      <c r="AP361">
        <f>1-AN361/AO361</f>
        <v>0</v>
      </c>
      <c r="AQ361">
        <v>0</v>
      </c>
      <c r="AR361" t="s">
        <v>422</v>
      </c>
      <c r="AS361" t="s">
        <v>422</v>
      </c>
      <c r="AT361">
        <v>0</v>
      </c>
      <c r="AU361">
        <v>0</v>
      </c>
      <c r="AV361">
        <f>1-AT361/AU361</f>
        <v>0</v>
      </c>
      <c r="AW361">
        <v>0.5</v>
      </c>
      <c r="AX361">
        <f>CW361</f>
        <v>0</v>
      </c>
      <c r="AY361">
        <f>L361</f>
        <v>0</v>
      </c>
      <c r="AZ361">
        <f>AV361*AW361*AX361</f>
        <v>0</v>
      </c>
      <c r="BA361">
        <f>(AY361-AQ361)/AX361</f>
        <v>0</v>
      </c>
      <c r="BB361">
        <f>(AO361-AU361)/AU361</f>
        <v>0</v>
      </c>
      <c r="BC361">
        <f>AN361/(AP361+AN361/AU361)</f>
        <v>0</v>
      </c>
      <c r="BD361" t="s">
        <v>422</v>
      </c>
      <c r="BE361">
        <v>0</v>
      </c>
      <c r="BF361">
        <f>IF(BE361&lt;&gt;0, BE361, BC361)</f>
        <v>0</v>
      </c>
      <c r="BG361">
        <f>1-BF361/AU361</f>
        <v>0</v>
      </c>
      <c r="BH361">
        <f>(AU361-AT361)/(AU361-BF361)</f>
        <v>0</v>
      </c>
      <c r="BI361">
        <f>(AO361-AU361)/(AO361-BF361)</f>
        <v>0</v>
      </c>
      <c r="BJ361">
        <f>(AU361-AT361)/(AU361-AN361)</f>
        <v>0</v>
      </c>
      <c r="BK361">
        <f>(AO361-AU361)/(AO361-AN361)</f>
        <v>0</v>
      </c>
      <c r="BL361">
        <f>(BH361*BF361/AT361)</f>
        <v>0</v>
      </c>
      <c r="BM361">
        <f>(1-BL361)</f>
        <v>0</v>
      </c>
      <c r="CV361">
        <f>$B$13*DT361+$C$13*DU361+$F$13*EF361*(1-EI361)</f>
        <v>0</v>
      </c>
      <c r="CW361">
        <f>CV361*CX361</f>
        <v>0</v>
      </c>
      <c r="CX361">
        <f>($B$13*$D$11+$C$13*$D$11+$F$13*((ES361+EK361)/MAX(ES361+EK361+ET361, 0.1)*$I$11+ET361/MAX(ES361+EK361+ET361, 0.1)*$J$11))/($B$13+$C$13+$F$13)</f>
        <v>0</v>
      </c>
      <c r="CY361">
        <f>($B$13*$K$11+$C$13*$K$11+$F$13*((ES361+EK361)/MAX(ES361+EK361+ET361, 0.1)*$P$11+ET361/MAX(ES361+EK361+ET361, 0.1)*$Q$11))/($B$13+$C$13+$F$13)</f>
        <v>0</v>
      </c>
      <c r="CZ361">
        <v>1.91</v>
      </c>
      <c r="DA361">
        <v>0.5</v>
      </c>
      <c r="DB361" t="s">
        <v>423</v>
      </c>
      <c r="DC361">
        <v>2</v>
      </c>
      <c r="DD361">
        <v>1758416260</v>
      </c>
      <c r="DE361">
        <v>421.96925</v>
      </c>
      <c r="DF361">
        <v>419.9940416666666</v>
      </c>
      <c r="DG361">
        <v>23.51622083333334</v>
      </c>
      <c r="DH361">
        <v>23.46519583333334</v>
      </c>
      <c r="DI361">
        <v>422.6307916666667</v>
      </c>
      <c r="DJ361">
        <v>23.2086875</v>
      </c>
      <c r="DK361">
        <v>500.0252083333333</v>
      </c>
      <c r="DL361">
        <v>90.17435</v>
      </c>
      <c r="DM361">
        <v>0.06824329583333333</v>
      </c>
      <c r="DN361">
        <v>29.8771875</v>
      </c>
      <c r="DO361">
        <v>29.97678333333333</v>
      </c>
      <c r="DP361">
        <v>999.9</v>
      </c>
      <c r="DQ361">
        <v>0</v>
      </c>
      <c r="DR361">
        <v>0</v>
      </c>
      <c r="DS361">
        <v>10001.06458333333</v>
      </c>
      <c r="DT361">
        <v>0</v>
      </c>
      <c r="DU361">
        <v>3.76427</v>
      </c>
      <c r="DV361">
        <v>1.97535875</v>
      </c>
      <c r="DW361">
        <v>432.1314583333333</v>
      </c>
      <c r="DX361">
        <v>430.0861666666667</v>
      </c>
      <c r="DY361">
        <v>0.051026175</v>
      </c>
      <c r="DZ361">
        <v>419.9940416666666</v>
      </c>
      <c r="EA361">
        <v>23.46519583333334</v>
      </c>
      <c r="EB361">
        <v>2.120559583333333</v>
      </c>
      <c r="EC361">
        <v>2.115959166666667</v>
      </c>
      <c r="ED361">
        <v>18.37446666666667</v>
      </c>
      <c r="EE361">
        <v>18.33982916666666</v>
      </c>
      <c r="EF361">
        <v>0.00500078</v>
      </c>
      <c r="EG361">
        <v>0</v>
      </c>
      <c r="EH361">
        <v>0</v>
      </c>
      <c r="EI361">
        <v>0</v>
      </c>
      <c r="EJ361">
        <v>157.5291666666667</v>
      </c>
      <c r="EK361">
        <v>0.00500078</v>
      </c>
      <c r="EL361">
        <v>-18.58333333333333</v>
      </c>
      <c r="EM361">
        <v>-0.9666666666666667</v>
      </c>
      <c r="EN361">
        <v>35.09354166666667</v>
      </c>
      <c r="EO361">
        <v>38.48158333333333</v>
      </c>
      <c r="EP361">
        <v>36.88254166666666</v>
      </c>
      <c r="EQ361">
        <v>38.49466666666667</v>
      </c>
      <c r="ER361">
        <v>37.64045833333333</v>
      </c>
      <c r="ES361">
        <v>0</v>
      </c>
      <c r="ET361">
        <v>0</v>
      </c>
      <c r="EU361">
        <v>0</v>
      </c>
      <c r="EV361">
        <v>1758416268</v>
      </c>
      <c r="EW361">
        <v>0</v>
      </c>
      <c r="EX361">
        <v>158.6076923076923</v>
      </c>
      <c r="EY361">
        <v>-10.37948700673995</v>
      </c>
      <c r="EZ361">
        <v>14.9914530458165</v>
      </c>
      <c r="FA361">
        <v>-17.99615384615385</v>
      </c>
      <c r="FB361">
        <v>15</v>
      </c>
      <c r="FC361">
        <v>0</v>
      </c>
      <c r="FD361" t="s">
        <v>424</v>
      </c>
      <c r="FE361">
        <v>1746989605.5</v>
      </c>
      <c r="FF361">
        <v>1746989593.5</v>
      </c>
      <c r="FG361">
        <v>0</v>
      </c>
      <c r="FH361">
        <v>-0.274</v>
      </c>
      <c r="FI361">
        <v>-0.002</v>
      </c>
      <c r="FJ361">
        <v>2.549</v>
      </c>
      <c r="FK361">
        <v>0.129</v>
      </c>
      <c r="FL361">
        <v>420</v>
      </c>
      <c r="FM361">
        <v>17</v>
      </c>
      <c r="FN361">
        <v>0.02</v>
      </c>
      <c r="FO361">
        <v>0.04</v>
      </c>
      <c r="FP361">
        <v>1.9650475</v>
      </c>
      <c r="FQ361">
        <v>0.2749161726078772</v>
      </c>
      <c r="FR361">
        <v>0.03708663969342599</v>
      </c>
      <c r="FS361">
        <v>1</v>
      </c>
      <c r="FT361">
        <v>158.0705882352941</v>
      </c>
      <c r="FU361">
        <v>-4.293353789044803</v>
      </c>
      <c r="FV361">
        <v>5.560762189175822</v>
      </c>
      <c r="FW361">
        <v>0</v>
      </c>
      <c r="FX361">
        <v>0.0510568075</v>
      </c>
      <c r="FY361">
        <v>-0.002033109568480267</v>
      </c>
      <c r="FZ361">
        <v>0.0005203411008115249</v>
      </c>
      <c r="GA361">
        <v>1</v>
      </c>
      <c r="GB361">
        <v>2</v>
      </c>
      <c r="GC361">
        <v>3</v>
      </c>
      <c r="GD361" t="s">
        <v>425</v>
      </c>
      <c r="GE361">
        <v>3.10295</v>
      </c>
      <c r="GF361">
        <v>2.7267</v>
      </c>
      <c r="GG361">
        <v>0.0880698</v>
      </c>
      <c r="GH361">
        <v>0.0877048</v>
      </c>
      <c r="GI361">
        <v>0.105891</v>
      </c>
      <c r="GJ361">
        <v>0.10714</v>
      </c>
      <c r="GK361">
        <v>23833.9</v>
      </c>
      <c r="GL361">
        <v>21637.6</v>
      </c>
      <c r="GM361">
        <v>26700.3</v>
      </c>
      <c r="GN361">
        <v>23939.9</v>
      </c>
      <c r="GO361">
        <v>38201.4</v>
      </c>
      <c r="GP361">
        <v>31596</v>
      </c>
      <c r="GQ361">
        <v>46629</v>
      </c>
      <c r="GR361">
        <v>37874.4</v>
      </c>
      <c r="GS361">
        <v>1.86577</v>
      </c>
      <c r="GT361">
        <v>1.85903</v>
      </c>
      <c r="GU361">
        <v>0.0919029</v>
      </c>
      <c r="GV361">
        <v>0</v>
      </c>
      <c r="GW361">
        <v>28.4888</v>
      </c>
      <c r="GX361">
        <v>999.9</v>
      </c>
      <c r="GY361">
        <v>53.1</v>
      </c>
      <c r="GZ361">
        <v>31.7</v>
      </c>
      <c r="HA361">
        <v>27.6455</v>
      </c>
      <c r="HB361">
        <v>60.8137</v>
      </c>
      <c r="HC361">
        <v>25.9295</v>
      </c>
      <c r="HD361">
        <v>1</v>
      </c>
      <c r="HE361">
        <v>0.14122</v>
      </c>
      <c r="HF361">
        <v>-1.3383</v>
      </c>
      <c r="HG361">
        <v>20.2935</v>
      </c>
      <c r="HH361">
        <v>5.22133</v>
      </c>
      <c r="HI361">
        <v>11.9796</v>
      </c>
      <c r="HJ361">
        <v>4.9653</v>
      </c>
      <c r="HK361">
        <v>3.27595</v>
      </c>
      <c r="HL361">
        <v>9999</v>
      </c>
      <c r="HM361">
        <v>9999</v>
      </c>
      <c r="HN361">
        <v>9999</v>
      </c>
      <c r="HO361">
        <v>999.9</v>
      </c>
      <c r="HP361">
        <v>1.86388</v>
      </c>
      <c r="HQ361">
        <v>1.86006</v>
      </c>
      <c r="HR361">
        <v>1.85839</v>
      </c>
      <c r="HS361">
        <v>1.85974</v>
      </c>
      <c r="HT361">
        <v>1.85988</v>
      </c>
      <c r="HU361">
        <v>1.85837</v>
      </c>
      <c r="HV361">
        <v>1.85745</v>
      </c>
      <c r="HW361">
        <v>1.85242</v>
      </c>
      <c r="HX361">
        <v>0</v>
      </c>
      <c r="HY361">
        <v>0</v>
      </c>
      <c r="HZ361">
        <v>0</v>
      </c>
      <c r="IA361">
        <v>0</v>
      </c>
      <c r="IB361" t="s">
        <v>426</v>
      </c>
      <c r="IC361" t="s">
        <v>427</v>
      </c>
      <c r="ID361" t="s">
        <v>428</v>
      </c>
      <c r="IE361" t="s">
        <v>428</v>
      </c>
      <c r="IF361" t="s">
        <v>428</v>
      </c>
      <c r="IG361" t="s">
        <v>428</v>
      </c>
      <c r="IH361">
        <v>0</v>
      </c>
      <c r="II361">
        <v>100</v>
      </c>
      <c r="IJ361">
        <v>100</v>
      </c>
      <c r="IK361">
        <v>-0.661</v>
      </c>
      <c r="IL361">
        <v>0.3075</v>
      </c>
      <c r="IM361">
        <v>-0.6605319167387009</v>
      </c>
      <c r="IN361">
        <v>-0.0004737513092168879</v>
      </c>
      <c r="IO361">
        <v>1.233974951706583E-06</v>
      </c>
      <c r="IP361">
        <v>-2.791035861235605E-10</v>
      </c>
      <c r="IQ361">
        <v>0.04306461537617447</v>
      </c>
      <c r="IR361">
        <v>-0.002560808816659483</v>
      </c>
      <c r="IS361">
        <v>0.0007441110143227328</v>
      </c>
      <c r="IT361">
        <v>-6.151772081818622E-06</v>
      </c>
      <c r="IU361">
        <v>2</v>
      </c>
      <c r="IV361">
        <v>1988</v>
      </c>
      <c r="IW361">
        <v>1</v>
      </c>
      <c r="IX361">
        <v>28</v>
      </c>
      <c r="IY361">
        <v>190444.4</v>
      </c>
      <c r="IZ361">
        <v>190444.6</v>
      </c>
      <c r="JA361">
        <v>1.1499</v>
      </c>
      <c r="JB361">
        <v>2.61841</v>
      </c>
      <c r="JC361">
        <v>1.49658</v>
      </c>
      <c r="JD361">
        <v>2.34741</v>
      </c>
      <c r="JE361">
        <v>1.54907</v>
      </c>
      <c r="JF361">
        <v>2.4292</v>
      </c>
      <c r="JG361">
        <v>36.5287</v>
      </c>
      <c r="JH361">
        <v>24.0875</v>
      </c>
      <c r="JI361">
        <v>18</v>
      </c>
      <c r="JJ361">
        <v>481.408</v>
      </c>
      <c r="JK361">
        <v>491.559</v>
      </c>
      <c r="JL361">
        <v>30.3804</v>
      </c>
      <c r="JM361">
        <v>29.0587</v>
      </c>
      <c r="JN361">
        <v>30.0002</v>
      </c>
      <c r="JO361">
        <v>29.254</v>
      </c>
      <c r="JP361">
        <v>29.2411</v>
      </c>
      <c r="JQ361">
        <v>23.1192</v>
      </c>
      <c r="JR361">
        <v>18.8494</v>
      </c>
      <c r="JS361">
        <v>100</v>
      </c>
      <c r="JT361">
        <v>30.3892</v>
      </c>
      <c r="JU361">
        <v>420</v>
      </c>
      <c r="JV361">
        <v>23.4464</v>
      </c>
      <c r="JW361">
        <v>101.947</v>
      </c>
      <c r="JX361">
        <v>91.3399</v>
      </c>
    </row>
    <row r="362" spans="1:284">
      <c r="A362">
        <v>344</v>
      </c>
      <c r="B362">
        <v>1758416270</v>
      </c>
      <c r="C362">
        <v>3567</v>
      </c>
      <c r="D362" t="s">
        <v>1123</v>
      </c>
      <c r="E362" t="s">
        <v>1124</v>
      </c>
      <c r="F362">
        <v>5</v>
      </c>
      <c r="G362" t="s">
        <v>1098</v>
      </c>
      <c r="H362" t="s">
        <v>421</v>
      </c>
      <c r="I362">
        <v>1758416262</v>
      </c>
      <c r="J362">
        <f>(K362)/1000</f>
        <v>0</v>
      </c>
      <c r="K362">
        <f>1000*DK362*AI362*(DG362-DH362)/(100*CZ362*(1000-AI362*DG362))</f>
        <v>0</v>
      </c>
      <c r="L362">
        <f>DK362*AI362*(DF362-DE362*(1000-AI362*DH362)/(1000-AI362*DG362))/(100*CZ362)</f>
        <v>0</v>
      </c>
      <c r="M362">
        <f>DE362 - IF(AI362&gt;1, L362*CZ362*100.0/(AK362), 0)</f>
        <v>0</v>
      </c>
      <c r="N362">
        <f>((T362-J362/2)*M362-L362)/(T362+J362/2)</f>
        <v>0</v>
      </c>
      <c r="O362">
        <f>N362*(DL362+DM362)/1000.0</f>
        <v>0</v>
      </c>
      <c r="P362">
        <f>(DE362 - IF(AI362&gt;1, L362*CZ362*100.0/(AK362), 0))*(DL362+DM362)/1000.0</f>
        <v>0</v>
      </c>
      <c r="Q362">
        <f>2.0/((1/S362-1/R362)+SIGN(S362)*SQRT((1/S362-1/R362)*(1/S362-1/R362) + 4*DA362/((DA362+1)*(DA362+1))*(2*1/S362*1/R362-1/R362*1/R362)))</f>
        <v>0</v>
      </c>
      <c r="R362">
        <f>IF(LEFT(DB362,1)&lt;&gt;"0",IF(LEFT(DB362,1)="1",3.0,DC362),$D$5+$E$5*(DS362*DL362/($K$5*1000))+$F$5*(DS362*DL362/($K$5*1000))*MAX(MIN(CZ362,$J$5),$I$5)*MAX(MIN(CZ362,$J$5),$I$5)+$G$5*MAX(MIN(CZ362,$J$5),$I$5)*(DS362*DL362/($K$5*1000))+$H$5*(DS362*DL362/($K$5*1000))*(DS362*DL362/($K$5*1000)))</f>
        <v>0</v>
      </c>
      <c r="S362">
        <f>J362*(1000-(1000*0.61365*exp(17.502*W362/(240.97+W362))/(DL362+DM362)+DG362)/2)/(1000*0.61365*exp(17.502*W362/(240.97+W362))/(DL362+DM362)-DG362)</f>
        <v>0</v>
      </c>
      <c r="T362">
        <f>1/((DA362+1)/(Q362/1.6)+1/(R362/1.37)) + DA362/((DA362+1)/(Q362/1.6) + DA362/(R362/1.37))</f>
        <v>0</v>
      </c>
      <c r="U362">
        <f>(CV362*CY362)</f>
        <v>0</v>
      </c>
      <c r="V362">
        <f>(DN362+(U362+2*0.95*5.67E-8*(((DN362+$B$9)+273)^4-(DN362+273)^4)-44100*J362)/(1.84*29.3*R362+8*0.95*5.67E-8*(DN362+273)^3))</f>
        <v>0</v>
      </c>
      <c r="W362">
        <f>($C$9*DO362+$D$9*DP362+$E$9*V362)</f>
        <v>0</v>
      </c>
      <c r="X362">
        <f>0.61365*exp(17.502*W362/(240.97+W362))</f>
        <v>0</v>
      </c>
      <c r="Y362">
        <f>(Z362/AA362*100)</f>
        <v>0</v>
      </c>
      <c r="Z362">
        <f>DG362*(DL362+DM362)/1000</f>
        <v>0</v>
      </c>
      <c r="AA362">
        <f>0.61365*exp(17.502*DN362/(240.97+DN362))</f>
        <v>0</v>
      </c>
      <c r="AB362">
        <f>(X362-DG362*(DL362+DM362)/1000)</f>
        <v>0</v>
      </c>
      <c r="AC362">
        <f>(-J362*44100)</f>
        <v>0</v>
      </c>
      <c r="AD362">
        <f>2*29.3*R362*0.92*(DN362-W362)</f>
        <v>0</v>
      </c>
      <c r="AE362">
        <f>2*0.95*5.67E-8*(((DN362+$B$9)+273)^4-(W362+273)^4)</f>
        <v>0</v>
      </c>
      <c r="AF362">
        <f>U362+AE362+AC362+AD362</f>
        <v>0</v>
      </c>
      <c r="AG362">
        <v>0</v>
      </c>
      <c r="AH362">
        <v>0</v>
      </c>
      <c r="AI362">
        <f>IF(AG362*$H$15&gt;=AK362,1.0,(AK362/(AK362-AG362*$H$15)))</f>
        <v>0</v>
      </c>
      <c r="AJ362">
        <f>(AI362-1)*100</f>
        <v>0</v>
      </c>
      <c r="AK362">
        <f>MAX(0,($B$15+$C$15*DS362)/(1+$D$15*DS362)*DL362/(DN362+273)*$E$15)</f>
        <v>0</v>
      </c>
      <c r="AL362" t="s">
        <v>422</v>
      </c>
      <c r="AM362" t="s">
        <v>422</v>
      </c>
      <c r="AN362">
        <v>0</v>
      </c>
      <c r="AO362">
        <v>0</v>
      </c>
      <c r="AP362">
        <f>1-AN362/AO362</f>
        <v>0</v>
      </c>
      <c r="AQ362">
        <v>0</v>
      </c>
      <c r="AR362" t="s">
        <v>422</v>
      </c>
      <c r="AS362" t="s">
        <v>422</v>
      </c>
      <c r="AT362">
        <v>0</v>
      </c>
      <c r="AU362">
        <v>0</v>
      </c>
      <c r="AV362">
        <f>1-AT362/AU362</f>
        <v>0</v>
      </c>
      <c r="AW362">
        <v>0.5</v>
      </c>
      <c r="AX362">
        <f>CW362</f>
        <v>0</v>
      </c>
      <c r="AY362">
        <f>L362</f>
        <v>0</v>
      </c>
      <c r="AZ362">
        <f>AV362*AW362*AX362</f>
        <v>0</v>
      </c>
      <c r="BA362">
        <f>(AY362-AQ362)/AX362</f>
        <v>0</v>
      </c>
      <c r="BB362">
        <f>(AO362-AU362)/AU362</f>
        <v>0</v>
      </c>
      <c r="BC362">
        <f>AN362/(AP362+AN362/AU362)</f>
        <v>0</v>
      </c>
      <c r="BD362" t="s">
        <v>422</v>
      </c>
      <c r="BE362">
        <v>0</v>
      </c>
      <c r="BF362">
        <f>IF(BE362&lt;&gt;0, BE362, BC362)</f>
        <v>0</v>
      </c>
      <c r="BG362">
        <f>1-BF362/AU362</f>
        <v>0</v>
      </c>
      <c r="BH362">
        <f>(AU362-AT362)/(AU362-BF362)</f>
        <v>0</v>
      </c>
      <c r="BI362">
        <f>(AO362-AU362)/(AO362-BF362)</f>
        <v>0</v>
      </c>
      <c r="BJ362">
        <f>(AU362-AT362)/(AU362-AN362)</f>
        <v>0</v>
      </c>
      <c r="BK362">
        <f>(AO362-AU362)/(AO362-AN362)</f>
        <v>0</v>
      </c>
      <c r="BL362">
        <f>(BH362*BF362/AT362)</f>
        <v>0</v>
      </c>
      <c r="BM362">
        <f>(1-BL362)</f>
        <v>0</v>
      </c>
      <c r="CV362">
        <f>$B$13*DT362+$C$13*DU362+$F$13*EF362*(1-EI362)</f>
        <v>0</v>
      </c>
      <c r="CW362">
        <f>CV362*CX362</f>
        <v>0</v>
      </c>
      <c r="CX362">
        <f>($B$13*$D$11+$C$13*$D$11+$F$13*((ES362+EK362)/MAX(ES362+EK362+ET362, 0.1)*$I$11+ET362/MAX(ES362+EK362+ET362, 0.1)*$J$11))/($B$13+$C$13+$F$13)</f>
        <v>0</v>
      </c>
      <c r="CY362">
        <f>($B$13*$K$11+$C$13*$K$11+$F$13*((ES362+EK362)/MAX(ES362+EK362+ET362, 0.1)*$P$11+ET362/MAX(ES362+EK362+ET362, 0.1)*$Q$11))/($B$13+$C$13+$F$13)</f>
        <v>0</v>
      </c>
      <c r="CZ362">
        <v>1.91</v>
      </c>
      <c r="DA362">
        <v>0.5</v>
      </c>
      <c r="DB362" t="s">
        <v>423</v>
      </c>
      <c r="DC362">
        <v>2</v>
      </c>
      <c r="DD362">
        <v>1758416262</v>
      </c>
      <c r="DE362">
        <v>421.9676666666667</v>
      </c>
      <c r="DF362">
        <v>419.9929166666666</v>
      </c>
      <c r="DG362">
        <v>23.51655</v>
      </c>
      <c r="DH362">
        <v>23.46530833333333</v>
      </c>
      <c r="DI362">
        <v>422.629125</v>
      </c>
      <c r="DJ362">
        <v>23.20900416666667</v>
      </c>
      <c r="DK362">
        <v>500.0098333333333</v>
      </c>
      <c r="DL362">
        <v>90.17450416666668</v>
      </c>
      <c r="DM362">
        <v>0.06824538749999999</v>
      </c>
      <c r="DN362">
        <v>29.8773875</v>
      </c>
      <c r="DO362">
        <v>29.97769166666667</v>
      </c>
      <c r="DP362">
        <v>999.9</v>
      </c>
      <c r="DQ362">
        <v>0</v>
      </c>
      <c r="DR362">
        <v>0</v>
      </c>
      <c r="DS362">
        <v>10001.03958333333</v>
      </c>
      <c r="DT362">
        <v>0</v>
      </c>
      <c r="DU362">
        <v>3.76427</v>
      </c>
      <c r="DV362">
        <v>1.974854166666667</v>
      </c>
      <c r="DW362">
        <v>432.1299583333333</v>
      </c>
      <c r="DX362">
        <v>430.0850833333334</v>
      </c>
      <c r="DY362">
        <v>0.05124249583333332</v>
      </c>
      <c r="DZ362">
        <v>419.9929166666666</v>
      </c>
      <c r="EA362">
        <v>23.46530833333333</v>
      </c>
      <c r="EB362">
        <v>2.1205925</v>
      </c>
      <c r="EC362">
        <v>2.115972916666667</v>
      </c>
      <c r="ED362">
        <v>18.37471666666667</v>
      </c>
      <c r="EE362">
        <v>18.33992916666667</v>
      </c>
      <c r="EF362">
        <v>0.00500078</v>
      </c>
      <c r="EG362">
        <v>0</v>
      </c>
      <c r="EH362">
        <v>0</v>
      </c>
      <c r="EI362">
        <v>0</v>
      </c>
      <c r="EJ362">
        <v>157.8916666666667</v>
      </c>
      <c r="EK362">
        <v>0.00500078</v>
      </c>
      <c r="EL362">
        <v>-18.325</v>
      </c>
      <c r="EM362">
        <v>-1.141666666666667</v>
      </c>
      <c r="EN362">
        <v>35.10920833333333</v>
      </c>
      <c r="EO362">
        <v>38.471125</v>
      </c>
      <c r="EP362">
        <v>36.86170833333333</v>
      </c>
      <c r="EQ362">
        <v>38.494625</v>
      </c>
      <c r="ER362">
        <v>37.61695833333334</v>
      </c>
      <c r="ES362">
        <v>0</v>
      </c>
      <c r="ET362">
        <v>0</v>
      </c>
      <c r="EU362">
        <v>0</v>
      </c>
      <c r="EV362">
        <v>1758416269.8</v>
      </c>
      <c r="EW362">
        <v>0</v>
      </c>
      <c r="EX362">
        <v>157.924</v>
      </c>
      <c r="EY362">
        <v>-7.599999864896549</v>
      </c>
      <c r="EZ362">
        <v>12.38461563337955</v>
      </c>
      <c r="FA362">
        <v>-18.12</v>
      </c>
      <c r="FB362">
        <v>15</v>
      </c>
      <c r="FC362">
        <v>0</v>
      </c>
      <c r="FD362" t="s">
        <v>424</v>
      </c>
      <c r="FE362">
        <v>1746989605.5</v>
      </c>
      <c r="FF362">
        <v>1746989593.5</v>
      </c>
      <c r="FG362">
        <v>0</v>
      </c>
      <c r="FH362">
        <v>-0.274</v>
      </c>
      <c r="FI362">
        <v>-0.002</v>
      </c>
      <c r="FJ362">
        <v>2.549</v>
      </c>
      <c r="FK362">
        <v>0.129</v>
      </c>
      <c r="FL362">
        <v>420</v>
      </c>
      <c r="FM362">
        <v>17</v>
      </c>
      <c r="FN362">
        <v>0.02</v>
      </c>
      <c r="FO362">
        <v>0.04</v>
      </c>
      <c r="FP362">
        <v>1.967487804878049</v>
      </c>
      <c r="FQ362">
        <v>0.1853218118466987</v>
      </c>
      <c r="FR362">
        <v>0.034638236416</v>
      </c>
      <c r="FS362">
        <v>1</v>
      </c>
      <c r="FT362">
        <v>158.3617647058824</v>
      </c>
      <c r="FU362">
        <v>-1.281894611736987</v>
      </c>
      <c r="FV362">
        <v>5.574047779712606</v>
      </c>
      <c r="FW362">
        <v>0</v>
      </c>
      <c r="FX362">
        <v>0.05122928292682927</v>
      </c>
      <c r="FY362">
        <v>0.001416855052264796</v>
      </c>
      <c r="FZ362">
        <v>0.0007329665662698958</v>
      </c>
      <c r="GA362">
        <v>1</v>
      </c>
      <c r="GB362">
        <v>2</v>
      </c>
      <c r="GC362">
        <v>3</v>
      </c>
      <c r="GD362" t="s">
        <v>425</v>
      </c>
      <c r="GE362">
        <v>3.10299</v>
      </c>
      <c r="GF362">
        <v>2.72682</v>
      </c>
      <c r="GG362">
        <v>0.08807420000000001</v>
      </c>
      <c r="GH362">
        <v>0.0877076</v>
      </c>
      <c r="GI362">
        <v>0.105889</v>
      </c>
      <c r="GJ362">
        <v>0.107145</v>
      </c>
      <c r="GK362">
        <v>23833.9</v>
      </c>
      <c r="GL362">
        <v>21637.6</v>
      </c>
      <c r="GM362">
        <v>26700.3</v>
      </c>
      <c r="GN362">
        <v>23940.1</v>
      </c>
      <c r="GO362">
        <v>38201.5</v>
      </c>
      <c r="GP362">
        <v>31595.9</v>
      </c>
      <c r="GQ362">
        <v>46629</v>
      </c>
      <c r="GR362">
        <v>37874.5</v>
      </c>
      <c r="GS362">
        <v>1.866</v>
      </c>
      <c r="GT362">
        <v>1.85877</v>
      </c>
      <c r="GU362">
        <v>0.0915118</v>
      </c>
      <c r="GV362">
        <v>0</v>
      </c>
      <c r="GW362">
        <v>28.4876</v>
      </c>
      <c r="GX362">
        <v>999.9</v>
      </c>
      <c r="GY362">
        <v>53.1</v>
      </c>
      <c r="GZ362">
        <v>31.7</v>
      </c>
      <c r="HA362">
        <v>27.6442</v>
      </c>
      <c r="HB362">
        <v>60.5537</v>
      </c>
      <c r="HC362">
        <v>26.0777</v>
      </c>
      <c r="HD362">
        <v>1</v>
      </c>
      <c r="HE362">
        <v>0.141319</v>
      </c>
      <c r="HF362">
        <v>-1.32793</v>
      </c>
      <c r="HG362">
        <v>20.2936</v>
      </c>
      <c r="HH362">
        <v>5.22178</v>
      </c>
      <c r="HI362">
        <v>11.9797</v>
      </c>
      <c r="HJ362">
        <v>4.96525</v>
      </c>
      <c r="HK362">
        <v>3.27595</v>
      </c>
      <c r="HL362">
        <v>9999</v>
      </c>
      <c r="HM362">
        <v>9999</v>
      </c>
      <c r="HN362">
        <v>9999</v>
      </c>
      <c r="HO362">
        <v>999.9</v>
      </c>
      <c r="HP362">
        <v>1.86388</v>
      </c>
      <c r="HQ362">
        <v>1.86005</v>
      </c>
      <c r="HR362">
        <v>1.85838</v>
      </c>
      <c r="HS362">
        <v>1.85974</v>
      </c>
      <c r="HT362">
        <v>1.85986</v>
      </c>
      <c r="HU362">
        <v>1.85837</v>
      </c>
      <c r="HV362">
        <v>1.85745</v>
      </c>
      <c r="HW362">
        <v>1.85241</v>
      </c>
      <c r="HX362">
        <v>0</v>
      </c>
      <c r="HY362">
        <v>0</v>
      </c>
      <c r="HZ362">
        <v>0</v>
      </c>
      <c r="IA362">
        <v>0</v>
      </c>
      <c r="IB362" t="s">
        <v>426</v>
      </c>
      <c r="IC362" t="s">
        <v>427</v>
      </c>
      <c r="ID362" t="s">
        <v>428</v>
      </c>
      <c r="IE362" t="s">
        <v>428</v>
      </c>
      <c r="IF362" t="s">
        <v>428</v>
      </c>
      <c r="IG362" t="s">
        <v>428</v>
      </c>
      <c r="IH362">
        <v>0</v>
      </c>
      <c r="II362">
        <v>100</v>
      </c>
      <c r="IJ362">
        <v>100</v>
      </c>
      <c r="IK362">
        <v>-0.662</v>
      </c>
      <c r="IL362">
        <v>0.3075</v>
      </c>
      <c r="IM362">
        <v>-0.6605319167387009</v>
      </c>
      <c r="IN362">
        <v>-0.0004737513092168879</v>
      </c>
      <c r="IO362">
        <v>1.233974951706583E-06</v>
      </c>
      <c r="IP362">
        <v>-2.791035861235605E-10</v>
      </c>
      <c r="IQ362">
        <v>0.04306461537617447</v>
      </c>
      <c r="IR362">
        <v>-0.002560808816659483</v>
      </c>
      <c r="IS362">
        <v>0.0007441110143227328</v>
      </c>
      <c r="IT362">
        <v>-6.151772081818622E-06</v>
      </c>
      <c r="IU362">
        <v>2</v>
      </c>
      <c r="IV362">
        <v>1988</v>
      </c>
      <c r="IW362">
        <v>1</v>
      </c>
      <c r="IX362">
        <v>28</v>
      </c>
      <c r="IY362">
        <v>190444.4</v>
      </c>
      <c r="IZ362">
        <v>190444.6</v>
      </c>
      <c r="JA362">
        <v>1.1499</v>
      </c>
      <c r="JB362">
        <v>2.62085</v>
      </c>
      <c r="JC362">
        <v>1.49658</v>
      </c>
      <c r="JD362">
        <v>2.34741</v>
      </c>
      <c r="JE362">
        <v>1.54907</v>
      </c>
      <c r="JF362">
        <v>2.42432</v>
      </c>
      <c r="JG362">
        <v>36.5287</v>
      </c>
      <c r="JH362">
        <v>24.0875</v>
      </c>
      <c r="JI362">
        <v>18</v>
      </c>
      <c r="JJ362">
        <v>481.539</v>
      </c>
      <c r="JK362">
        <v>491.395</v>
      </c>
      <c r="JL362">
        <v>30.3887</v>
      </c>
      <c r="JM362">
        <v>29.0587</v>
      </c>
      <c r="JN362">
        <v>30.0003</v>
      </c>
      <c r="JO362">
        <v>29.254</v>
      </c>
      <c r="JP362">
        <v>29.2411</v>
      </c>
      <c r="JQ362">
        <v>23.1197</v>
      </c>
      <c r="JR362">
        <v>18.8494</v>
      </c>
      <c r="JS362">
        <v>100</v>
      </c>
      <c r="JT362">
        <v>30.4013</v>
      </c>
      <c r="JU362">
        <v>420</v>
      </c>
      <c r="JV362">
        <v>23.4464</v>
      </c>
      <c r="JW362">
        <v>101.947</v>
      </c>
      <c r="JX362">
        <v>91.3402</v>
      </c>
    </row>
    <row r="363" spans="1:284">
      <c r="A363">
        <v>345</v>
      </c>
      <c r="B363">
        <v>1758416272</v>
      </c>
      <c r="C363">
        <v>3569</v>
      </c>
      <c r="D363" t="s">
        <v>1125</v>
      </c>
      <c r="E363" t="s">
        <v>1126</v>
      </c>
      <c r="F363">
        <v>5</v>
      </c>
      <c r="G363" t="s">
        <v>1098</v>
      </c>
      <c r="H363" t="s">
        <v>421</v>
      </c>
      <c r="I363">
        <v>1758416264</v>
      </c>
      <c r="J363">
        <f>(K363)/1000</f>
        <v>0</v>
      </c>
      <c r="K363">
        <f>1000*DK363*AI363*(DG363-DH363)/(100*CZ363*(1000-AI363*DG363))</f>
        <v>0</v>
      </c>
      <c r="L363">
        <f>DK363*AI363*(DF363-DE363*(1000-AI363*DH363)/(1000-AI363*DG363))/(100*CZ363)</f>
        <v>0</v>
      </c>
      <c r="M363">
        <f>DE363 - IF(AI363&gt;1, L363*CZ363*100.0/(AK363), 0)</f>
        <v>0</v>
      </c>
      <c r="N363">
        <f>((T363-J363/2)*M363-L363)/(T363+J363/2)</f>
        <v>0</v>
      </c>
      <c r="O363">
        <f>N363*(DL363+DM363)/1000.0</f>
        <v>0</v>
      </c>
      <c r="P363">
        <f>(DE363 - IF(AI363&gt;1, L363*CZ363*100.0/(AK363), 0))*(DL363+DM363)/1000.0</f>
        <v>0</v>
      </c>
      <c r="Q363">
        <f>2.0/((1/S363-1/R363)+SIGN(S363)*SQRT((1/S363-1/R363)*(1/S363-1/R363) + 4*DA363/((DA363+1)*(DA363+1))*(2*1/S363*1/R363-1/R363*1/R363)))</f>
        <v>0</v>
      </c>
      <c r="R363">
        <f>IF(LEFT(DB363,1)&lt;&gt;"0",IF(LEFT(DB363,1)="1",3.0,DC363),$D$5+$E$5*(DS363*DL363/($K$5*1000))+$F$5*(DS363*DL363/($K$5*1000))*MAX(MIN(CZ363,$J$5),$I$5)*MAX(MIN(CZ363,$J$5),$I$5)+$G$5*MAX(MIN(CZ363,$J$5),$I$5)*(DS363*DL363/($K$5*1000))+$H$5*(DS363*DL363/($K$5*1000))*(DS363*DL363/($K$5*1000)))</f>
        <v>0</v>
      </c>
      <c r="S363">
        <f>J363*(1000-(1000*0.61365*exp(17.502*W363/(240.97+W363))/(DL363+DM363)+DG363)/2)/(1000*0.61365*exp(17.502*W363/(240.97+W363))/(DL363+DM363)-DG363)</f>
        <v>0</v>
      </c>
      <c r="T363">
        <f>1/((DA363+1)/(Q363/1.6)+1/(R363/1.37)) + DA363/((DA363+1)/(Q363/1.6) + DA363/(R363/1.37))</f>
        <v>0</v>
      </c>
      <c r="U363">
        <f>(CV363*CY363)</f>
        <v>0</v>
      </c>
      <c r="V363">
        <f>(DN363+(U363+2*0.95*5.67E-8*(((DN363+$B$9)+273)^4-(DN363+273)^4)-44100*J363)/(1.84*29.3*R363+8*0.95*5.67E-8*(DN363+273)^3))</f>
        <v>0</v>
      </c>
      <c r="W363">
        <f>($C$9*DO363+$D$9*DP363+$E$9*V363)</f>
        <v>0</v>
      </c>
      <c r="X363">
        <f>0.61365*exp(17.502*W363/(240.97+W363))</f>
        <v>0</v>
      </c>
      <c r="Y363">
        <f>(Z363/AA363*100)</f>
        <v>0</v>
      </c>
      <c r="Z363">
        <f>DG363*(DL363+DM363)/1000</f>
        <v>0</v>
      </c>
      <c r="AA363">
        <f>0.61365*exp(17.502*DN363/(240.97+DN363))</f>
        <v>0</v>
      </c>
      <c r="AB363">
        <f>(X363-DG363*(DL363+DM363)/1000)</f>
        <v>0</v>
      </c>
      <c r="AC363">
        <f>(-J363*44100)</f>
        <v>0</v>
      </c>
      <c r="AD363">
        <f>2*29.3*R363*0.92*(DN363-W363)</f>
        <v>0</v>
      </c>
      <c r="AE363">
        <f>2*0.95*5.67E-8*(((DN363+$B$9)+273)^4-(W363+273)^4)</f>
        <v>0</v>
      </c>
      <c r="AF363">
        <f>U363+AE363+AC363+AD363</f>
        <v>0</v>
      </c>
      <c r="AG363">
        <v>0</v>
      </c>
      <c r="AH363">
        <v>0</v>
      </c>
      <c r="AI363">
        <f>IF(AG363*$H$15&gt;=AK363,1.0,(AK363/(AK363-AG363*$H$15)))</f>
        <v>0</v>
      </c>
      <c r="AJ363">
        <f>(AI363-1)*100</f>
        <v>0</v>
      </c>
      <c r="AK363">
        <f>MAX(0,($B$15+$C$15*DS363)/(1+$D$15*DS363)*DL363/(DN363+273)*$E$15)</f>
        <v>0</v>
      </c>
      <c r="AL363" t="s">
        <v>422</v>
      </c>
      <c r="AM363" t="s">
        <v>422</v>
      </c>
      <c r="AN363">
        <v>0</v>
      </c>
      <c r="AO363">
        <v>0</v>
      </c>
      <c r="AP363">
        <f>1-AN363/AO363</f>
        <v>0</v>
      </c>
      <c r="AQ363">
        <v>0</v>
      </c>
      <c r="AR363" t="s">
        <v>422</v>
      </c>
      <c r="AS363" t="s">
        <v>422</v>
      </c>
      <c r="AT363">
        <v>0</v>
      </c>
      <c r="AU363">
        <v>0</v>
      </c>
      <c r="AV363">
        <f>1-AT363/AU363</f>
        <v>0</v>
      </c>
      <c r="AW363">
        <v>0.5</v>
      </c>
      <c r="AX363">
        <f>CW363</f>
        <v>0</v>
      </c>
      <c r="AY363">
        <f>L363</f>
        <v>0</v>
      </c>
      <c r="AZ363">
        <f>AV363*AW363*AX363</f>
        <v>0</v>
      </c>
      <c r="BA363">
        <f>(AY363-AQ363)/AX363</f>
        <v>0</v>
      </c>
      <c r="BB363">
        <f>(AO363-AU363)/AU363</f>
        <v>0</v>
      </c>
      <c r="BC363">
        <f>AN363/(AP363+AN363/AU363)</f>
        <v>0</v>
      </c>
      <c r="BD363" t="s">
        <v>422</v>
      </c>
      <c r="BE363">
        <v>0</v>
      </c>
      <c r="BF363">
        <f>IF(BE363&lt;&gt;0, BE363, BC363)</f>
        <v>0</v>
      </c>
      <c r="BG363">
        <f>1-BF363/AU363</f>
        <v>0</v>
      </c>
      <c r="BH363">
        <f>(AU363-AT363)/(AU363-BF363)</f>
        <v>0</v>
      </c>
      <c r="BI363">
        <f>(AO363-AU363)/(AO363-BF363)</f>
        <v>0</v>
      </c>
      <c r="BJ363">
        <f>(AU363-AT363)/(AU363-AN363)</f>
        <v>0</v>
      </c>
      <c r="BK363">
        <f>(AO363-AU363)/(AO363-AN363)</f>
        <v>0</v>
      </c>
      <c r="BL363">
        <f>(BH363*BF363/AT363)</f>
        <v>0</v>
      </c>
      <c r="BM363">
        <f>(1-BL363)</f>
        <v>0</v>
      </c>
      <c r="CV363">
        <f>$B$13*DT363+$C$13*DU363+$F$13*EF363*(1-EI363)</f>
        <v>0</v>
      </c>
      <c r="CW363">
        <f>CV363*CX363</f>
        <v>0</v>
      </c>
      <c r="CX363">
        <f>($B$13*$D$11+$C$13*$D$11+$F$13*((ES363+EK363)/MAX(ES363+EK363+ET363, 0.1)*$I$11+ET363/MAX(ES363+EK363+ET363, 0.1)*$J$11))/($B$13+$C$13+$F$13)</f>
        <v>0</v>
      </c>
      <c r="CY363">
        <f>($B$13*$K$11+$C$13*$K$11+$F$13*((ES363+EK363)/MAX(ES363+EK363+ET363, 0.1)*$P$11+ET363/MAX(ES363+EK363+ET363, 0.1)*$Q$11))/($B$13+$C$13+$F$13)</f>
        <v>0</v>
      </c>
      <c r="CZ363">
        <v>1.91</v>
      </c>
      <c r="DA363">
        <v>0.5</v>
      </c>
      <c r="DB363" t="s">
        <v>423</v>
      </c>
      <c r="DC363">
        <v>2</v>
      </c>
      <c r="DD363">
        <v>1758416264</v>
      </c>
      <c r="DE363">
        <v>421.9756666666667</v>
      </c>
      <c r="DF363">
        <v>419.9916666666666</v>
      </c>
      <c r="DG363">
        <v>23.5166125</v>
      </c>
      <c r="DH363">
        <v>23.46562916666666</v>
      </c>
      <c r="DI363">
        <v>422.637125</v>
      </c>
      <c r="DJ363">
        <v>23.20906666666667</v>
      </c>
      <c r="DK363">
        <v>500.0112083333333</v>
      </c>
      <c r="DL363">
        <v>90.17466250000001</v>
      </c>
      <c r="DM363">
        <v>0.06828888749999999</v>
      </c>
      <c r="DN363">
        <v>29.8779125</v>
      </c>
      <c r="DO363">
        <v>29.97790833333334</v>
      </c>
      <c r="DP363">
        <v>999.9</v>
      </c>
      <c r="DQ363">
        <v>0</v>
      </c>
      <c r="DR363">
        <v>0</v>
      </c>
      <c r="DS363">
        <v>10001.30208333333</v>
      </c>
      <c r="DT363">
        <v>0</v>
      </c>
      <c r="DU363">
        <v>3.76427</v>
      </c>
      <c r="DV363">
        <v>1.9841</v>
      </c>
      <c r="DW363">
        <v>432.1381666666666</v>
      </c>
      <c r="DX363">
        <v>430.0839166666667</v>
      </c>
      <c r="DY363">
        <v>0.05098539999999999</v>
      </c>
      <c r="DZ363">
        <v>419.9916666666666</v>
      </c>
      <c r="EA363">
        <v>23.46562916666666</v>
      </c>
      <c r="EB363">
        <v>2.120601666666666</v>
      </c>
      <c r="EC363">
        <v>2.116005</v>
      </c>
      <c r="ED363">
        <v>18.37479166666667</v>
      </c>
      <c r="EE363">
        <v>18.34017916666667</v>
      </c>
      <c r="EF363">
        <v>0.00500078</v>
      </c>
      <c r="EG363">
        <v>0</v>
      </c>
      <c r="EH363">
        <v>0</v>
      </c>
      <c r="EI363">
        <v>0</v>
      </c>
      <c r="EJ363">
        <v>156.8</v>
      </c>
      <c r="EK363">
        <v>0.00500078</v>
      </c>
      <c r="EL363">
        <v>-18.42916666666666</v>
      </c>
      <c r="EM363">
        <v>-1.283333333333333</v>
      </c>
      <c r="EN363">
        <v>35.106625</v>
      </c>
      <c r="EO363">
        <v>38.46325</v>
      </c>
      <c r="EP363">
        <v>36.86695833333334</v>
      </c>
      <c r="EQ363">
        <v>38.48154166666666</v>
      </c>
      <c r="ER363">
        <v>37.59875</v>
      </c>
      <c r="ES363">
        <v>0</v>
      </c>
      <c r="ET363">
        <v>0</v>
      </c>
      <c r="EU363">
        <v>0</v>
      </c>
      <c r="EV363">
        <v>1758416272.2</v>
      </c>
      <c r="EW363">
        <v>0</v>
      </c>
      <c r="EX363">
        <v>156.8</v>
      </c>
      <c r="EY363">
        <v>-36.36153840407356</v>
      </c>
      <c r="EZ363">
        <v>19.59230787631791</v>
      </c>
      <c r="FA363">
        <v>-18.212</v>
      </c>
      <c r="FB363">
        <v>15</v>
      </c>
      <c r="FC363">
        <v>0</v>
      </c>
      <c r="FD363" t="s">
        <v>424</v>
      </c>
      <c r="FE363">
        <v>1746989605.5</v>
      </c>
      <c r="FF363">
        <v>1746989593.5</v>
      </c>
      <c r="FG363">
        <v>0</v>
      </c>
      <c r="FH363">
        <v>-0.274</v>
      </c>
      <c r="FI363">
        <v>-0.002</v>
      </c>
      <c r="FJ363">
        <v>2.549</v>
      </c>
      <c r="FK363">
        <v>0.129</v>
      </c>
      <c r="FL363">
        <v>420</v>
      </c>
      <c r="FM363">
        <v>17</v>
      </c>
      <c r="FN363">
        <v>0.02</v>
      </c>
      <c r="FO363">
        <v>0.04</v>
      </c>
      <c r="FP363">
        <v>1.972369</v>
      </c>
      <c r="FQ363">
        <v>0.1434418761726085</v>
      </c>
      <c r="FR363">
        <v>0.03257952614756698</v>
      </c>
      <c r="FS363">
        <v>1</v>
      </c>
      <c r="FT363">
        <v>157.6911764705882</v>
      </c>
      <c r="FU363">
        <v>-13.13827347538641</v>
      </c>
      <c r="FV363">
        <v>5.817082735967697</v>
      </c>
      <c r="FW363">
        <v>0</v>
      </c>
      <c r="FX363">
        <v>0.0511074</v>
      </c>
      <c r="FY363">
        <v>0.001050009005628303</v>
      </c>
      <c r="FZ363">
        <v>0.0007831045096281842</v>
      </c>
      <c r="GA363">
        <v>1</v>
      </c>
      <c r="GB363">
        <v>2</v>
      </c>
      <c r="GC363">
        <v>3</v>
      </c>
      <c r="GD363" t="s">
        <v>425</v>
      </c>
      <c r="GE363">
        <v>3.10319</v>
      </c>
      <c r="GF363">
        <v>2.72657</v>
      </c>
      <c r="GG363">
        <v>0.0880813</v>
      </c>
      <c r="GH363">
        <v>0.0877134</v>
      </c>
      <c r="GI363">
        <v>0.105888</v>
      </c>
      <c r="GJ363">
        <v>0.107154</v>
      </c>
      <c r="GK363">
        <v>23833.7</v>
      </c>
      <c r="GL363">
        <v>21637.5</v>
      </c>
      <c r="GM363">
        <v>26700.4</v>
      </c>
      <c r="GN363">
        <v>23940.1</v>
      </c>
      <c r="GO363">
        <v>38201.4</v>
      </c>
      <c r="GP363">
        <v>31595.6</v>
      </c>
      <c r="GQ363">
        <v>46628.9</v>
      </c>
      <c r="GR363">
        <v>37874.5</v>
      </c>
      <c r="GS363">
        <v>1.86628</v>
      </c>
      <c r="GT363">
        <v>1.85858</v>
      </c>
      <c r="GU363">
        <v>0.0914373</v>
      </c>
      <c r="GV363">
        <v>0</v>
      </c>
      <c r="GW363">
        <v>28.4872</v>
      </c>
      <c r="GX363">
        <v>999.9</v>
      </c>
      <c r="GY363">
        <v>53.1</v>
      </c>
      <c r="GZ363">
        <v>31.7</v>
      </c>
      <c r="HA363">
        <v>27.645</v>
      </c>
      <c r="HB363">
        <v>60.5337</v>
      </c>
      <c r="HC363">
        <v>26.0817</v>
      </c>
      <c r="HD363">
        <v>1</v>
      </c>
      <c r="HE363">
        <v>0.14125</v>
      </c>
      <c r="HF363">
        <v>-1.33034</v>
      </c>
      <c r="HG363">
        <v>20.2935</v>
      </c>
      <c r="HH363">
        <v>5.22193</v>
      </c>
      <c r="HI363">
        <v>11.98</v>
      </c>
      <c r="HJ363">
        <v>4.96525</v>
      </c>
      <c r="HK363">
        <v>3.27593</v>
      </c>
      <c r="HL363">
        <v>9999</v>
      </c>
      <c r="HM363">
        <v>9999</v>
      </c>
      <c r="HN363">
        <v>9999</v>
      </c>
      <c r="HO363">
        <v>999.9</v>
      </c>
      <c r="HP363">
        <v>1.86388</v>
      </c>
      <c r="HQ363">
        <v>1.86005</v>
      </c>
      <c r="HR363">
        <v>1.85838</v>
      </c>
      <c r="HS363">
        <v>1.85974</v>
      </c>
      <c r="HT363">
        <v>1.85985</v>
      </c>
      <c r="HU363">
        <v>1.85837</v>
      </c>
      <c r="HV363">
        <v>1.85745</v>
      </c>
      <c r="HW363">
        <v>1.8524</v>
      </c>
      <c r="HX363">
        <v>0</v>
      </c>
      <c r="HY363">
        <v>0</v>
      </c>
      <c r="HZ363">
        <v>0</v>
      </c>
      <c r="IA363">
        <v>0</v>
      </c>
      <c r="IB363" t="s">
        <v>426</v>
      </c>
      <c r="IC363" t="s">
        <v>427</v>
      </c>
      <c r="ID363" t="s">
        <v>428</v>
      </c>
      <c r="IE363" t="s">
        <v>428</v>
      </c>
      <c r="IF363" t="s">
        <v>428</v>
      </c>
      <c r="IG363" t="s">
        <v>428</v>
      </c>
      <c r="IH363">
        <v>0</v>
      </c>
      <c r="II363">
        <v>100</v>
      </c>
      <c r="IJ363">
        <v>100</v>
      </c>
      <c r="IK363">
        <v>-0.661</v>
      </c>
      <c r="IL363">
        <v>0.3075</v>
      </c>
      <c r="IM363">
        <v>-0.6605319167387009</v>
      </c>
      <c r="IN363">
        <v>-0.0004737513092168879</v>
      </c>
      <c r="IO363">
        <v>1.233974951706583E-06</v>
      </c>
      <c r="IP363">
        <v>-2.791035861235605E-10</v>
      </c>
      <c r="IQ363">
        <v>0.04306461537617447</v>
      </c>
      <c r="IR363">
        <v>-0.002560808816659483</v>
      </c>
      <c r="IS363">
        <v>0.0007441110143227328</v>
      </c>
      <c r="IT363">
        <v>-6.151772081818622E-06</v>
      </c>
      <c r="IU363">
        <v>2</v>
      </c>
      <c r="IV363">
        <v>1988</v>
      </c>
      <c r="IW363">
        <v>1</v>
      </c>
      <c r="IX363">
        <v>28</v>
      </c>
      <c r="IY363">
        <v>190444.4</v>
      </c>
      <c r="IZ363">
        <v>190444.6</v>
      </c>
      <c r="JA363">
        <v>1.1499</v>
      </c>
      <c r="JB363">
        <v>2.60742</v>
      </c>
      <c r="JC363">
        <v>1.49658</v>
      </c>
      <c r="JD363">
        <v>2.34985</v>
      </c>
      <c r="JE363">
        <v>1.54907</v>
      </c>
      <c r="JF363">
        <v>2.4707</v>
      </c>
      <c r="JG363">
        <v>36.5287</v>
      </c>
      <c r="JH363">
        <v>24.0963</v>
      </c>
      <c r="JI363">
        <v>18</v>
      </c>
      <c r="JJ363">
        <v>481.699</v>
      </c>
      <c r="JK363">
        <v>491.264</v>
      </c>
      <c r="JL363">
        <v>30.3943</v>
      </c>
      <c r="JM363">
        <v>29.0587</v>
      </c>
      <c r="JN363">
        <v>30.0002</v>
      </c>
      <c r="JO363">
        <v>29.254</v>
      </c>
      <c r="JP363">
        <v>29.2413</v>
      </c>
      <c r="JQ363">
        <v>23.1164</v>
      </c>
      <c r="JR363">
        <v>18.8494</v>
      </c>
      <c r="JS363">
        <v>100</v>
      </c>
      <c r="JT363">
        <v>30.4013</v>
      </c>
      <c r="JU363">
        <v>420</v>
      </c>
      <c r="JV363">
        <v>23.4464</v>
      </c>
      <c r="JW363">
        <v>101.947</v>
      </c>
      <c r="JX363">
        <v>91.3403</v>
      </c>
    </row>
    <row r="364" spans="1:284">
      <c r="A364">
        <v>346</v>
      </c>
      <c r="B364">
        <v>1758416274</v>
      </c>
      <c r="C364">
        <v>3571</v>
      </c>
      <c r="D364" t="s">
        <v>1127</v>
      </c>
      <c r="E364" t="s">
        <v>1128</v>
      </c>
      <c r="F364">
        <v>5</v>
      </c>
      <c r="G364" t="s">
        <v>1098</v>
      </c>
      <c r="H364" t="s">
        <v>421</v>
      </c>
      <c r="I364">
        <v>1758416266</v>
      </c>
      <c r="J364">
        <f>(K364)/1000</f>
        <v>0</v>
      </c>
      <c r="K364">
        <f>1000*DK364*AI364*(DG364-DH364)/(100*CZ364*(1000-AI364*DG364))</f>
        <v>0</v>
      </c>
      <c r="L364">
        <f>DK364*AI364*(DF364-DE364*(1000-AI364*DH364)/(1000-AI364*DG364))/(100*CZ364)</f>
        <v>0</v>
      </c>
      <c r="M364">
        <f>DE364 - IF(AI364&gt;1, L364*CZ364*100.0/(AK364), 0)</f>
        <v>0</v>
      </c>
      <c r="N364">
        <f>((T364-J364/2)*M364-L364)/(T364+J364/2)</f>
        <v>0</v>
      </c>
      <c r="O364">
        <f>N364*(DL364+DM364)/1000.0</f>
        <v>0</v>
      </c>
      <c r="P364">
        <f>(DE364 - IF(AI364&gt;1, L364*CZ364*100.0/(AK364), 0))*(DL364+DM364)/1000.0</f>
        <v>0</v>
      </c>
      <c r="Q364">
        <f>2.0/((1/S364-1/R364)+SIGN(S364)*SQRT((1/S364-1/R364)*(1/S364-1/R364) + 4*DA364/((DA364+1)*(DA364+1))*(2*1/S364*1/R364-1/R364*1/R364)))</f>
        <v>0</v>
      </c>
      <c r="R364">
        <f>IF(LEFT(DB364,1)&lt;&gt;"0",IF(LEFT(DB364,1)="1",3.0,DC364),$D$5+$E$5*(DS364*DL364/($K$5*1000))+$F$5*(DS364*DL364/($K$5*1000))*MAX(MIN(CZ364,$J$5),$I$5)*MAX(MIN(CZ364,$J$5),$I$5)+$G$5*MAX(MIN(CZ364,$J$5),$I$5)*(DS364*DL364/($K$5*1000))+$H$5*(DS364*DL364/($K$5*1000))*(DS364*DL364/($K$5*1000)))</f>
        <v>0</v>
      </c>
      <c r="S364">
        <f>J364*(1000-(1000*0.61365*exp(17.502*W364/(240.97+W364))/(DL364+DM364)+DG364)/2)/(1000*0.61365*exp(17.502*W364/(240.97+W364))/(DL364+DM364)-DG364)</f>
        <v>0</v>
      </c>
      <c r="T364">
        <f>1/((DA364+1)/(Q364/1.6)+1/(R364/1.37)) + DA364/((DA364+1)/(Q364/1.6) + DA364/(R364/1.37))</f>
        <v>0</v>
      </c>
      <c r="U364">
        <f>(CV364*CY364)</f>
        <v>0</v>
      </c>
      <c r="V364">
        <f>(DN364+(U364+2*0.95*5.67E-8*(((DN364+$B$9)+273)^4-(DN364+273)^4)-44100*J364)/(1.84*29.3*R364+8*0.95*5.67E-8*(DN364+273)^3))</f>
        <v>0</v>
      </c>
      <c r="W364">
        <f>($C$9*DO364+$D$9*DP364+$E$9*V364)</f>
        <v>0</v>
      </c>
      <c r="X364">
        <f>0.61365*exp(17.502*W364/(240.97+W364))</f>
        <v>0</v>
      </c>
      <c r="Y364">
        <f>(Z364/AA364*100)</f>
        <v>0</v>
      </c>
      <c r="Z364">
        <f>DG364*(DL364+DM364)/1000</f>
        <v>0</v>
      </c>
      <c r="AA364">
        <f>0.61365*exp(17.502*DN364/(240.97+DN364))</f>
        <v>0</v>
      </c>
      <c r="AB364">
        <f>(X364-DG364*(DL364+DM364)/1000)</f>
        <v>0</v>
      </c>
      <c r="AC364">
        <f>(-J364*44100)</f>
        <v>0</v>
      </c>
      <c r="AD364">
        <f>2*29.3*R364*0.92*(DN364-W364)</f>
        <v>0</v>
      </c>
      <c r="AE364">
        <f>2*0.95*5.67E-8*(((DN364+$B$9)+273)^4-(W364+273)^4)</f>
        <v>0</v>
      </c>
      <c r="AF364">
        <f>U364+AE364+AC364+AD364</f>
        <v>0</v>
      </c>
      <c r="AG364">
        <v>0</v>
      </c>
      <c r="AH364">
        <v>0</v>
      </c>
      <c r="AI364">
        <f>IF(AG364*$H$15&gt;=AK364,1.0,(AK364/(AK364-AG364*$H$15)))</f>
        <v>0</v>
      </c>
      <c r="AJ364">
        <f>(AI364-1)*100</f>
        <v>0</v>
      </c>
      <c r="AK364">
        <f>MAX(0,($B$15+$C$15*DS364)/(1+$D$15*DS364)*DL364/(DN364+273)*$E$15)</f>
        <v>0</v>
      </c>
      <c r="AL364" t="s">
        <v>422</v>
      </c>
      <c r="AM364" t="s">
        <v>422</v>
      </c>
      <c r="AN364">
        <v>0</v>
      </c>
      <c r="AO364">
        <v>0</v>
      </c>
      <c r="AP364">
        <f>1-AN364/AO364</f>
        <v>0</v>
      </c>
      <c r="AQ364">
        <v>0</v>
      </c>
      <c r="AR364" t="s">
        <v>422</v>
      </c>
      <c r="AS364" t="s">
        <v>422</v>
      </c>
      <c r="AT364">
        <v>0</v>
      </c>
      <c r="AU364">
        <v>0</v>
      </c>
      <c r="AV364">
        <f>1-AT364/AU364</f>
        <v>0</v>
      </c>
      <c r="AW364">
        <v>0.5</v>
      </c>
      <c r="AX364">
        <f>CW364</f>
        <v>0</v>
      </c>
      <c r="AY364">
        <f>L364</f>
        <v>0</v>
      </c>
      <c r="AZ364">
        <f>AV364*AW364*AX364</f>
        <v>0</v>
      </c>
      <c r="BA364">
        <f>(AY364-AQ364)/AX364</f>
        <v>0</v>
      </c>
      <c r="BB364">
        <f>(AO364-AU364)/AU364</f>
        <v>0</v>
      </c>
      <c r="BC364">
        <f>AN364/(AP364+AN364/AU364)</f>
        <v>0</v>
      </c>
      <c r="BD364" t="s">
        <v>422</v>
      </c>
      <c r="BE364">
        <v>0</v>
      </c>
      <c r="BF364">
        <f>IF(BE364&lt;&gt;0, BE364, BC364)</f>
        <v>0</v>
      </c>
      <c r="BG364">
        <f>1-BF364/AU364</f>
        <v>0</v>
      </c>
      <c r="BH364">
        <f>(AU364-AT364)/(AU364-BF364)</f>
        <v>0</v>
      </c>
      <c r="BI364">
        <f>(AO364-AU364)/(AO364-BF364)</f>
        <v>0</v>
      </c>
      <c r="BJ364">
        <f>(AU364-AT364)/(AU364-AN364)</f>
        <v>0</v>
      </c>
      <c r="BK364">
        <f>(AO364-AU364)/(AO364-AN364)</f>
        <v>0</v>
      </c>
      <c r="BL364">
        <f>(BH364*BF364/AT364)</f>
        <v>0</v>
      </c>
      <c r="BM364">
        <f>(1-BL364)</f>
        <v>0</v>
      </c>
      <c r="CV364">
        <f>$B$13*DT364+$C$13*DU364+$F$13*EF364*(1-EI364)</f>
        <v>0</v>
      </c>
      <c r="CW364">
        <f>CV364*CX364</f>
        <v>0</v>
      </c>
      <c r="CX364">
        <f>($B$13*$D$11+$C$13*$D$11+$F$13*((ES364+EK364)/MAX(ES364+EK364+ET364, 0.1)*$I$11+ET364/MAX(ES364+EK364+ET364, 0.1)*$J$11))/($B$13+$C$13+$F$13)</f>
        <v>0</v>
      </c>
      <c r="CY364">
        <f>($B$13*$K$11+$C$13*$K$11+$F$13*((ES364+EK364)/MAX(ES364+EK364+ET364, 0.1)*$P$11+ET364/MAX(ES364+EK364+ET364, 0.1)*$Q$11))/($B$13+$C$13+$F$13)</f>
        <v>0</v>
      </c>
      <c r="CZ364">
        <v>1.91</v>
      </c>
      <c r="DA364">
        <v>0.5</v>
      </c>
      <c r="DB364" t="s">
        <v>423</v>
      </c>
      <c r="DC364">
        <v>2</v>
      </c>
      <c r="DD364">
        <v>1758416266</v>
      </c>
      <c r="DE364">
        <v>421.982125</v>
      </c>
      <c r="DF364">
        <v>419.9957083333334</v>
      </c>
      <c r="DG364">
        <v>23.5166</v>
      </c>
      <c r="DH364">
        <v>23.46595416666667</v>
      </c>
      <c r="DI364">
        <v>422.6435416666666</v>
      </c>
      <c r="DJ364">
        <v>23.20905833333333</v>
      </c>
      <c r="DK364">
        <v>500.0153749999999</v>
      </c>
      <c r="DL364">
        <v>90.17489583333332</v>
      </c>
      <c r="DM364">
        <v>0.06831061249999999</v>
      </c>
      <c r="DN364">
        <v>29.87870833333333</v>
      </c>
      <c r="DO364">
        <v>29.97850416666667</v>
      </c>
      <c r="DP364">
        <v>999.9</v>
      </c>
      <c r="DQ364">
        <v>0</v>
      </c>
      <c r="DR364">
        <v>0</v>
      </c>
      <c r="DS364">
        <v>10002.60125</v>
      </c>
      <c r="DT364">
        <v>0</v>
      </c>
      <c r="DU364">
        <v>3.76427</v>
      </c>
      <c r="DV364">
        <v>1.986497083333333</v>
      </c>
      <c r="DW364">
        <v>432.1447083333333</v>
      </c>
      <c r="DX364">
        <v>430.0882083333333</v>
      </c>
      <c r="DY364">
        <v>0.05064597499999999</v>
      </c>
      <c r="DZ364">
        <v>419.9957083333334</v>
      </c>
      <c r="EA364">
        <v>23.46595416666667</v>
      </c>
      <c r="EB364">
        <v>2.12060625</v>
      </c>
      <c r="EC364">
        <v>2.11604</v>
      </c>
      <c r="ED364">
        <v>18.37482916666667</v>
      </c>
      <c r="EE364">
        <v>18.34044166666667</v>
      </c>
      <c r="EF364">
        <v>0.00500078</v>
      </c>
      <c r="EG364">
        <v>0</v>
      </c>
      <c r="EH364">
        <v>0</v>
      </c>
      <c r="EI364">
        <v>0</v>
      </c>
      <c r="EJ364">
        <v>156.4666666666667</v>
      </c>
      <c r="EK364">
        <v>0.00500078</v>
      </c>
      <c r="EL364">
        <v>-18.6625</v>
      </c>
      <c r="EM364">
        <v>-1.208333333333333</v>
      </c>
      <c r="EN364">
        <v>35.09620833333333</v>
      </c>
      <c r="EO364">
        <v>38.45020833333333</v>
      </c>
      <c r="EP364">
        <v>36.85391666666666</v>
      </c>
      <c r="EQ364">
        <v>38.46595833333333</v>
      </c>
      <c r="ER364">
        <v>37.59091666666666</v>
      </c>
      <c r="ES364">
        <v>0</v>
      </c>
      <c r="ET364">
        <v>0</v>
      </c>
      <c r="EU364">
        <v>0</v>
      </c>
      <c r="EV364">
        <v>1758416274</v>
      </c>
      <c r="EW364">
        <v>0</v>
      </c>
      <c r="EX364">
        <v>156.7730769230769</v>
      </c>
      <c r="EY364">
        <v>-5.521367373230801</v>
      </c>
      <c r="EZ364">
        <v>0.8273505979050062</v>
      </c>
      <c r="FA364">
        <v>-17.77692307692308</v>
      </c>
      <c r="FB364">
        <v>15</v>
      </c>
      <c r="FC364">
        <v>0</v>
      </c>
      <c r="FD364" t="s">
        <v>424</v>
      </c>
      <c r="FE364">
        <v>1746989605.5</v>
      </c>
      <c r="FF364">
        <v>1746989593.5</v>
      </c>
      <c r="FG364">
        <v>0</v>
      </c>
      <c r="FH364">
        <v>-0.274</v>
      </c>
      <c r="FI364">
        <v>-0.002</v>
      </c>
      <c r="FJ364">
        <v>2.549</v>
      </c>
      <c r="FK364">
        <v>0.129</v>
      </c>
      <c r="FL364">
        <v>420</v>
      </c>
      <c r="FM364">
        <v>17</v>
      </c>
      <c r="FN364">
        <v>0.02</v>
      </c>
      <c r="FO364">
        <v>0.04</v>
      </c>
      <c r="FP364">
        <v>1.976010487804878</v>
      </c>
      <c r="FQ364">
        <v>0.08689651567943645</v>
      </c>
      <c r="FR364">
        <v>0.03039569344907025</v>
      </c>
      <c r="FS364">
        <v>1</v>
      </c>
      <c r="FT364">
        <v>157.2558823529412</v>
      </c>
      <c r="FU364">
        <v>-14.05805948926069</v>
      </c>
      <c r="FV364">
        <v>5.65369172344993</v>
      </c>
      <c r="FW364">
        <v>0</v>
      </c>
      <c r="FX364">
        <v>0.0508058512195122</v>
      </c>
      <c r="FY364">
        <v>-0.004278054355400619</v>
      </c>
      <c r="FZ364">
        <v>0.001163688306922968</v>
      </c>
      <c r="GA364">
        <v>1</v>
      </c>
      <c r="GB364">
        <v>2</v>
      </c>
      <c r="GC364">
        <v>3</v>
      </c>
      <c r="GD364" t="s">
        <v>425</v>
      </c>
      <c r="GE364">
        <v>3.10335</v>
      </c>
      <c r="GF364">
        <v>2.72622</v>
      </c>
      <c r="GG364">
        <v>0.0880798</v>
      </c>
      <c r="GH364">
        <v>0.087713</v>
      </c>
      <c r="GI364">
        <v>0.105892</v>
      </c>
      <c r="GJ364">
        <v>0.10715</v>
      </c>
      <c r="GK364">
        <v>23833.7</v>
      </c>
      <c r="GL364">
        <v>21637.3</v>
      </c>
      <c r="GM364">
        <v>26700.4</v>
      </c>
      <c r="GN364">
        <v>23939.9</v>
      </c>
      <c r="GO364">
        <v>38201.2</v>
      </c>
      <c r="GP364">
        <v>31595.6</v>
      </c>
      <c r="GQ364">
        <v>46628.8</v>
      </c>
      <c r="GR364">
        <v>37874.3</v>
      </c>
      <c r="GS364">
        <v>1.8665</v>
      </c>
      <c r="GT364">
        <v>1.85853</v>
      </c>
      <c r="GU364">
        <v>0.0919774</v>
      </c>
      <c r="GV364">
        <v>0</v>
      </c>
      <c r="GW364">
        <v>28.4872</v>
      </c>
      <c r="GX364">
        <v>999.9</v>
      </c>
      <c r="GY364">
        <v>53.1</v>
      </c>
      <c r="GZ364">
        <v>31.7</v>
      </c>
      <c r="HA364">
        <v>27.6446</v>
      </c>
      <c r="HB364">
        <v>60.9937</v>
      </c>
      <c r="HC364">
        <v>25.9495</v>
      </c>
      <c r="HD364">
        <v>1</v>
      </c>
      <c r="HE364">
        <v>0.141347</v>
      </c>
      <c r="HF364">
        <v>-1.33854</v>
      </c>
      <c r="HG364">
        <v>20.2934</v>
      </c>
      <c r="HH364">
        <v>5.22133</v>
      </c>
      <c r="HI364">
        <v>11.98</v>
      </c>
      <c r="HJ364">
        <v>4.96525</v>
      </c>
      <c r="HK364">
        <v>3.27595</v>
      </c>
      <c r="HL364">
        <v>9999</v>
      </c>
      <c r="HM364">
        <v>9999</v>
      </c>
      <c r="HN364">
        <v>9999</v>
      </c>
      <c r="HO364">
        <v>999.9</v>
      </c>
      <c r="HP364">
        <v>1.86388</v>
      </c>
      <c r="HQ364">
        <v>1.86006</v>
      </c>
      <c r="HR364">
        <v>1.85838</v>
      </c>
      <c r="HS364">
        <v>1.85974</v>
      </c>
      <c r="HT364">
        <v>1.85985</v>
      </c>
      <c r="HU364">
        <v>1.85837</v>
      </c>
      <c r="HV364">
        <v>1.85745</v>
      </c>
      <c r="HW364">
        <v>1.8524</v>
      </c>
      <c r="HX364">
        <v>0</v>
      </c>
      <c r="HY364">
        <v>0</v>
      </c>
      <c r="HZ364">
        <v>0</v>
      </c>
      <c r="IA364">
        <v>0</v>
      </c>
      <c r="IB364" t="s">
        <v>426</v>
      </c>
      <c r="IC364" t="s">
        <v>427</v>
      </c>
      <c r="ID364" t="s">
        <v>428</v>
      </c>
      <c r="IE364" t="s">
        <v>428</v>
      </c>
      <c r="IF364" t="s">
        <v>428</v>
      </c>
      <c r="IG364" t="s">
        <v>428</v>
      </c>
      <c r="IH364">
        <v>0</v>
      </c>
      <c r="II364">
        <v>100</v>
      </c>
      <c r="IJ364">
        <v>100</v>
      </c>
      <c r="IK364">
        <v>-0.662</v>
      </c>
      <c r="IL364">
        <v>0.3076</v>
      </c>
      <c r="IM364">
        <v>-0.6605319167387009</v>
      </c>
      <c r="IN364">
        <v>-0.0004737513092168879</v>
      </c>
      <c r="IO364">
        <v>1.233974951706583E-06</v>
      </c>
      <c r="IP364">
        <v>-2.791035861235605E-10</v>
      </c>
      <c r="IQ364">
        <v>0.04306461537617447</v>
      </c>
      <c r="IR364">
        <v>-0.002560808816659483</v>
      </c>
      <c r="IS364">
        <v>0.0007441110143227328</v>
      </c>
      <c r="IT364">
        <v>-6.151772081818622E-06</v>
      </c>
      <c r="IU364">
        <v>2</v>
      </c>
      <c r="IV364">
        <v>1988</v>
      </c>
      <c r="IW364">
        <v>1</v>
      </c>
      <c r="IX364">
        <v>28</v>
      </c>
      <c r="IY364">
        <v>190444.5</v>
      </c>
      <c r="IZ364">
        <v>190444.7</v>
      </c>
      <c r="JA364">
        <v>1.1499</v>
      </c>
      <c r="JB364">
        <v>2.61108</v>
      </c>
      <c r="JC364">
        <v>1.49658</v>
      </c>
      <c r="JD364">
        <v>2.34741</v>
      </c>
      <c r="JE364">
        <v>1.54907</v>
      </c>
      <c r="JF364">
        <v>2.42554</v>
      </c>
      <c r="JG364">
        <v>36.5287</v>
      </c>
      <c r="JH364">
        <v>24.0875</v>
      </c>
      <c r="JI364">
        <v>18</v>
      </c>
      <c r="JJ364">
        <v>481.83</v>
      </c>
      <c r="JK364">
        <v>491.241</v>
      </c>
      <c r="JL364">
        <v>30.3992</v>
      </c>
      <c r="JM364">
        <v>29.0587</v>
      </c>
      <c r="JN364">
        <v>30.0002</v>
      </c>
      <c r="JO364">
        <v>29.254</v>
      </c>
      <c r="JP364">
        <v>29.2425</v>
      </c>
      <c r="JQ364">
        <v>23.1187</v>
      </c>
      <c r="JR364">
        <v>18.8494</v>
      </c>
      <c r="JS364">
        <v>100</v>
      </c>
      <c r="JT364">
        <v>30.4013</v>
      </c>
      <c r="JU364">
        <v>420</v>
      </c>
      <c r="JV364">
        <v>23.4464</v>
      </c>
      <c r="JW364">
        <v>101.947</v>
      </c>
      <c r="JX364">
        <v>91.33969999999999</v>
      </c>
    </row>
    <row r="365" spans="1:284">
      <c r="A365">
        <v>347</v>
      </c>
      <c r="B365">
        <v>1758416276</v>
      </c>
      <c r="C365">
        <v>3573</v>
      </c>
      <c r="D365" t="s">
        <v>1129</v>
      </c>
      <c r="E365" t="s">
        <v>1130</v>
      </c>
      <c r="F365">
        <v>5</v>
      </c>
      <c r="G365" t="s">
        <v>1098</v>
      </c>
      <c r="H365" t="s">
        <v>421</v>
      </c>
      <c r="I365">
        <v>1758416268</v>
      </c>
      <c r="J365">
        <f>(K365)/1000</f>
        <v>0</v>
      </c>
      <c r="K365">
        <f>1000*DK365*AI365*(DG365-DH365)/(100*CZ365*(1000-AI365*DG365))</f>
        <v>0</v>
      </c>
      <c r="L365">
        <f>DK365*AI365*(DF365-DE365*(1000-AI365*DH365)/(1000-AI365*DG365))/(100*CZ365)</f>
        <v>0</v>
      </c>
      <c r="M365">
        <f>DE365 - IF(AI365&gt;1, L365*CZ365*100.0/(AK365), 0)</f>
        <v>0</v>
      </c>
      <c r="N365">
        <f>((T365-J365/2)*M365-L365)/(T365+J365/2)</f>
        <v>0</v>
      </c>
      <c r="O365">
        <f>N365*(DL365+DM365)/1000.0</f>
        <v>0</v>
      </c>
      <c r="P365">
        <f>(DE365 - IF(AI365&gt;1, L365*CZ365*100.0/(AK365), 0))*(DL365+DM365)/1000.0</f>
        <v>0</v>
      </c>
      <c r="Q365">
        <f>2.0/((1/S365-1/R365)+SIGN(S365)*SQRT((1/S365-1/R365)*(1/S365-1/R365) + 4*DA365/((DA365+1)*(DA365+1))*(2*1/S365*1/R365-1/R365*1/R365)))</f>
        <v>0</v>
      </c>
      <c r="R365">
        <f>IF(LEFT(DB365,1)&lt;&gt;"0",IF(LEFT(DB365,1)="1",3.0,DC365),$D$5+$E$5*(DS365*DL365/($K$5*1000))+$F$5*(DS365*DL365/($K$5*1000))*MAX(MIN(CZ365,$J$5),$I$5)*MAX(MIN(CZ365,$J$5),$I$5)+$G$5*MAX(MIN(CZ365,$J$5),$I$5)*(DS365*DL365/($K$5*1000))+$H$5*(DS365*DL365/($K$5*1000))*(DS365*DL365/($K$5*1000)))</f>
        <v>0</v>
      </c>
      <c r="S365">
        <f>J365*(1000-(1000*0.61365*exp(17.502*W365/(240.97+W365))/(DL365+DM365)+DG365)/2)/(1000*0.61365*exp(17.502*W365/(240.97+W365))/(DL365+DM365)-DG365)</f>
        <v>0</v>
      </c>
      <c r="T365">
        <f>1/((DA365+1)/(Q365/1.6)+1/(R365/1.37)) + DA365/((DA365+1)/(Q365/1.6) + DA365/(R365/1.37))</f>
        <v>0</v>
      </c>
      <c r="U365">
        <f>(CV365*CY365)</f>
        <v>0</v>
      </c>
      <c r="V365">
        <f>(DN365+(U365+2*0.95*5.67E-8*(((DN365+$B$9)+273)^4-(DN365+273)^4)-44100*J365)/(1.84*29.3*R365+8*0.95*5.67E-8*(DN365+273)^3))</f>
        <v>0</v>
      </c>
      <c r="W365">
        <f>($C$9*DO365+$D$9*DP365+$E$9*V365)</f>
        <v>0</v>
      </c>
      <c r="X365">
        <f>0.61365*exp(17.502*W365/(240.97+W365))</f>
        <v>0</v>
      </c>
      <c r="Y365">
        <f>(Z365/AA365*100)</f>
        <v>0</v>
      </c>
      <c r="Z365">
        <f>DG365*(DL365+DM365)/1000</f>
        <v>0</v>
      </c>
      <c r="AA365">
        <f>0.61365*exp(17.502*DN365/(240.97+DN365))</f>
        <v>0</v>
      </c>
      <c r="AB365">
        <f>(X365-DG365*(DL365+DM365)/1000)</f>
        <v>0</v>
      </c>
      <c r="AC365">
        <f>(-J365*44100)</f>
        <v>0</v>
      </c>
      <c r="AD365">
        <f>2*29.3*R365*0.92*(DN365-W365)</f>
        <v>0</v>
      </c>
      <c r="AE365">
        <f>2*0.95*5.67E-8*(((DN365+$B$9)+273)^4-(W365+273)^4)</f>
        <v>0</v>
      </c>
      <c r="AF365">
        <f>U365+AE365+AC365+AD365</f>
        <v>0</v>
      </c>
      <c r="AG365">
        <v>0</v>
      </c>
      <c r="AH365">
        <v>0</v>
      </c>
      <c r="AI365">
        <f>IF(AG365*$H$15&gt;=AK365,1.0,(AK365/(AK365-AG365*$H$15)))</f>
        <v>0</v>
      </c>
      <c r="AJ365">
        <f>(AI365-1)*100</f>
        <v>0</v>
      </c>
      <c r="AK365">
        <f>MAX(0,($B$15+$C$15*DS365)/(1+$D$15*DS365)*DL365/(DN365+273)*$E$15)</f>
        <v>0</v>
      </c>
      <c r="AL365" t="s">
        <v>422</v>
      </c>
      <c r="AM365" t="s">
        <v>422</v>
      </c>
      <c r="AN365">
        <v>0</v>
      </c>
      <c r="AO365">
        <v>0</v>
      </c>
      <c r="AP365">
        <f>1-AN365/AO365</f>
        <v>0</v>
      </c>
      <c r="AQ365">
        <v>0</v>
      </c>
      <c r="AR365" t="s">
        <v>422</v>
      </c>
      <c r="AS365" t="s">
        <v>422</v>
      </c>
      <c r="AT365">
        <v>0</v>
      </c>
      <c r="AU365">
        <v>0</v>
      </c>
      <c r="AV365">
        <f>1-AT365/AU365</f>
        <v>0</v>
      </c>
      <c r="AW365">
        <v>0.5</v>
      </c>
      <c r="AX365">
        <f>CW365</f>
        <v>0</v>
      </c>
      <c r="AY365">
        <f>L365</f>
        <v>0</v>
      </c>
      <c r="AZ365">
        <f>AV365*AW365*AX365</f>
        <v>0</v>
      </c>
      <c r="BA365">
        <f>(AY365-AQ365)/AX365</f>
        <v>0</v>
      </c>
      <c r="BB365">
        <f>(AO365-AU365)/AU365</f>
        <v>0</v>
      </c>
      <c r="BC365">
        <f>AN365/(AP365+AN365/AU365)</f>
        <v>0</v>
      </c>
      <c r="BD365" t="s">
        <v>422</v>
      </c>
      <c r="BE365">
        <v>0</v>
      </c>
      <c r="BF365">
        <f>IF(BE365&lt;&gt;0, BE365, BC365)</f>
        <v>0</v>
      </c>
      <c r="BG365">
        <f>1-BF365/AU365</f>
        <v>0</v>
      </c>
      <c r="BH365">
        <f>(AU365-AT365)/(AU365-BF365)</f>
        <v>0</v>
      </c>
      <c r="BI365">
        <f>(AO365-AU365)/(AO365-BF365)</f>
        <v>0</v>
      </c>
      <c r="BJ365">
        <f>(AU365-AT365)/(AU365-AN365)</f>
        <v>0</v>
      </c>
      <c r="BK365">
        <f>(AO365-AU365)/(AO365-AN365)</f>
        <v>0</v>
      </c>
      <c r="BL365">
        <f>(BH365*BF365/AT365)</f>
        <v>0</v>
      </c>
      <c r="BM365">
        <f>(1-BL365)</f>
        <v>0</v>
      </c>
      <c r="CV365">
        <f>$B$13*DT365+$C$13*DU365+$F$13*EF365*(1-EI365)</f>
        <v>0</v>
      </c>
      <c r="CW365">
        <f>CV365*CX365</f>
        <v>0</v>
      </c>
      <c r="CX365">
        <f>($B$13*$D$11+$C$13*$D$11+$F$13*((ES365+EK365)/MAX(ES365+EK365+ET365, 0.1)*$I$11+ET365/MAX(ES365+EK365+ET365, 0.1)*$J$11))/($B$13+$C$13+$F$13)</f>
        <v>0</v>
      </c>
      <c r="CY365">
        <f>($B$13*$K$11+$C$13*$K$11+$F$13*((ES365+EK365)/MAX(ES365+EK365+ET365, 0.1)*$P$11+ET365/MAX(ES365+EK365+ET365, 0.1)*$Q$11))/($B$13+$C$13+$F$13)</f>
        <v>0</v>
      </c>
      <c r="CZ365">
        <v>1.91</v>
      </c>
      <c r="DA365">
        <v>0.5</v>
      </c>
      <c r="DB365" t="s">
        <v>423</v>
      </c>
      <c r="DC365">
        <v>2</v>
      </c>
      <c r="DD365">
        <v>1758416268</v>
      </c>
      <c r="DE365">
        <v>421.9776666666667</v>
      </c>
      <c r="DF365">
        <v>419.999375</v>
      </c>
      <c r="DG365">
        <v>23.51675416666667</v>
      </c>
      <c r="DH365">
        <v>23.4659875</v>
      </c>
      <c r="DI365">
        <v>422.639</v>
      </c>
      <c r="DJ365">
        <v>23.20920416666667</v>
      </c>
      <c r="DK365">
        <v>500.0187083333333</v>
      </c>
      <c r="DL365">
        <v>90.17507916666666</v>
      </c>
      <c r="DM365">
        <v>0.06831902499999999</v>
      </c>
      <c r="DN365">
        <v>29.87963333333333</v>
      </c>
      <c r="DO365">
        <v>29.98028333333334</v>
      </c>
      <c r="DP365">
        <v>999.9</v>
      </c>
      <c r="DQ365">
        <v>0</v>
      </c>
      <c r="DR365">
        <v>0</v>
      </c>
      <c r="DS365">
        <v>10001.45458333333</v>
      </c>
      <c r="DT365">
        <v>0</v>
      </c>
      <c r="DU365">
        <v>3.76427</v>
      </c>
      <c r="DV365">
        <v>1.978284583333333</v>
      </c>
      <c r="DW365">
        <v>432.1401666666666</v>
      </c>
      <c r="DX365">
        <v>430.0919999999999</v>
      </c>
      <c r="DY365">
        <v>0.05076335833333333</v>
      </c>
      <c r="DZ365">
        <v>419.999375</v>
      </c>
      <c r="EA365">
        <v>23.4659875</v>
      </c>
      <c r="EB365">
        <v>2.120624166666667</v>
      </c>
      <c r="EC365">
        <v>2.1160475</v>
      </c>
      <c r="ED365">
        <v>18.3749625</v>
      </c>
      <c r="EE365">
        <v>18.3405</v>
      </c>
      <c r="EF365">
        <v>0.00500078</v>
      </c>
      <c r="EG365">
        <v>0</v>
      </c>
      <c r="EH365">
        <v>0</v>
      </c>
      <c r="EI365">
        <v>0</v>
      </c>
      <c r="EJ365">
        <v>156.2541666666667</v>
      </c>
      <c r="EK365">
        <v>0.00500078</v>
      </c>
      <c r="EL365">
        <v>-18.35</v>
      </c>
      <c r="EM365">
        <v>-1.208333333333333</v>
      </c>
      <c r="EN365">
        <v>35.09358333333333</v>
      </c>
      <c r="EO365">
        <v>38.43716666666666</v>
      </c>
      <c r="EP365">
        <v>36.82004166666666</v>
      </c>
      <c r="EQ365">
        <v>38.45295833333333</v>
      </c>
      <c r="ER365">
        <v>37.59608333333333</v>
      </c>
      <c r="ES365">
        <v>0</v>
      </c>
      <c r="ET365">
        <v>0</v>
      </c>
      <c r="EU365">
        <v>0</v>
      </c>
      <c r="EV365">
        <v>1758416275.8</v>
      </c>
      <c r="EW365">
        <v>0</v>
      </c>
      <c r="EX365">
        <v>156.944</v>
      </c>
      <c r="EY365">
        <v>-15.69230757338055</v>
      </c>
      <c r="EZ365">
        <v>-1.246153694073844</v>
      </c>
      <c r="FA365">
        <v>-17.772</v>
      </c>
      <c r="FB365">
        <v>15</v>
      </c>
      <c r="FC365">
        <v>0</v>
      </c>
      <c r="FD365" t="s">
        <v>424</v>
      </c>
      <c r="FE365">
        <v>1746989605.5</v>
      </c>
      <c r="FF365">
        <v>1746989593.5</v>
      </c>
      <c r="FG365">
        <v>0</v>
      </c>
      <c r="FH365">
        <v>-0.274</v>
      </c>
      <c r="FI365">
        <v>-0.002</v>
      </c>
      <c r="FJ365">
        <v>2.549</v>
      </c>
      <c r="FK365">
        <v>0.129</v>
      </c>
      <c r="FL365">
        <v>420</v>
      </c>
      <c r="FM365">
        <v>17</v>
      </c>
      <c r="FN365">
        <v>0.02</v>
      </c>
      <c r="FO365">
        <v>0.04</v>
      </c>
      <c r="FP365">
        <v>1.9768175</v>
      </c>
      <c r="FQ365">
        <v>0.02472270168854829</v>
      </c>
      <c r="FR365">
        <v>0.02971842439884727</v>
      </c>
      <c r="FS365">
        <v>1</v>
      </c>
      <c r="FT365">
        <v>157.1911764705882</v>
      </c>
      <c r="FU365">
        <v>-10.4736439626382</v>
      </c>
      <c r="FV365">
        <v>5.646152654010299</v>
      </c>
      <c r="FW365">
        <v>0</v>
      </c>
      <c r="FX365">
        <v>0.05082858999999999</v>
      </c>
      <c r="FY365">
        <v>-0.003712322701688766</v>
      </c>
      <c r="FZ365">
        <v>0.001195635687573769</v>
      </c>
      <c r="GA365">
        <v>1</v>
      </c>
      <c r="GB365">
        <v>2</v>
      </c>
      <c r="GC365">
        <v>3</v>
      </c>
      <c r="GD365" t="s">
        <v>425</v>
      </c>
      <c r="GE365">
        <v>3.1032</v>
      </c>
      <c r="GF365">
        <v>2.72625</v>
      </c>
      <c r="GG365">
        <v>0.08806890000000001</v>
      </c>
      <c r="GH365">
        <v>0.08770749999999999</v>
      </c>
      <c r="GI365">
        <v>0.105892</v>
      </c>
      <c r="GJ365">
        <v>0.107143</v>
      </c>
      <c r="GK365">
        <v>23833.9</v>
      </c>
      <c r="GL365">
        <v>21637.4</v>
      </c>
      <c r="GM365">
        <v>26700.2</v>
      </c>
      <c r="GN365">
        <v>23939.8</v>
      </c>
      <c r="GO365">
        <v>38201.2</v>
      </c>
      <c r="GP365">
        <v>31595.7</v>
      </c>
      <c r="GQ365">
        <v>46628.8</v>
      </c>
      <c r="GR365">
        <v>37874.2</v>
      </c>
      <c r="GS365">
        <v>1.8664</v>
      </c>
      <c r="GT365">
        <v>1.85853</v>
      </c>
      <c r="GU365">
        <v>0.0924431</v>
      </c>
      <c r="GV365">
        <v>0</v>
      </c>
      <c r="GW365">
        <v>28.4864</v>
      </c>
      <c r="GX365">
        <v>999.9</v>
      </c>
      <c r="GY365">
        <v>53.1</v>
      </c>
      <c r="GZ365">
        <v>31.7</v>
      </c>
      <c r="HA365">
        <v>27.6433</v>
      </c>
      <c r="HB365">
        <v>60.9737</v>
      </c>
      <c r="HC365">
        <v>26.0337</v>
      </c>
      <c r="HD365">
        <v>1</v>
      </c>
      <c r="HE365">
        <v>0.141418</v>
      </c>
      <c r="HF365">
        <v>-1.33206</v>
      </c>
      <c r="HG365">
        <v>20.2935</v>
      </c>
      <c r="HH365">
        <v>5.22118</v>
      </c>
      <c r="HI365">
        <v>11.98</v>
      </c>
      <c r="HJ365">
        <v>4.96545</v>
      </c>
      <c r="HK365">
        <v>3.276</v>
      </c>
      <c r="HL365">
        <v>9999</v>
      </c>
      <c r="HM365">
        <v>9999</v>
      </c>
      <c r="HN365">
        <v>9999</v>
      </c>
      <c r="HO365">
        <v>999.9</v>
      </c>
      <c r="HP365">
        <v>1.86387</v>
      </c>
      <c r="HQ365">
        <v>1.86006</v>
      </c>
      <c r="HR365">
        <v>1.85837</v>
      </c>
      <c r="HS365">
        <v>1.85974</v>
      </c>
      <c r="HT365">
        <v>1.85984</v>
      </c>
      <c r="HU365">
        <v>1.85837</v>
      </c>
      <c r="HV365">
        <v>1.85745</v>
      </c>
      <c r="HW365">
        <v>1.8524</v>
      </c>
      <c r="HX365">
        <v>0</v>
      </c>
      <c r="HY365">
        <v>0</v>
      </c>
      <c r="HZ365">
        <v>0</v>
      </c>
      <c r="IA365">
        <v>0</v>
      </c>
      <c r="IB365" t="s">
        <v>426</v>
      </c>
      <c r="IC365" t="s">
        <v>427</v>
      </c>
      <c r="ID365" t="s">
        <v>428</v>
      </c>
      <c r="IE365" t="s">
        <v>428</v>
      </c>
      <c r="IF365" t="s">
        <v>428</v>
      </c>
      <c r="IG365" t="s">
        <v>428</v>
      </c>
      <c r="IH365">
        <v>0</v>
      </c>
      <c r="II365">
        <v>100</v>
      </c>
      <c r="IJ365">
        <v>100</v>
      </c>
      <c r="IK365">
        <v>-0.661</v>
      </c>
      <c r="IL365">
        <v>0.3075</v>
      </c>
      <c r="IM365">
        <v>-0.6605319167387009</v>
      </c>
      <c r="IN365">
        <v>-0.0004737513092168879</v>
      </c>
      <c r="IO365">
        <v>1.233974951706583E-06</v>
      </c>
      <c r="IP365">
        <v>-2.791035861235605E-10</v>
      </c>
      <c r="IQ365">
        <v>0.04306461537617447</v>
      </c>
      <c r="IR365">
        <v>-0.002560808816659483</v>
      </c>
      <c r="IS365">
        <v>0.0007441110143227328</v>
      </c>
      <c r="IT365">
        <v>-6.151772081818622E-06</v>
      </c>
      <c r="IU365">
        <v>2</v>
      </c>
      <c r="IV365">
        <v>1988</v>
      </c>
      <c r="IW365">
        <v>1</v>
      </c>
      <c r="IX365">
        <v>28</v>
      </c>
      <c r="IY365">
        <v>190444.5</v>
      </c>
      <c r="IZ365">
        <v>190444.7</v>
      </c>
      <c r="JA365">
        <v>1.1499</v>
      </c>
      <c r="JB365">
        <v>2.60864</v>
      </c>
      <c r="JC365">
        <v>1.49658</v>
      </c>
      <c r="JD365">
        <v>2.34985</v>
      </c>
      <c r="JE365">
        <v>1.54907</v>
      </c>
      <c r="JF365">
        <v>2.44385</v>
      </c>
      <c r="JG365">
        <v>36.5287</v>
      </c>
      <c r="JH365">
        <v>24.0963</v>
      </c>
      <c r="JI365">
        <v>18</v>
      </c>
      <c r="JJ365">
        <v>481.772</v>
      </c>
      <c r="JK365">
        <v>491.251</v>
      </c>
      <c r="JL365">
        <v>30.4039</v>
      </c>
      <c r="JM365">
        <v>29.0587</v>
      </c>
      <c r="JN365">
        <v>30.0001</v>
      </c>
      <c r="JO365">
        <v>29.254</v>
      </c>
      <c r="JP365">
        <v>29.2436</v>
      </c>
      <c r="JQ365">
        <v>23.1164</v>
      </c>
      <c r="JR365">
        <v>18.8494</v>
      </c>
      <c r="JS365">
        <v>100</v>
      </c>
      <c r="JT365">
        <v>30.4141</v>
      </c>
      <c r="JU365">
        <v>420</v>
      </c>
      <c r="JV365">
        <v>23.4464</v>
      </c>
      <c r="JW365">
        <v>101.947</v>
      </c>
      <c r="JX365">
        <v>91.3395</v>
      </c>
    </row>
    <row r="366" spans="1:284">
      <c r="A366">
        <v>348</v>
      </c>
      <c r="B366">
        <v>1758416278</v>
      </c>
      <c r="C366">
        <v>3575</v>
      </c>
      <c r="D366" t="s">
        <v>1131</v>
      </c>
      <c r="E366" t="s">
        <v>1132</v>
      </c>
      <c r="F366">
        <v>5</v>
      </c>
      <c r="G366" t="s">
        <v>1098</v>
      </c>
      <c r="H366" t="s">
        <v>421</v>
      </c>
      <c r="I366">
        <v>1758416270</v>
      </c>
      <c r="J366">
        <f>(K366)/1000</f>
        <v>0</v>
      </c>
      <c r="K366">
        <f>1000*DK366*AI366*(DG366-DH366)/(100*CZ366*(1000-AI366*DG366))</f>
        <v>0</v>
      </c>
      <c r="L366">
        <f>DK366*AI366*(DF366-DE366*(1000-AI366*DH366)/(1000-AI366*DG366))/(100*CZ366)</f>
        <v>0</v>
      </c>
      <c r="M366">
        <f>DE366 - IF(AI366&gt;1, L366*CZ366*100.0/(AK366), 0)</f>
        <v>0</v>
      </c>
      <c r="N366">
        <f>((T366-J366/2)*M366-L366)/(T366+J366/2)</f>
        <v>0</v>
      </c>
      <c r="O366">
        <f>N366*(DL366+DM366)/1000.0</f>
        <v>0</v>
      </c>
      <c r="P366">
        <f>(DE366 - IF(AI366&gt;1, L366*CZ366*100.0/(AK366), 0))*(DL366+DM366)/1000.0</f>
        <v>0</v>
      </c>
      <c r="Q366">
        <f>2.0/((1/S366-1/R366)+SIGN(S366)*SQRT((1/S366-1/R366)*(1/S366-1/R366) + 4*DA366/((DA366+1)*(DA366+1))*(2*1/S366*1/R366-1/R366*1/R366)))</f>
        <v>0</v>
      </c>
      <c r="R366">
        <f>IF(LEFT(DB366,1)&lt;&gt;"0",IF(LEFT(DB366,1)="1",3.0,DC366),$D$5+$E$5*(DS366*DL366/($K$5*1000))+$F$5*(DS366*DL366/($K$5*1000))*MAX(MIN(CZ366,$J$5),$I$5)*MAX(MIN(CZ366,$J$5),$I$5)+$G$5*MAX(MIN(CZ366,$J$5),$I$5)*(DS366*DL366/($K$5*1000))+$H$5*(DS366*DL366/($K$5*1000))*(DS366*DL366/($K$5*1000)))</f>
        <v>0</v>
      </c>
      <c r="S366">
        <f>J366*(1000-(1000*0.61365*exp(17.502*W366/(240.97+W366))/(DL366+DM366)+DG366)/2)/(1000*0.61365*exp(17.502*W366/(240.97+W366))/(DL366+DM366)-DG366)</f>
        <v>0</v>
      </c>
      <c r="T366">
        <f>1/((DA366+1)/(Q366/1.6)+1/(R366/1.37)) + DA366/((DA366+1)/(Q366/1.6) + DA366/(R366/1.37))</f>
        <v>0</v>
      </c>
      <c r="U366">
        <f>(CV366*CY366)</f>
        <v>0</v>
      </c>
      <c r="V366">
        <f>(DN366+(U366+2*0.95*5.67E-8*(((DN366+$B$9)+273)^4-(DN366+273)^4)-44100*J366)/(1.84*29.3*R366+8*0.95*5.67E-8*(DN366+273)^3))</f>
        <v>0</v>
      </c>
      <c r="W366">
        <f>($C$9*DO366+$D$9*DP366+$E$9*V366)</f>
        <v>0</v>
      </c>
      <c r="X366">
        <f>0.61365*exp(17.502*W366/(240.97+W366))</f>
        <v>0</v>
      </c>
      <c r="Y366">
        <f>(Z366/AA366*100)</f>
        <v>0</v>
      </c>
      <c r="Z366">
        <f>DG366*(DL366+DM366)/1000</f>
        <v>0</v>
      </c>
      <c r="AA366">
        <f>0.61365*exp(17.502*DN366/(240.97+DN366))</f>
        <v>0</v>
      </c>
      <c r="AB366">
        <f>(X366-DG366*(DL366+DM366)/1000)</f>
        <v>0</v>
      </c>
      <c r="AC366">
        <f>(-J366*44100)</f>
        <v>0</v>
      </c>
      <c r="AD366">
        <f>2*29.3*R366*0.92*(DN366-W366)</f>
        <v>0</v>
      </c>
      <c r="AE366">
        <f>2*0.95*5.67E-8*(((DN366+$B$9)+273)^4-(W366+273)^4)</f>
        <v>0</v>
      </c>
      <c r="AF366">
        <f>U366+AE366+AC366+AD366</f>
        <v>0</v>
      </c>
      <c r="AG366">
        <v>0</v>
      </c>
      <c r="AH366">
        <v>0</v>
      </c>
      <c r="AI366">
        <f>IF(AG366*$H$15&gt;=AK366,1.0,(AK366/(AK366-AG366*$H$15)))</f>
        <v>0</v>
      </c>
      <c r="AJ366">
        <f>(AI366-1)*100</f>
        <v>0</v>
      </c>
      <c r="AK366">
        <f>MAX(0,($B$15+$C$15*DS366)/(1+$D$15*DS366)*DL366/(DN366+273)*$E$15)</f>
        <v>0</v>
      </c>
      <c r="AL366" t="s">
        <v>422</v>
      </c>
      <c r="AM366" t="s">
        <v>422</v>
      </c>
      <c r="AN366">
        <v>0</v>
      </c>
      <c r="AO366">
        <v>0</v>
      </c>
      <c r="AP366">
        <f>1-AN366/AO366</f>
        <v>0</v>
      </c>
      <c r="AQ366">
        <v>0</v>
      </c>
      <c r="AR366" t="s">
        <v>422</v>
      </c>
      <c r="AS366" t="s">
        <v>422</v>
      </c>
      <c r="AT366">
        <v>0</v>
      </c>
      <c r="AU366">
        <v>0</v>
      </c>
      <c r="AV366">
        <f>1-AT366/AU366</f>
        <v>0</v>
      </c>
      <c r="AW366">
        <v>0.5</v>
      </c>
      <c r="AX366">
        <f>CW366</f>
        <v>0</v>
      </c>
      <c r="AY366">
        <f>L366</f>
        <v>0</v>
      </c>
      <c r="AZ366">
        <f>AV366*AW366*AX366</f>
        <v>0</v>
      </c>
      <c r="BA366">
        <f>(AY366-AQ366)/AX366</f>
        <v>0</v>
      </c>
      <c r="BB366">
        <f>(AO366-AU366)/AU366</f>
        <v>0</v>
      </c>
      <c r="BC366">
        <f>AN366/(AP366+AN366/AU366)</f>
        <v>0</v>
      </c>
      <c r="BD366" t="s">
        <v>422</v>
      </c>
      <c r="BE366">
        <v>0</v>
      </c>
      <c r="BF366">
        <f>IF(BE366&lt;&gt;0, BE366, BC366)</f>
        <v>0</v>
      </c>
      <c r="BG366">
        <f>1-BF366/AU366</f>
        <v>0</v>
      </c>
      <c r="BH366">
        <f>(AU366-AT366)/(AU366-BF366)</f>
        <v>0</v>
      </c>
      <c r="BI366">
        <f>(AO366-AU366)/(AO366-BF366)</f>
        <v>0</v>
      </c>
      <c r="BJ366">
        <f>(AU366-AT366)/(AU366-AN366)</f>
        <v>0</v>
      </c>
      <c r="BK366">
        <f>(AO366-AU366)/(AO366-AN366)</f>
        <v>0</v>
      </c>
      <c r="BL366">
        <f>(BH366*BF366/AT366)</f>
        <v>0</v>
      </c>
      <c r="BM366">
        <f>(1-BL366)</f>
        <v>0</v>
      </c>
      <c r="CV366">
        <f>$B$13*DT366+$C$13*DU366+$F$13*EF366*(1-EI366)</f>
        <v>0</v>
      </c>
      <c r="CW366">
        <f>CV366*CX366</f>
        <v>0</v>
      </c>
      <c r="CX366">
        <f>($B$13*$D$11+$C$13*$D$11+$F$13*((ES366+EK366)/MAX(ES366+EK366+ET366, 0.1)*$I$11+ET366/MAX(ES366+EK366+ET366, 0.1)*$J$11))/($B$13+$C$13+$F$13)</f>
        <v>0</v>
      </c>
      <c r="CY366">
        <f>($B$13*$K$11+$C$13*$K$11+$F$13*((ES366+EK366)/MAX(ES366+EK366+ET366, 0.1)*$P$11+ET366/MAX(ES366+EK366+ET366, 0.1)*$Q$11))/($B$13+$C$13+$F$13)</f>
        <v>0</v>
      </c>
      <c r="CZ366">
        <v>1.91</v>
      </c>
      <c r="DA366">
        <v>0.5</v>
      </c>
      <c r="DB366" t="s">
        <v>423</v>
      </c>
      <c r="DC366">
        <v>2</v>
      </c>
      <c r="DD366">
        <v>1758416270</v>
      </c>
      <c r="DE366">
        <v>421.9684999999999</v>
      </c>
      <c r="DF366">
        <v>419.9959583333334</v>
      </c>
      <c r="DG366">
        <v>23.5169625</v>
      </c>
      <c r="DH366">
        <v>23.4659</v>
      </c>
      <c r="DI366">
        <v>422.6298333333334</v>
      </c>
      <c r="DJ366">
        <v>23.20940416666666</v>
      </c>
      <c r="DK366">
        <v>500.0039166666667</v>
      </c>
      <c r="DL366">
        <v>90.17525416666668</v>
      </c>
      <c r="DM366">
        <v>0.0683436</v>
      </c>
      <c r="DN366">
        <v>29.88043333333333</v>
      </c>
      <c r="DO366">
        <v>29.9822125</v>
      </c>
      <c r="DP366">
        <v>999.9</v>
      </c>
      <c r="DQ366">
        <v>0</v>
      </c>
      <c r="DR366">
        <v>0</v>
      </c>
      <c r="DS366">
        <v>10001.79083333333</v>
      </c>
      <c r="DT366">
        <v>0</v>
      </c>
      <c r="DU366">
        <v>3.76427</v>
      </c>
      <c r="DV366">
        <v>1.97255875</v>
      </c>
      <c r="DW366">
        <v>432.130875</v>
      </c>
      <c r="DX366">
        <v>430.088375</v>
      </c>
      <c r="DY366">
        <v>0.05105518333333334</v>
      </c>
      <c r="DZ366">
        <v>419.9959583333334</v>
      </c>
      <c r="EA366">
        <v>23.4659</v>
      </c>
      <c r="EB366">
        <v>2.120646666666667</v>
      </c>
      <c r="EC366">
        <v>2.11604375</v>
      </c>
      <c r="ED366">
        <v>18.37513333333333</v>
      </c>
      <c r="EE366">
        <v>18.34046666666667</v>
      </c>
      <c r="EF366">
        <v>0.00500078</v>
      </c>
      <c r="EG366">
        <v>0</v>
      </c>
      <c r="EH366">
        <v>0</v>
      </c>
      <c r="EI366">
        <v>0</v>
      </c>
      <c r="EJ366">
        <v>157.4791666666667</v>
      </c>
      <c r="EK366">
        <v>0.00500078</v>
      </c>
      <c r="EL366">
        <v>-18.3125</v>
      </c>
      <c r="EM366">
        <v>-1.1375</v>
      </c>
      <c r="EN366">
        <v>35.083125</v>
      </c>
      <c r="EO366">
        <v>38.42416666666666</v>
      </c>
      <c r="EP366">
        <v>36.82004166666666</v>
      </c>
      <c r="EQ366">
        <v>38.4425</v>
      </c>
      <c r="ER366">
        <v>37.57525</v>
      </c>
      <c r="ES366">
        <v>0</v>
      </c>
      <c r="ET366">
        <v>0</v>
      </c>
      <c r="EU366">
        <v>0</v>
      </c>
      <c r="EV366">
        <v>1758416278.2</v>
      </c>
      <c r="EW366">
        <v>0</v>
      </c>
      <c r="EX366">
        <v>158.032</v>
      </c>
      <c r="EY366">
        <v>33.49230776383308</v>
      </c>
      <c r="EZ366">
        <v>-40.9923076048875</v>
      </c>
      <c r="FA366">
        <v>-18.576</v>
      </c>
      <c r="FB366">
        <v>15</v>
      </c>
      <c r="FC366">
        <v>0</v>
      </c>
      <c r="FD366" t="s">
        <v>424</v>
      </c>
      <c r="FE366">
        <v>1746989605.5</v>
      </c>
      <c r="FF366">
        <v>1746989593.5</v>
      </c>
      <c r="FG366">
        <v>0</v>
      </c>
      <c r="FH366">
        <v>-0.274</v>
      </c>
      <c r="FI366">
        <v>-0.002</v>
      </c>
      <c r="FJ366">
        <v>2.549</v>
      </c>
      <c r="FK366">
        <v>0.129</v>
      </c>
      <c r="FL366">
        <v>420</v>
      </c>
      <c r="FM366">
        <v>17</v>
      </c>
      <c r="FN366">
        <v>0.02</v>
      </c>
      <c r="FO366">
        <v>0.04</v>
      </c>
      <c r="FP366">
        <v>1.976451219512195</v>
      </c>
      <c r="FQ366">
        <v>-0.1479980487804867</v>
      </c>
      <c r="FR366">
        <v>0.0277460775689828</v>
      </c>
      <c r="FS366">
        <v>1</v>
      </c>
      <c r="FT366">
        <v>158.25</v>
      </c>
      <c r="FU366">
        <v>6.504201736106006</v>
      </c>
      <c r="FV366">
        <v>6.589932160679117</v>
      </c>
      <c r="FW366">
        <v>0</v>
      </c>
      <c r="FX366">
        <v>0.05096816097560974</v>
      </c>
      <c r="FY366">
        <v>0.001270854355400643</v>
      </c>
      <c r="FZ366">
        <v>0.001301481081799491</v>
      </c>
      <c r="GA366">
        <v>1</v>
      </c>
      <c r="GB366">
        <v>2</v>
      </c>
      <c r="GC366">
        <v>3</v>
      </c>
      <c r="GD366" t="s">
        <v>425</v>
      </c>
      <c r="GE366">
        <v>3.10315</v>
      </c>
      <c r="GF366">
        <v>2.7264</v>
      </c>
      <c r="GG366">
        <v>0.08806609999999999</v>
      </c>
      <c r="GH366">
        <v>0.0877086</v>
      </c>
      <c r="GI366">
        <v>0.105891</v>
      </c>
      <c r="GJ366">
        <v>0.107145</v>
      </c>
      <c r="GK366">
        <v>23834</v>
      </c>
      <c r="GL366">
        <v>21637.5</v>
      </c>
      <c r="GM366">
        <v>26700.2</v>
      </c>
      <c r="GN366">
        <v>23939.9</v>
      </c>
      <c r="GO366">
        <v>38201.3</v>
      </c>
      <c r="GP366">
        <v>31595.8</v>
      </c>
      <c r="GQ366">
        <v>46628.9</v>
      </c>
      <c r="GR366">
        <v>37874.4</v>
      </c>
      <c r="GS366">
        <v>1.8661</v>
      </c>
      <c r="GT366">
        <v>1.85875</v>
      </c>
      <c r="GU366">
        <v>0.0923872</v>
      </c>
      <c r="GV366">
        <v>0</v>
      </c>
      <c r="GW366">
        <v>28.4852</v>
      </c>
      <c r="GX366">
        <v>999.9</v>
      </c>
      <c r="GY366">
        <v>53.1</v>
      </c>
      <c r="GZ366">
        <v>31.7</v>
      </c>
      <c r="HA366">
        <v>27.6427</v>
      </c>
      <c r="HB366">
        <v>61.0137</v>
      </c>
      <c r="HC366">
        <v>25.8013</v>
      </c>
      <c r="HD366">
        <v>1</v>
      </c>
      <c r="HE366">
        <v>0.141199</v>
      </c>
      <c r="HF366">
        <v>-1.33915</v>
      </c>
      <c r="HG366">
        <v>20.2935</v>
      </c>
      <c r="HH366">
        <v>5.22148</v>
      </c>
      <c r="HI366">
        <v>11.98</v>
      </c>
      <c r="HJ366">
        <v>4.96565</v>
      </c>
      <c r="HK366">
        <v>3.27595</v>
      </c>
      <c r="HL366">
        <v>9999</v>
      </c>
      <c r="HM366">
        <v>9999</v>
      </c>
      <c r="HN366">
        <v>9999</v>
      </c>
      <c r="HO366">
        <v>999.9</v>
      </c>
      <c r="HP366">
        <v>1.86388</v>
      </c>
      <c r="HQ366">
        <v>1.86005</v>
      </c>
      <c r="HR366">
        <v>1.85838</v>
      </c>
      <c r="HS366">
        <v>1.85974</v>
      </c>
      <c r="HT366">
        <v>1.85985</v>
      </c>
      <c r="HU366">
        <v>1.85837</v>
      </c>
      <c r="HV366">
        <v>1.85745</v>
      </c>
      <c r="HW366">
        <v>1.85241</v>
      </c>
      <c r="HX366">
        <v>0</v>
      </c>
      <c r="HY366">
        <v>0</v>
      </c>
      <c r="HZ366">
        <v>0</v>
      </c>
      <c r="IA366">
        <v>0</v>
      </c>
      <c r="IB366" t="s">
        <v>426</v>
      </c>
      <c r="IC366" t="s">
        <v>427</v>
      </c>
      <c r="ID366" t="s">
        <v>428</v>
      </c>
      <c r="IE366" t="s">
        <v>428</v>
      </c>
      <c r="IF366" t="s">
        <v>428</v>
      </c>
      <c r="IG366" t="s">
        <v>428</v>
      </c>
      <c r="IH366">
        <v>0</v>
      </c>
      <c r="II366">
        <v>100</v>
      </c>
      <c r="IJ366">
        <v>100</v>
      </c>
      <c r="IK366">
        <v>-0.662</v>
      </c>
      <c r="IL366">
        <v>0.3075</v>
      </c>
      <c r="IM366">
        <v>-0.6605319167387009</v>
      </c>
      <c r="IN366">
        <v>-0.0004737513092168879</v>
      </c>
      <c r="IO366">
        <v>1.233974951706583E-06</v>
      </c>
      <c r="IP366">
        <v>-2.791035861235605E-10</v>
      </c>
      <c r="IQ366">
        <v>0.04306461537617447</v>
      </c>
      <c r="IR366">
        <v>-0.002560808816659483</v>
      </c>
      <c r="IS366">
        <v>0.0007441110143227328</v>
      </c>
      <c r="IT366">
        <v>-6.151772081818622E-06</v>
      </c>
      <c r="IU366">
        <v>2</v>
      </c>
      <c r="IV366">
        <v>1988</v>
      </c>
      <c r="IW366">
        <v>1</v>
      </c>
      <c r="IX366">
        <v>28</v>
      </c>
      <c r="IY366">
        <v>190444.5</v>
      </c>
      <c r="IZ366">
        <v>190444.7</v>
      </c>
      <c r="JA366">
        <v>1.1499</v>
      </c>
      <c r="JB366">
        <v>2.61719</v>
      </c>
      <c r="JC366">
        <v>1.49658</v>
      </c>
      <c r="JD366">
        <v>2.34741</v>
      </c>
      <c r="JE366">
        <v>1.54907</v>
      </c>
      <c r="JF366">
        <v>2.38525</v>
      </c>
      <c r="JG366">
        <v>36.5287</v>
      </c>
      <c r="JH366">
        <v>24.0875</v>
      </c>
      <c r="JI366">
        <v>18</v>
      </c>
      <c r="JJ366">
        <v>481.597</v>
      </c>
      <c r="JK366">
        <v>491.399</v>
      </c>
      <c r="JL366">
        <v>30.4092</v>
      </c>
      <c r="JM366">
        <v>29.0587</v>
      </c>
      <c r="JN366">
        <v>30.0001</v>
      </c>
      <c r="JO366">
        <v>29.254</v>
      </c>
      <c r="JP366">
        <v>29.2436</v>
      </c>
      <c r="JQ366">
        <v>23.1162</v>
      </c>
      <c r="JR366">
        <v>18.8494</v>
      </c>
      <c r="JS366">
        <v>100</v>
      </c>
      <c r="JT366">
        <v>30.4141</v>
      </c>
      <c r="JU366">
        <v>420</v>
      </c>
      <c r="JV366">
        <v>23.4464</v>
      </c>
      <c r="JW366">
        <v>101.947</v>
      </c>
      <c r="JX366">
        <v>91.34</v>
      </c>
    </row>
    <row r="367" spans="1:284">
      <c r="A367">
        <v>349</v>
      </c>
      <c r="B367">
        <v>1758416280</v>
      </c>
      <c r="C367">
        <v>3577</v>
      </c>
      <c r="D367" t="s">
        <v>1133</v>
      </c>
      <c r="E367" t="s">
        <v>1134</v>
      </c>
      <c r="F367">
        <v>5</v>
      </c>
      <c r="G367" t="s">
        <v>1098</v>
      </c>
      <c r="H367" t="s">
        <v>421</v>
      </c>
      <c r="I367">
        <v>1758416272</v>
      </c>
      <c r="J367">
        <f>(K367)/1000</f>
        <v>0</v>
      </c>
      <c r="K367">
        <f>1000*DK367*AI367*(DG367-DH367)/(100*CZ367*(1000-AI367*DG367))</f>
        <v>0</v>
      </c>
      <c r="L367">
        <f>DK367*AI367*(DF367-DE367*(1000-AI367*DH367)/(1000-AI367*DG367))/(100*CZ367)</f>
        <v>0</v>
      </c>
      <c r="M367">
        <f>DE367 - IF(AI367&gt;1, L367*CZ367*100.0/(AK367), 0)</f>
        <v>0</v>
      </c>
      <c r="N367">
        <f>((T367-J367/2)*M367-L367)/(T367+J367/2)</f>
        <v>0</v>
      </c>
      <c r="O367">
        <f>N367*(DL367+DM367)/1000.0</f>
        <v>0</v>
      </c>
      <c r="P367">
        <f>(DE367 - IF(AI367&gt;1, L367*CZ367*100.0/(AK367), 0))*(DL367+DM367)/1000.0</f>
        <v>0</v>
      </c>
      <c r="Q367">
        <f>2.0/((1/S367-1/R367)+SIGN(S367)*SQRT((1/S367-1/R367)*(1/S367-1/R367) + 4*DA367/((DA367+1)*(DA367+1))*(2*1/S367*1/R367-1/R367*1/R367)))</f>
        <v>0</v>
      </c>
      <c r="R367">
        <f>IF(LEFT(DB367,1)&lt;&gt;"0",IF(LEFT(DB367,1)="1",3.0,DC367),$D$5+$E$5*(DS367*DL367/($K$5*1000))+$F$5*(DS367*DL367/($K$5*1000))*MAX(MIN(CZ367,$J$5),$I$5)*MAX(MIN(CZ367,$J$5),$I$5)+$G$5*MAX(MIN(CZ367,$J$5),$I$5)*(DS367*DL367/($K$5*1000))+$H$5*(DS367*DL367/($K$5*1000))*(DS367*DL367/($K$5*1000)))</f>
        <v>0</v>
      </c>
      <c r="S367">
        <f>J367*(1000-(1000*0.61365*exp(17.502*W367/(240.97+W367))/(DL367+DM367)+DG367)/2)/(1000*0.61365*exp(17.502*W367/(240.97+W367))/(DL367+DM367)-DG367)</f>
        <v>0</v>
      </c>
      <c r="T367">
        <f>1/((DA367+1)/(Q367/1.6)+1/(R367/1.37)) + DA367/((DA367+1)/(Q367/1.6) + DA367/(R367/1.37))</f>
        <v>0</v>
      </c>
      <c r="U367">
        <f>(CV367*CY367)</f>
        <v>0</v>
      </c>
      <c r="V367">
        <f>(DN367+(U367+2*0.95*5.67E-8*(((DN367+$B$9)+273)^4-(DN367+273)^4)-44100*J367)/(1.84*29.3*R367+8*0.95*5.67E-8*(DN367+273)^3))</f>
        <v>0</v>
      </c>
      <c r="W367">
        <f>($C$9*DO367+$D$9*DP367+$E$9*V367)</f>
        <v>0</v>
      </c>
      <c r="X367">
        <f>0.61365*exp(17.502*W367/(240.97+W367))</f>
        <v>0</v>
      </c>
      <c r="Y367">
        <f>(Z367/AA367*100)</f>
        <v>0</v>
      </c>
      <c r="Z367">
        <f>DG367*(DL367+DM367)/1000</f>
        <v>0</v>
      </c>
      <c r="AA367">
        <f>0.61365*exp(17.502*DN367/(240.97+DN367))</f>
        <v>0</v>
      </c>
      <c r="AB367">
        <f>(X367-DG367*(DL367+DM367)/1000)</f>
        <v>0</v>
      </c>
      <c r="AC367">
        <f>(-J367*44100)</f>
        <v>0</v>
      </c>
      <c r="AD367">
        <f>2*29.3*R367*0.92*(DN367-W367)</f>
        <v>0</v>
      </c>
      <c r="AE367">
        <f>2*0.95*5.67E-8*(((DN367+$B$9)+273)^4-(W367+273)^4)</f>
        <v>0</v>
      </c>
      <c r="AF367">
        <f>U367+AE367+AC367+AD367</f>
        <v>0</v>
      </c>
      <c r="AG367">
        <v>0</v>
      </c>
      <c r="AH367">
        <v>0</v>
      </c>
      <c r="AI367">
        <f>IF(AG367*$H$15&gt;=AK367,1.0,(AK367/(AK367-AG367*$H$15)))</f>
        <v>0</v>
      </c>
      <c r="AJ367">
        <f>(AI367-1)*100</f>
        <v>0</v>
      </c>
      <c r="AK367">
        <f>MAX(0,($B$15+$C$15*DS367)/(1+$D$15*DS367)*DL367/(DN367+273)*$E$15)</f>
        <v>0</v>
      </c>
      <c r="AL367" t="s">
        <v>422</v>
      </c>
      <c r="AM367" t="s">
        <v>422</v>
      </c>
      <c r="AN367">
        <v>0</v>
      </c>
      <c r="AO367">
        <v>0</v>
      </c>
      <c r="AP367">
        <f>1-AN367/AO367</f>
        <v>0</v>
      </c>
      <c r="AQ367">
        <v>0</v>
      </c>
      <c r="AR367" t="s">
        <v>422</v>
      </c>
      <c r="AS367" t="s">
        <v>422</v>
      </c>
      <c r="AT367">
        <v>0</v>
      </c>
      <c r="AU367">
        <v>0</v>
      </c>
      <c r="AV367">
        <f>1-AT367/AU367</f>
        <v>0</v>
      </c>
      <c r="AW367">
        <v>0.5</v>
      </c>
      <c r="AX367">
        <f>CW367</f>
        <v>0</v>
      </c>
      <c r="AY367">
        <f>L367</f>
        <v>0</v>
      </c>
      <c r="AZ367">
        <f>AV367*AW367*AX367</f>
        <v>0</v>
      </c>
      <c r="BA367">
        <f>(AY367-AQ367)/AX367</f>
        <v>0</v>
      </c>
      <c r="BB367">
        <f>(AO367-AU367)/AU367</f>
        <v>0</v>
      </c>
      <c r="BC367">
        <f>AN367/(AP367+AN367/AU367)</f>
        <v>0</v>
      </c>
      <c r="BD367" t="s">
        <v>422</v>
      </c>
      <c r="BE367">
        <v>0</v>
      </c>
      <c r="BF367">
        <f>IF(BE367&lt;&gt;0, BE367, BC367)</f>
        <v>0</v>
      </c>
      <c r="BG367">
        <f>1-BF367/AU367</f>
        <v>0</v>
      </c>
      <c r="BH367">
        <f>(AU367-AT367)/(AU367-BF367)</f>
        <v>0</v>
      </c>
      <c r="BI367">
        <f>(AO367-AU367)/(AO367-BF367)</f>
        <v>0</v>
      </c>
      <c r="BJ367">
        <f>(AU367-AT367)/(AU367-AN367)</f>
        <v>0</v>
      </c>
      <c r="BK367">
        <f>(AO367-AU367)/(AO367-AN367)</f>
        <v>0</v>
      </c>
      <c r="BL367">
        <f>(BH367*BF367/AT367)</f>
        <v>0</v>
      </c>
      <c r="BM367">
        <f>(1-BL367)</f>
        <v>0</v>
      </c>
      <c r="CV367">
        <f>$B$13*DT367+$C$13*DU367+$F$13*EF367*(1-EI367)</f>
        <v>0</v>
      </c>
      <c r="CW367">
        <f>CV367*CX367</f>
        <v>0</v>
      </c>
      <c r="CX367">
        <f>($B$13*$D$11+$C$13*$D$11+$F$13*((ES367+EK367)/MAX(ES367+EK367+ET367, 0.1)*$I$11+ET367/MAX(ES367+EK367+ET367, 0.1)*$J$11))/($B$13+$C$13+$F$13)</f>
        <v>0</v>
      </c>
      <c r="CY367">
        <f>($B$13*$K$11+$C$13*$K$11+$F$13*((ES367+EK367)/MAX(ES367+EK367+ET367, 0.1)*$P$11+ET367/MAX(ES367+EK367+ET367, 0.1)*$Q$11))/($B$13+$C$13+$F$13)</f>
        <v>0</v>
      </c>
      <c r="CZ367">
        <v>1.91</v>
      </c>
      <c r="DA367">
        <v>0.5</v>
      </c>
      <c r="DB367" t="s">
        <v>423</v>
      </c>
      <c r="DC367">
        <v>2</v>
      </c>
      <c r="DD367">
        <v>1758416272</v>
      </c>
      <c r="DE367">
        <v>421.9649583333333</v>
      </c>
      <c r="DF367">
        <v>419.9959999999999</v>
      </c>
      <c r="DG367">
        <v>23.51705833333333</v>
      </c>
      <c r="DH367">
        <v>23.46610833333333</v>
      </c>
      <c r="DI367">
        <v>422.6262916666666</v>
      </c>
      <c r="DJ367">
        <v>23.2094875</v>
      </c>
      <c r="DK367">
        <v>499.9929583333333</v>
      </c>
      <c r="DL367">
        <v>90.17549166666667</v>
      </c>
      <c r="DM367">
        <v>0.0683431625</v>
      </c>
      <c r="DN367">
        <v>29.8812</v>
      </c>
      <c r="DO367">
        <v>29.98398333333333</v>
      </c>
      <c r="DP367">
        <v>999.9</v>
      </c>
      <c r="DQ367">
        <v>0</v>
      </c>
      <c r="DR367">
        <v>0</v>
      </c>
      <c r="DS367">
        <v>10000.61916666667</v>
      </c>
      <c r="DT367">
        <v>0</v>
      </c>
      <c r="DU367">
        <v>3.76427</v>
      </c>
      <c r="DV367">
        <v>1.96901375</v>
      </c>
      <c r="DW367">
        <v>432.1273333333334</v>
      </c>
      <c r="DX367">
        <v>430.0885</v>
      </c>
      <c r="DY367">
        <v>0.05093827916666666</v>
      </c>
      <c r="DZ367">
        <v>419.9959999999999</v>
      </c>
      <c r="EA367">
        <v>23.46610833333333</v>
      </c>
      <c r="EB367">
        <v>2.120660833333333</v>
      </c>
      <c r="EC367">
        <v>2.116068333333333</v>
      </c>
      <c r="ED367">
        <v>18.37523333333333</v>
      </c>
      <c r="EE367">
        <v>18.34065</v>
      </c>
      <c r="EF367">
        <v>0.00500078</v>
      </c>
      <c r="EG367">
        <v>0</v>
      </c>
      <c r="EH367">
        <v>0</v>
      </c>
      <c r="EI367">
        <v>0</v>
      </c>
      <c r="EJ367">
        <v>157.4791666666667</v>
      </c>
      <c r="EK367">
        <v>0.00500078</v>
      </c>
      <c r="EL367">
        <v>-18.9875</v>
      </c>
      <c r="EM367">
        <v>-1.208333333333333</v>
      </c>
      <c r="EN367">
        <v>35.0675</v>
      </c>
      <c r="EO367">
        <v>38.41641666666666</v>
      </c>
      <c r="EP367">
        <v>36.807</v>
      </c>
      <c r="EQ367">
        <v>38.434625</v>
      </c>
      <c r="ER367">
        <v>37.56225</v>
      </c>
      <c r="ES367">
        <v>0</v>
      </c>
      <c r="ET367">
        <v>0</v>
      </c>
      <c r="EU367">
        <v>0</v>
      </c>
      <c r="EV367">
        <v>1758416280</v>
      </c>
      <c r="EW367">
        <v>0</v>
      </c>
      <c r="EX367">
        <v>157.8</v>
      </c>
      <c r="EY367">
        <v>22.22222247701872</v>
      </c>
      <c r="EZ367">
        <v>-22.37606827179986</v>
      </c>
      <c r="FA367">
        <v>-18.85769230769231</v>
      </c>
      <c r="FB367">
        <v>15</v>
      </c>
      <c r="FC367">
        <v>0</v>
      </c>
      <c r="FD367" t="s">
        <v>424</v>
      </c>
      <c r="FE367">
        <v>1746989605.5</v>
      </c>
      <c r="FF367">
        <v>1746989593.5</v>
      </c>
      <c r="FG367">
        <v>0</v>
      </c>
      <c r="FH367">
        <v>-0.274</v>
      </c>
      <c r="FI367">
        <v>-0.002</v>
      </c>
      <c r="FJ367">
        <v>2.549</v>
      </c>
      <c r="FK367">
        <v>0.129</v>
      </c>
      <c r="FL367">
        <v>420</v>
      </c>
      <c r="FM367">
        <v>17</v>
      </c>
      <c r="FN367">
        <v>0.02</v>
      </c>
      <c r="FO367">
        <v>0.04</v>
      </c>
      <c r="FP367">
        <v>1.97443725</v>
      </c>
      <c r="FQ367">
        <v>-0.2101604127579764</v>
      </c>
      <c r="FR367">
        <v>0.02876260262802204</v>
      </c>
      <c r="FS367">
        <v>1</v>
      </c>
      <c r="FT367">
        <v>157.6</v>
      </c>
      <c r="FU367">
        <v>8.540871010379968</v>
      </c>
      <c r="FV367">
        <v>6.577144025290291</v>
      </c>
      <c r="FW367">
        <v>0</v>
      </c>
      <c r="FX367">
        <v>0.0508945375</v>
      </c>
      <c r="FY367">
        <v>0.001353630393996182</v>
      </c>
      <c r="FZ367">
        <v>0.00133764459306041</v>
      </c>
      <c r="GA367">
        <v>1</v>
      </c>
      <c r="GB367">
        <v>2</v>
      </c>
      <c r="GC367">
        <v>3</v>
      </c>
      <c r="GD367" t="s">
        <v>425</v>
      </c>
      <c r="GE367">
        <v>3.10308</v>
      </c>
      <c r="GF367">
        <v>2.72642</v>
      </c>
      <c r="GG367">
        <v>0.08807950000000001</v>
      </c>
      <c r="GH367">
        <v>0.08770940000000001</v>
      </c>
      <c r="GI367">
        <v>0.105894</v>
      </c>
      <c r="GJ367">
        <v>0.107152</v>
      </c>
      <c r="GK367">
        <v>23833.8</v>
      </c>
      <c r="GL367">
        <v>21637.6</v>
      </c>
      <c r="GM367">
        <v>26700.4</v>
      </c>
      <c r="GN367">
        <v>23940</v>
      </c>
      <c r="GO367">
        <v>38201.2</v>
      </c>
      <c r="GP367">
        <v>31595.8</v>
      </c>
      <c r="GQ367">
        <v>46628.9</v>
      </c>
      <c r="GR367">
        <v>37874.7</v>
      </c>
      <c r="GS367">
        <v>1.8658</v>
      </c>
      <c r="GT367">
        <v>1.85905</v>
      </c>
      <c r="GU367">
        <v>0.0922568</v>
      </c>
      <c r="GV367">
        <v>0</v>
      </c>
      <c r="GW367">
        <v>28.4848</v>
      </c>
      <c r="GX367">
        <v>999.9</v>
      </c>
      <c r="GY367">
        <v>53.1</v>
      </c>
      <c r="GZ367">
        <v>31.7</v>
      </c>
      <c r="HA367">
        <v>27.6426</v>
      </c>
      <c r="HB367">
        <v>60.7837</v>
      </c>
      <c r="HC367">
        <v>25.9054</v>
      </c>
      <c r="HD367">
        <v>1</v>
      </c>
      <c r="HE367">
        <v>0.141392</v>
      </c>
      <c r="HF367">
        <v>-1.3284</v>
      </c>
      <c r="HG367">
        <v>20.2935</v>
      </c>
      <c r="HH367">
        <v>5.22103</v>
      </c>
      <c r="HI367">
        <v>11.98</v>
      </c>
      <c r="HJ367">
        <v>4.96555</v>
      </c>
      <c r="HK367">
        <v>3.27593</v>
      </c>
      <c r="HL367">
        <v>9999</v>
      </c>
      <c r="HM367">
        <v>9999</v>
      </c>
      <c r="HN367">
        <v>9999</v>
      </c>
      <c r="HO367">
        <v>999.9</v>
      </c>
      <c r="HP367">
        <v>1.86389</v>
      </c>
      <c r="HQ367">
        <v>1.86005</v>
      </c>
      <c r="HR367">
        <v>1.85838</v>
      </c>
      <c r="HS367">
        <v>1.85974</v>
      </c>
      <c r="HT367">
        <v>1.85984</v>
      </c>
      <c r="HU367">
        <v>1.85837</v>
      </c>
      <c r="HV367">
        <v>1.85745</v>
      </c>
      <c r="HW367">
        <v>1.85241</v>
      </c>
      <c r="HX367">
        <v>0</v>
      </c>
      <c r="HY367">
        <v>0</v>
      </c>
      <c r="HZ367">
        <v>0</v>
      </c>
      <c r="IA367">
        <v>0</v>
      </c>
      <c r="IB367" t="s">
        <v>426</v>
      </c>
      <c r="IC367" t="s">
        <v>427</v>
      </c>
      <c r="ID367" t="s">
        <v>428</v>
      </c>
      <c r="IE367" t="s">
        <v>428</v>
      </c>
      <c r="IF367" t="s">
        <v>428</v>
      </c>
      <c r="IG367" t="s">
        <v>428</v>
      </c>
      <c r="IH367">
        <v>0</v>
      </c>
      <c r="II367">
        <v>100</v>
      </c>
      <c r="IJ367">
        <v>100</v>
      </c>
      <c r="IK367">
        <v>-0.662</v>
      </c>
      <c r="IL367">
        <v>0.3076</v>
      </c>
      <c r="IM367">
        <v>-0.6605319167387009</v>
      </c>
      <c r="IN367">
        <v>-0.0004737513092168879</v>
      </c>
      <c r="IO367">
        <v>1.233974951706583E-06</v>
      </c>
      <c r="IP367">
        <v>-2.791035861235605E-10</v>
      </c>
      <c r="IQ367">
        <v>0.04306461537617447</v>
      </c>
      <c r="IR367">
        <v>-0.002560808816659483</v>
      </c>
      <c r="IS367">
        <v>0.0007441110143227328</v>
      </c>
      <c r="IT367">
        <v>-6.151772081818622E-06</v>
      </c>
      <c r="IU367">
        <v>2</v>
      </c>
      <c r="IV367">
        <v>1988</v>
      </c>
      <c r="IW367">
        <v>1</v>
      </c>
      <c r="IX367">
        <v>28</v>
      </c>
      <c r="IY367">
        <v>190444.6</v>
      </c>
      <c r="IZ367">
        <v>190444.8</v>
      </c>
      <c r="JA367">
        <v>1.1499</v>
      </c>
      <c r="JB367">
        <v>2.62085</v>
      </c>
      <c r="JC367">
        <v>1.49658</v>
      </c>
      <c r="JD367">
        <v>2.34741</v>
      </c>
      <c r="JE367">
        <v>1.54907</v>
      </c>
      <c r="JF367">
        <v>2.40479</v>
      </c>
      <c r="JG367">
        <v>36.5287</v>
      </c>
      <c r="JH367">
        <v>24.0875</v>
      </c>
      <c r="JI367">
        <v>18</v>
      </c>
      <c r="JJ367">
        <v>481.422</v>
      </c>
      <c r="JK367">
        <v>491.597</v>
      </c>
      <c r="JL367">
        <v>30.4152</v>
      </c>
      <c r="JM367">
        <v>29.0587</v>
      </c>
      <c r="JN367">
        <v>30.0001</v>
      </c>
      <c r="JO367">
        <v>29.254</v>
      </c>
      <c r="JP367">
        <v>29.2436</v>
      </c>
      <c r="JQ367">
        <v>23.1163</v>
      </c>
      <c r="JR367">
        <v>18.8494</v>
      </c>
      <c r="JS367">
        <v>100</v>
      </c>
      <c r="JT367">
        <v>30.4208</v>
      </c>
      <c r="JU367">
        <v>420</v>
      </c>
      <c r="JV367">
        <v>23.4464</v>
      </c>
      <c r="JW367">
        <v>101.947</v>
      </c>
      <c r="JX367">
        <v>91.34059999999999</v>
      </c>
    </row>
    <row r="368" spans="1:284">
      <c r="A368">
        <v>350</v>
      </c>
      <c r="B368">
        <v>1758416282</v>
      </c>
      <c r="C368">
        <v>3579</v>
      </c>
      <c r="D368" t="s">
        <v>1135</v>
      </c>
      <c r="E368" t="s">
        <v>1136</v>
      </c>
      <c r="F368">
        <v>5</v>
      </c>
      <c r="G368" t="s">
        <v>1098</v>
      </c>
      <c r="H368" t="s">
        <v>421</v>
      </c>
      <c r="I368">
        <v>1758416274</v>
      </c>
      <c r="J368">
        <f>(K368)/1000</f>
        <v>0</v>
      </c>
      <c r="K368">
        <f>1000*DK368*AI368*(DG368-DH368)/(100*CZ368*(1000-AI368*DG368))</f>
        <v>0</v>
      </c>
      <c r="L368">
        <f>DK368*AI368*(DF368-DE368*(1000-AI368*DH368)/(1000-AI368*DG368))/(100*CZ368)</f>
        <v>0</v>
      </c>
      <c r="M368">
        <f>DE368 - IF(AI368&gt;1, L368*CZ368*100.0/(AK368), 0)</f>
        <v>0</v>
      </c>
      <c r="N368">
        <f>((T368-J368/2)*M368-L368)/(T368+J368/2)</f>
        <v>0</v>
      </c>
      <c r="O368">
        <f>N368*(DL368+DM368)/1000.0</f>
        <v>0</v>
      </c>
      <c r="P368">
        <f>(DE368 - IF(AI368&gt;1, L368*CZ368*100.0/(AK368), 0))*(DL368+DM368)/1000.0</f>
        <v>0</v>
      </c>
      <c r="Q368">
        <f>2.0/((1/S368-1/R368)+SIGN(S368)*SQRT((1/S368-1/R368)*(1/S368-1/R368) + 4*DA368/((DA368+1)*(DA368+1))*(2*1/S368*1/R368-1/R368*1/R368)))</f>
        <v>0</v>
      </c>
      <c r="R368">
        <f>IF(LEFT(DB368,1)&lt;&gt;"0",IF(LEFT(DB368,1)="1",3.0,DC368),$D$5+$E$5*(DS368*DL368/($K$5*1000))+$F$5*(DS368*DL368/($K$5*1000))*MAX(MIN(CZ368,$J$5),$I$5)*MAX(MIN(CZ368,$J$5),$I$5)+$G$5*MAX(MIN(CZ368,$J$5),$I$5)*(DS368*DL368/($K$5*1000))+$H$5*(DS368*DL368/($K$5*1000))*(DS368*DL368/($K$5*1000)))</f>
        <v>0</v>
      </c>
      <c r="S368">
        <f>J368*(1000-(1000*0.61365*exp(17.502*W368/(240.97+W368))/(DL368+DM368)+DG368)/2)/(1000*0.61365*exp(17.502*W368/(240.97+W368))/(DL368+DM368)-DG368)</f>
        <v>0</v>
      </c>
      <c r="T368">
        <f>1/((DA368+1)/(Q368/1.6)+1/(R368/1.37)) + DA368/((DA368+1)/(Q368/1.6) + DA368/(R368/1.37))</f>
        <v>0</v>
      </c>
      <c r="U368">
        <f>(CV368*CY368)</f>
        <v>0</v>
      </c>
      <c r="V368">
        <f>(DN368+(U368+2*0.95*5.67E-8*(((DN368+$B$9)+273)^4-(DN368+273)^4)-44100*J368)/(1.84*29.3*R368+8*0.95*5.67E-8*(DN368+273)^3))</f>
        <v>0</v>
      </c>
      <c r="W368">
        <f>($C$9*DO368+$D$9*DP368+$E$9*V368)</f>
        <v>0</v>
      </c>
      <c r="X368">
        <f>0.61365*exp(17.502*W368/(240.97+W368))</f>
        <v>0</v>
      </c>
      <c r="Y368">
        <f>(Z368/AA368*100)</f>
        <v>0</v>
      </c>
      <c r="Z368">
        <f>DG368*(DL368+DM368)/1000</f>
        <v>0</v>
      </c>
      <c r="AA368">
        <f>0.61365*exp(17.502*DN368/(240.97+DN368))</f>
        <v>0</v>
      </c>
      <c r="AB368">
        <f>(X368-DG368*(DL368+DM368)/1000)</f>
        <v>0</v>
      </c>
      <c r="AC368">
        <f>(-J368*44100)</f>
        <v>0</v>
      </c>
      <c r="AD368">
        <f>2*29.3*R368*0.92*(DN368-W368)</f>
        <v>0</v>
      </c>
      <c r="AE368">
        <f>2*0.95*5.67E-8*(((DN368+$B$9)+273)^4-(W368+273)^4)</f>
        <v>0</v>
      </c>
      <c r="AF368">
        <f>U368+AE368+AC368+AD368</f>
        <v>0</v>
      </c>
      <c r="AG368">
        <v>0</v>
      </c>
      <c r="AH368">
        <v>0</v>
      </c>
      <c r="AI368">
        <f>IF(AG368*$H$15&gt;=AK368,1.0,(AK368/(AK368-AG368*$H$15)))</f>
        <v>0</v>
      </c>
      <c r="AJ368">
        <f>(AI368-1)*100</f>
        <v>0</v>
      </c>
      <c r="AK368">
        <f>MAX(0,($B$15+$C$15*DS368)/(1+$D$15*DS368)*DL368/(DN368+273)*$E$15)</f>
        <v>0</v>
      </c>
      <c r="AL368" t="s">
        <v>422</v>
      </c>
      <c r="AM368" t="s">
        <v>422</v>
      </c>
      <c r="AN368">
        <v>0</v>
      </c>
      <c r="AO368">
        <v>0</v>
      </c>
      <c r="AP368">
        <f>1-AN368/AO368</f>
        <v>0</v>
      </c>
      <c r="AQ368">
        <v>0</v>
      </c>
      <c r="AR368" t="s">
        <v>422</v>
      </c>
      <c r="AS368" t="s">
        <v>422</v>
      </c>
      <c r="AT368">
        <v>0</v>
      </c>
      <c r="AU368">
        <v>0</v>
      </c>
      <c r="AV368">
        <f>1-AT368/AU368</f>
        <v>0</v>
      </c>
      <c r="AW368">
        <v>0.5</v>
      </c>
      <c r="AX368">
        <f>CW368</f>
        <v>0</v>
      </c>
      <c r="AY368">
        <f>L368</f>
        <v>0</v>
      </c>
      <c r="AZ368">
        <f>AV368*AW368*AX368</f>
        <v>0</v>
      </c>
      <c r="BA368">
        <f>(AY368-AQ368)/AX368</f>
        <v>0</v>
      </c>
      <c r="BB368">
        <f>(AO368-AU368)/AU368</f>
        <v>0</v>
      </c>
      <c r="BC368">
        <f>AN368/(AP368+AN368/AU368)</f>
        <v>0</v>
      </c>
      <c r="BD368" t="s">
        <v>422</v>
      </c>
      <c r="BE368">
        <v>0</v>
      </c>
      <c r="BF368">
        <f>IF(BE368&lt;&gt;0, BE368, BC368)</f>
        <v>0</v>
      </c>
      <c r="BG368">
        <f>1-BF368/AU368</f>
        <v>0</v>
      </c>
      <c r="BH368">
        <f>(AU368-AT368)/(AU368-BF368)</f>
        <v>0</v>
      </c>
      <c r="BI368">
        <f>(AO368-AU368)/(AO368-BF368)</f>
        <v>0</v>
      </c>
      <c r="BJ368">
        <f>(AU368-AT368)/(AU368-AN368)</f>
        <v>0</v>
      </c>
      <c r="BK368">
        <f>(AO368-AU368)/(AO368-AN368)</f>
        <v>0</v>
      </c>
      <c r="BL368">
        <f>(BH368*BF368/AT368)</f>
        <v>0</v>
      </c>
      <c r="BM368">
        <f>(1-BL368)</f>
        <v>0</v>
      </c>
      <c r="CV368">
        <f>$B$13*DT368+$C$13*DU368+$F$13*EF368*(1-EI368)</f>
        <v>0</v>
      </c>
      <c r="CW368">
        <f>CV368*CX368</f>
        <v>0</v>
      </c>
      <c r="CX368">
        <f>($B$13*$D$11+$C$13*$D$11+$F$13*((ES368+EK368)/MAX(ES368+EK368+ET368, 0.1)*$I$11+ET368/MAX(ES368+EK368+ET368, 0.1)*$J$11))/($B$13+$C$13+$F$13)</f>
        <v>0</v>
      </c>
      <c r="CY368">
        <f>($B$13*$K$11+$C$13*$K$11+$F$13*((ES368+EK368)/MAX(ES368+EK368+ET368, 0.1)*$P$11+ET368/MAX(ES368+EK368+ET368, 0.1)*$Q$11))/($B$13+$C$13+$F$13)</f>
        <v>0</v>
      </c>
      <c r="CZ368">
        <v>1.91</v>
      </c>
      <c r="DA368">
        <v>0.5</v>
      </c>
      <c r="DB368" t="s">
        <v>423</v>
      </c>
      <c r="DC368">
        <v>2</v>
      </c>
      <c r="DD368">
        <v>1758416274</v>
      </c>
      <c r="DE368">
        <v>421.9691249999999</v>
      </c>
      <c r="DF368">
        <v>420.0029583333333</v>
      </c>
      <c r="DG368">
        <v>23.51720833333333</v>
      </c>
      <c r="DH368">
        <v>23.46631666666667</v>
      </c>
      <c r="DI368">
        <v>422.6304583333333</v>
      </c>
      <c r="DJ368">
        <v>23.20964583333333</v>
      </c>
      <c r="DK368">
        <v>499.9828750000001</v>
      </c>
      <c r="DL368">
        <v>90.17559999999999</v>
      </c>
      <c r="DM368">
        <v>0.06837169999999999</v>
      </c>
      <c r="DN368">
        <v>29.8822875</v>
      </c>
      <c r="DO368">
        <v>29.98599166666667</v>
      </c>
      <c r="DP368">
        <v>999.9</v>
      </c>
      <c r="DQ368">
        <v>0</v>
      </c>
      <c r="DR368">
        <v>0</v>
      </c>
      <c r="DS368">
        <v>9999.736666666666</v>
      </c>
      <c r="DT368">
        <v>0</v>
      </c>
      <c r="DU368">
        <v>3.76427</v>
      </c>
      <c r="DV368">
        <v>1.966127916666667</v>
      </c>
      <c r="DW368">
        <v>432.131625</v>
      </c>
      <c r="DX368">
        <v>430.0957083333333</v>
      </c>
      <c r="DY368">
        <v>0.05089290416666666</v>
      </c>
      <c r="DZ368">
        <v>420.0029583333333</v>
      </c>
      <c r="EA368">
        <v>23.46631666666667</v>
      </c>
      <c r="EB368">
        <v>2.120677083333333</v>
      </c>
      <c r="EC368">
        <v>2.116089583333334</v>
      </c>
      <c r="ED368">
        <v>18.3753625</v>
      </c>
      <c r="EE368">
        <v>18.34080833333333</v>
      </c>
      <c r="EF368">
        <v>0.00500078</v>
      </c>
      <c r="EG368">
        <v>0</v>
      </c>
      <c r="EH368">
        <v>0</v>
      </c>
      <c r="EI368">
        <v>0</v>
      </c>
      <c r="EJ368">
        <v>158.0208333333333</v>
      </c>
      <c r="EK368">
        <v>0.00500078</v>
      </c>
      <c r="EL368">
        <v>-20.38333333333333</v>
      </c>
      <c r="EM368">
        <v>-1.370833333333333</v>
      </c>
      <c r="EN368">
        <v>35.04404166666666</v>
      </c>
      <c r="EO368">
        <v>38.40341666666666</v>
      </c>
      <c r="EP368">
        <v>36.82520833333333</v>
      </c>
      <c r="EQ368">
        <v>38.419</v>
      </c>
      <c r="ER368">
        <v>37.53883333333334</v>
      </c>
      <c r="ES368">
        <v>0</v>
      </c>
      <c r="ET368">
        <v>0</v>
      </c>
      <c r="EU368">
        <v>0</v>
      </c>
      <c r="EV368">
        <v>1758416281.8</v>
      </c>
      <c r="EW368">
        <v>0</v>
      </c>
      <c r="EX368">
        <v>157.5</v>
      </c>
      <c r="EY368">
        <v>0.9153851726587623</v>
      </c>
      <c r="EZ368">
        <v>-32.80000007213692</v>
      </c>
      <c r="FA368">
        <v>-19.536</v>
      </c>
      <c r="FB368">
        <v>15</v>
      </c>
      <c r="FC368">
        <v>0</v>
      </c>
      <c r="FD368" t="s">
        <v>424</v>
      </c>
      <c r="FE368">
        <v>1746989605.5</v>
      </c>
      <c r="FF368">
        <v>1746989593.5</v>
      </c>
      <c r="FG368">
        <v>0</v>
      </c>
      <c r="FH368">
        <v>-0.274</v>
      </c>
      <c r="FI368">
        <v>-0.002</v>
      </c>
      <c r="FJ368">
        <v>2.549</v>
      </c>
      <c r="FK368">
        <v>0.129</v>
      </c>
      <c r="FL368">
        <v>420</v>
      </c>
      <c r="FM368">
        <v>17</v>
      </c>
      <c r="FN368">
        <v>0.02</v>
      </c>
      <c r="FO368">
        <v>0.04</v>
      </c>
      <c r="FP368">
        <v>1.973031951219512</v>
      </c>
      <c r="FQ368">
        <v>-0.1283155400696822</v>
      </c>
      <c r="FR368">
        <v>0.02597714560442925</v>
      </c>
      <c r="FS368">
        <v>1</v>
      </c>
      <c r="FT368">
        <v>157.7823529411765</v>
      </c>
      <c r="FU368">
        <v>0.6814364288213958</v>
      </c>
      <c r="FV368">
        <v>6.77006692938657</v>
      </c>
      <c r="FW368">
        <v>1</v>
      </c>
      <c r="FX368">
        <v>0.05082771219512196</v>
      </c>
      <c r="FY368">
        <v>-0.0006524550522649101</v>
      </c>
      <c r="FZ368">
        <v>0.001348060361280665</v>
      </c>
      <c r="GA368">
        <v>1</v>
      </c>
      <c r="GB368">
        <v>3</v>
      </c>
      <c r="GC368">
        <v>3</v>
      </c>
      <c r="GD368" t="s">
        <v>462</v>
      </c>
      <c r="GE368">
        <v>3.103</v>
      </c>
      <c r="GF368">
        <v>2.72672</v>
      </c>
      <c r="GG368">
        <v>0.0880811</v>
      </c>
      <c r="GH368">
        <v>0.0877078</v>
      </c>
      <c r="GI368">
        <v>0.105898</v>
      </c>
      <c r="GJ368">
        <v>0.107151</v>
      </c>
      <c r="GK368">
        <v>23833.8</v>
      </c>
      <c r="GL368">
        <v>21637.6</v>
      </c>
      <c r="GM368">
        <v>26700.5</v>
      </c>
      <c r="GN368">
        <v>23940</v>
      </c>
      <c r="GO368">
        <v>38201</v>
      </c>
      <c r="GP368">
        <v>31595.9</v>
      </c>
      <c r="GQ368">
        <v>46628.9</v>
      </c>
      <c r="GR368">
        <v>37874.7</v>
      </c>
      <c r="GS368">
        <v>1.86575</v>
      </c>
      <c r="GT368">
        <v>1.85895</v>
      </c>
      <c r="GU368">
        <v>0.0927225</v>
      </c>
      <c r="GV368">
        <v>0</v>
      </c>
      <c r="GW368">
        <v>28.4848</v>
      </c>
      <c r="GX368">
        <v>999.9</v>
      </c>
      <c r="GY368">
        <v>53.1</v>
      </c>
      <c r="GZ368">
        <v>31.7</v>
      </c>
      <c r="HA368">
        <v>27.6418</v>
      </c>
      <c r="HB368">
        <v>60.2837</v>
      </c>
      <c r="HC368">
        <v>26.0897</v>
      </c>
      <c r="HD368">
        <v>1</v>
      </c>
      <c r="HE368">
        <v>0.14155</v>
      </c>
      <c r="HF368">
        <v>-1.32437</v>
      </c>
      <c r="HG368">
        <v>20.2936</v>
      </c>
      <c r="HH368">
        <v>5.22014</v>
      </c>
      <c r="HI368">
        <v>11.98</v>
      </c>
      <c r="HJ368">
        <v>4.9655</v>
      </c>
      <c r="HK368">
        <v>3.27593</v>
      </c>
      <c r="HL368">
        <v>9999</v>
      </c>
      <c r="HM368">
        <v>9999</v>
      </c>
      <c r="HN368">
        <v>9999</v>
      </c>
      <c r="HO368">
        <v>999.9</v>
      </c>
      <c r="HP368">
        <v>1.8639</v>
      </c>
      <c r="HQ368">
        <v>1.86005</v>
      </c>
      <c r="HR368">
        <v>1.85837</v>
      </c>
      <c r="HS368">
        <v>1.85974</v>
      </c>
      <c r="HT368">
        <v>1.85984</v>
      </c>
      <c r="HU368">
        <v>1.85837</v>
      </c>
      <c r="HV368">
        <v>1.85745</v>
      </c>
      <c r="HW368">
        <v>1.8524</v>
      </c>
      <c r="HX368">
        <v>0</v>
      </c>
      <c r="HY368">
        <v>0</v>
      </c>
      <c r="HZ368">
        <v>0</v>
      </c>
      <c r="IA368">
        <v>0</v>
      </c>
      <c r="IB368" t="s">
        <v>426</v>
      </c>
      <c r="IC368" t="s">
        <v>427</v>
      </c>
      <c r="ID368" t="s">
        <v>428</v>
      </c>
      <c r="IE368" t="s">
        <v>428</v>
      </c>
      <c r="IF368" t="s">
        <v>428</v>
      </c>
      <c r="IG368" t="s">
        <v>428</v>
      </c>
      <c r="IH368">
        <v>0</v>
      </c>
      <c r="II368">
        <v>100</v>
      </c>
      <c r="IJ368">
        <v>100</v>
      </c>
      <c r="IK368">
        <v>-0.661</v>
      </c>
      <c r="IL368">
        <v>0.3076</v>
      </c>
      <c r="IM368">
        <v>-0.6605319167387009</v>
      </c>
      <c r="IN368">
        <v>-0.0004737513092168879</v>
      </c>
      <c r="IO368">
        <v>1.233974951706583E-06</v>
      </c>
      <c r="IP368">
        <v>-2.791035861235605E-10</v>
      </c>
      <c r="IQ368">
        <v>0.04306461537617447</v>
      </c>
      <c r="IR368">
        <v>-0.002560808816659483</v>
      </c>
      <c r="IS368">
        <v>0.0007441110143227328</v>
      </c>
      <c r="IT368">
        <v>-6.151772081818622E-06</v>
      </c>
      <c r="IU368">
        <v>2</v>
      </c>
      <c r="IV368">
        <v>1988</v>
      </c>
      <c r="IW368">
        <v>1</v>
      </c>
      <c r="IX368">
        <v>28</v>
      </c>
      <c r="IY368">
        <v>190444.6</v>
      </c>
      <c r="IZ368">
        <v>190444.8</v>
      </c>
      <c r="JA368">
        <v>1.1499</v>
      </c>
      <c r="JB368">
        <v>2.61353</v>
      </c>
      <c r="JC368">
        <v>1.49658</v>
      </c>
      <c r="JD368">
        <v>2.34741</v>
      </c>
      <c r="JE368">
        <v>1.54907</v>
      </c>
      <c r="JF368">
        <v>2.4646</v>
      </c>
      <c r="JG368">
        <v>36.5523</v>
      </c>
      <c r="JH368">
        <v>24.0963</v>
      </c>
      <c r="JI368">
        <v>18</v>
      </c>
      <c r="JJ368">
        <v>481.393</v>
      </c>
      <c r="JK368">
        <v>491.531</v>
      </c>
      <c r="JL368">
        <v>30.4188</v>
      </c>
      <c r="JM368">
        <v>29.0596</v>
      </c>
      <c r="JN368">
        <v>30.0001</v>
      </c>
      <c r="JO368">
        <v>29.254</v>
      </c>
      <c r="JP368">
        <v>29.2436</v>
      </c>
      <c r="JQ368">
        <v>23.118</v>
      </c>
      <c r="JR368">
        <v>18.8494</v>
      </c>
      <c r="JS368">
        <v>100</v>
      </c>
      <c r="JT368">
        <v>30.4208</v>
      </c>
      <c r="JU368">
        <v>420</v>
      </c>
      <c r="JV368">
        <v>23.4464</v>
      </c>
      <c r="JW368">
        <v>101.947</v>
      </c>
      <c r="JX368">
        <v>91.3407</v>
      </c>
    </row>
    <row r="369" spans="1:284">
      <c r="A369">
        <v>351</v>
      </c>
      <c r="B369">
        <v>1758416284</v>
      </c>
      <c r="C369">
        <v>3581</v>
      </c>
      <c r="D369" t="s">
        <v>1137</v>
      </c>
      <c r="E369" t="s">
        <v>1138</v>
      </c>
      <c r="F369">
        <v>5</v>
      </c>
      <c r="G369" t="s">
        <v>1098</v>
      </c>
      <c r="H369" t="s">
        <v>421</v>
      </c>
      <c r="I369">
        <v>1758416276</v>
      </c>
      <c r="J369">
        <f>(K369)/1000</f>
        <v>0</v>
      </c>
      <c r="K369">
        <f>1000*DK369*AI369*(DG369-DH369)/(100*CZ369*(1000-AI369*DG369))</f>
        <v>0</v>
      </c>
      <c r="L369">
        <f>DK369*AI369*(DF369-DE369*(1000-AI369*DH369)/(1000-AI369*DG369))/(100*CZ369)</f>
        <v>0</v>
      </c>
      <c r="M369">
        <f>DE369 - IF(AI369&gt;1, L369*CZ369*100.0/(AK369), 0)</f>
        <v>0</v>
      </c>
      <c r="N369">
        <f>((T369-J369/2)*M369-L369)/(T369+J369/2)</f>
        <v>0</v>
      </c>
      <c r="O369">
        <f>N369*(DL369+DM369)/1000.0</f>
        <v>0</v>
      </c>
      <c r="P369">
        <f>(DE369 - IF(AI369&gt;1, L369*CZ369*100.0/(AK369), 0))*(DL369+DM369)/1000.0</f>
        <v>0</v>
      </c>
      <c r="Q369">
        <f>2.0/((1/S369-1/R369)+SIGN(S369)*SQRT((1/S369-1/R369)*(1/S369-1/R369) + 4*DA369/((DA369+1)*(DA369+1))*(2*1/S369*1/R369-1/R369*1/R369)))</f>
        <v>0</v>
      </c>
      <c r="R369">
        <f>IF(LEFT(DB369,1)&lt;&gt;"0",IF(LEFT(DB369,1)="1",3.0,DC369),$D$5+$E$5*(DS369*DL369/($K$5*1000))+$F$5*(DS369*DL369/($K$5*1000))*MAX(MIN(CZ369,$J$5),$I$5)*MAX(MIN(CZ369,$J$5),$I$5)+$G$5*MAX(MIN(CZ369,$J$5),$I$5)*(DS369*DL369/($K$5*1000))+$H$5*(DS369*DL369/($K$5*1000))*(DS369*DL369/($K$5*1000)))</f>
        <v>0</v>
      </c>
      <c r="S369">
        <f>J369*(1000-(1000*0.61365*exp(17.502*W369/(240.97+W369))/(DL369+DM369)+DG369)/2)/(1000*0.61365*exp(17.502*W369/(240.97+W369))/(DL369+DM369)-DG369)</f>
        <v>0</v>
      </c>
      <c r="T369">
        <f>1/((DA369+1)/(Q369/1.6)+1/(R369/1.37)) + DA369/((DA369+1)/(Q369/1.6) + DA369/(R369/1.37))</f>
        <v>0</v>
      </c>
      <c r="U369">
        <f>(CV369*CY369)</f>
        <v>0</v>
      </c>
      <c r="V369">
        <f>(DN369+(U369+2*0.95*5.67E-8*(((DN369+$B$9)+273)^4-(DN369+273)^4)-44100*J369)/(1.84*29.3*R369+8*0.95*5.67E-8*(DN369+273)^3))</f>
        <v>0</v>
      </c>
      <c r="W369">
        <f>($C$9*DO369+$D$9*DP369+$E$9*V369)</f>
        <v>0</v>
      </c>
      <c r="X369">
        <f>0.61365*exp(17.502*W369/(240.97+W369))</f>
        <v>0</v>
      </c>
      <c r="Y369">
        <f>(Z369/AA369*100)</f>
        <v>0</v>
      </c>
      <c r="Z369">
        <f>DG369*(DL369+DM369)/1000</f>
        <v>0</v>
      </c>
      <c r="AA369">
        <f>0.61365*exp(17.502*DN369/(240.97+DN369))</f>
        <v>0</v>
      </c>
      <c r="AB369">
        <f>(X369-DG369*(DL369+DM369)/1000)</f>
        <v>0</v>
      </c>
      <c r="AC369">
        <f>(-J369*44100)</f>
        <v>0</v>
      </c>
      <c r="AD369">
        <f>2*29.3*R369*0.92*(DN369-W369)</f>
        <v>0</v>
      </c>
      <c r="AE369">
        <f>2*0.95*5.67E-8*(((DN369+$B$9)+273)^4-(W369+273)^4)</f>
        <v>0</v>
      </c>
      <c r="AF369">
        <f>U369+AE369+AC369+AD369</f>
        <v>0</v>
      </c>
      <c r="AG369">
        <v>0</v>
      </c>
      <c r="AH369">
        <v>0</v>
      </c>
      <c r="AI369">
        <f>IF(AG369*$H$15&gt;=AK369,1.0,(AK369/(AK369-AG369*$H$15)))</f>
        <v>0</v>
      </c>
      <c r="AJ369">
        <f>(AI369-1)*100</f>
        <v>0</v>
      </c>
      <c r="AK369">
        <f>MAX(0,($B$15+$C$15*DS369)/(1+$D$15*DS369)*DL369/(DN369+273)*$E$15)</f>
        <v>0</v>
      </c>
      <c r="AL369" t="s">
        <v>422</v>
      </c>
      <c r="AM369" t="s">
        <v>422</v>
      </c>
      <c r="AN369">
        <v>0</v>
      </c>
      <c r="AO369">
        <v>0</v>
      </c>
      <c r="AP369">
        <f>1-AN369/AO369</f>
        <v>0</v>
      </c>
      <c r="AQ369">
        <v>0</v>
      </c>
      <c r="AR369" t="s">
        <v>422</v>
      </c>
      <c r="AS369" t="s">
        <v>422</v>
      </c>
      <c r="AT369">
        <v>0</v>
      </c>
      <c r="AU369">
        <v>0</v>
      </c>
      <c r="AV369">
        <f>1-AT369/AU369</f>
        <v>0</v>
      </c>
      <c r="AW369">
        <v>0.5</v>
      </c>
      <c r="AX369">
        <f>CW369</f>
        <v>0</v>
      </c>
      <c r="AY369">
        <f>L369</f>
        <v>0</v>
      </c>
      <c r="AZ369">
        <f>AV369*AW369*AX369</f>
        <v>0</v>
      </c>
      <c r="BA369">
        <f>(AY369-AQ369)/AX369</f>
        <v>0</v>
      </c>
      <c r="BB369">
        <f>(AO369-AU369)/AU369</f>
        <v>0</v>
      </c>
      <c r="BC369">
        <f>AN369/(AP369+AN369/AU369)</f>
        <v>0</v>
      </c>
      <c r="BD369" t="s">
        <v>422</v>
      </c>
      <c r="BE369">
        <v>0</v>
      </c>
      <c r="BF369">
        <f>IF(BE369&lt;&gt;0, BE369, BC369)</f>
        <v>0</v>
      </c>
      <c r="BG369">
        <f>1-BF369/AU369</f>
        <v>0</v>
      </c>
      <c r="BH369">
        <f>(AU369-AT369)/(AU369-BF369)</f>
        <v>0</v>
      </c>
      <c r="BI369">
        <f>(AO369-AU369)/(AO369-BF369)</f>
        <v>0</v>
      </c>
      <c r="BJ369">
        <f>(AU369-AT369)/(AU369-AN369)</f>
        <v>0</v>
      </c>
      <c r="BK369">
        <f>(AO369-AU369)/(AO369-AN369)</f>
        <v>0</v>
      </c>
      <c r="BL369">
        <f>(BH369*BF369/AT369)</f>
        <v>0</v>
      </c>
      <c r="BM369">
        <f>(1-BL369)</f>
        <v>0</v>
      </c>
      <c r="CV369">
        <f>$B$13*DT369+$C$13*DU369+$F$13*EF369*(1-EI369)</f>
        <v>0</v>
      </c>
      <c r="CW369">
        <f>CV369*CX369</f>
        <v>0</v>
      </c>
      <c r="CX369">
        <f>($B$13*$D$11+$C$13*$D$11+$F$13*((ES369+EK369)/MAX(ES369+EK369+ET369, 0.1)*$I$11+ET369/MAX(ES369+EK369+ET369, 0.1)*$J$11))/($B$13+$C$13+$F$13)</f>
        <v>0</v>
      </c>
      <c r="CY369">
        <f>($B$13*$K$11+$C$13*$K$11+$F$13*((ES369+EK369)/MAX(ES369+EK369+ET369, 0.1)*$P$11+ET369/MAX(ES369+EK369+ET369, 0.1)*$Q$11))/($B$13+$C$13+$F$13)</f>
        <v>0</v>
      </c>
      <c r="CZ369">
        <v>1.91</v>
      </c>
      <c r="DA369">
        <v>0.5</v>
      </c>
      <c r="DB369" t="s">
        <v>423</v>
      </c>
      <c r="DC369">
        <v>2</v>
      </c>
      <c r="DD369">
        <v>1758416276</v>
      </c>
      <c r="DE369">
        <v>421.970375</v>
      </c>
      <c r="DF369">
        <v>420.0034166666667</v>
      </c>
      <c r="DG369">
        <v>23.51757083333333</v>
      </c>
      <c r="DH369">
        <v>23.46644166666667</v>
      </c>
      <c r="DI369">
        <v>422.6316666666667</v>
      </c>
      <c r="DJ369">
        <v>23.21000833333333</v>
      </c>
      <c r="DK369">
        <v>500.0018333333334</v>
      </c>
      <c r="DL369">
        <v>90.175675</v>
      </c>
      <c r="DM369">
        <v>0.06834153333333333</v>
      </c>
      <c r="DN369">
        <v>29.8836625</v>
      </c>
      <c r="DO369">
        <v>29.9879125</v>
      </c>
      <c r="DP369">
        <v>999.9</v>
      </c>
      <c r="DQ369">
        <v>0</v>
      </c>
      <c r="DR369">
        <v>0</v>
      </c>
      <c r="DS369">
        <v>10005.69583333333</v>
      </c>
      <c r="DT369">
        <v>0</v>
      </c>
      <c r="DU369">
        <v>3.76427</v>
      </c>
      <c r="DV369">
        <v>1.966932916666667</v>
      </c>
      <c r="DW369">
        <v>432.133</v>
      </c>
      <c r="DX369">
        <v>430.0962083333334</v>
      </c>
      <c r="DY369">
        <v>0.0511310875</v>
      </c>
      <c r="DZ369">
        <v>420.0034166666667</v>
      </c>
      <c r="EA369">
        <v>23.46644166666667</v>
      </c>
      <c r="EB369">
        <v>2.120711666666667</v>
      </c>
      <c r="EC369">
        <v>2.116102083333333</v>
      </c>
      <c r="ED369">
        <v>18.37562083333333</v>
      </c>
      <c r="EE369">
        <v>18.34090416666666</v>
      </c>
      <c r="EF369">
        <v>0.00500078</v>
      </c>
      <c r="EG369">
        <v>0</v>
      </c>
      <c r="EH369">
        <v>0</v>
      </c>
      <c r="EI369">
        <v>0</v>
      </c>
      <c r="EJ369">
        <v>157.4875</v>
      </c>
      <c r="EK369">
        <v>0.00500078</v>
      </c>
      <c r="EL369">
        <v>-20.3</v>
      </c>
      <c r="EM369">
        <v>-1.133333333333334</v>
      </c>
      <c r="EN369">
        <v>35.04141666666666</v>
      </c>
      <c r="EO369">
        <v>38.39566666666666</v>
      </c>
      <c r="EP369">
        <v>36.80433333333333</v>
      </c>
      <c r="EQ369">
        <v>38.41379166666666</v>
      </c>
      <c r="ER369">
        <v>37.54925</v>
      </c>
      <c r="ES369">
        <v>0</v>
      </c>
      <c r="ET369">
        <v>0</v>
      </c>
      <c r="EU369">
        <v>0</v>
      </c>
      <c r="EV369">
        <v>1758416284.2</v>
      </c>
      <c r="EW369">
        <v>0</v>
      </c>
      <c r="EX369">
        <v>157.076</v>
      </c>
      <c r="EY369">
        <v>13.42307755885994</v>
      </c>
      <c r="EZ369">
        <v>-20.12307716027285</v>
      </c>
      <c r="FA369">
        <v>-20.372</v>
      </c>
      <c r="FB369">
        <v>15</v>
      </c>
      <c r="FC369">
        <v>0</v>
      </c>
      <c r="FD369" t="s">
        <v>424</v>
      </c>
      <c r="FE369">
        <v>1746989605.5</v>
      </c>
      <c r="FF369">
        <v>1746989593.5</v>
      </c>
      <c r="FG369">
        <v>0</v>
      </c>
      <c r="FH369">
        <v>-0.274</v>
      </c>
      <c r="FI369">
        <v>-0.002</v>
      </c>
      <c r="FJ369">
        <v>2.549</v>
      </c>
      <c r="FK369">
        <v>0.129</v>
      </c>
      <c r="FL369">
        <v>420</v>
      </c>
      <c r="FM369">
        <v>17</v>
      </c>
      <c r="FN369">
        <v>0.02</v>
      </c>
      <c r="FO369">
        <v>0.04</v>
      </c>
      <c r="FP369">
        <v>1.9737075</v>
      </c>
      <c r="FQ369">
        <v>-0.09242454033771266</v>
      </c>
      <c r="FR369">
        <v>0.02668813376296664</v>
      </c>
      <c r="FS369">
        <v>1</v>
      </c>
      <c r="FT369">
        <v>157.4235294117647</v>
      </c>
      <c r="FU369">
        <v>7.767761847923734</v>
      </c>
      <c r="FV369">
        <v>6.599601539822618</v>
      </c>
      <c r="FW369">
        <v>0</v>
      </c>
      <c r="FX369">
        <v>0.05101055</v>
      </c>
      <c r="FY369">
        <v>0.001412325703564712</v>
      </c>
      <c r="FZ369">
        <v>0.001490152461327363</v>
      </c>
      <c r="GA369">
        <v>1</v>
      </c>
      <c r="GB369">
        <v>2</v>
      </c>
      <c r="GC369">
        <v>3</v>
      </c>
      <c r="GD369" t="s">
        <v>425</v>
      </c>
      <c r="GE369">
        <v>3.10343</v>
      </c>
      <c r="GF369">
        <v>2.72645</v>
      </c>
      <c r="GG369">
        <v>0.0880727</v>
      </c>
      <c r="GH369">
        <v>0.0877008</v>
      </c>
      <c r="GI369">
        <v>0.1059</v>
      </c>
      <c r="GJ369">
        <v>0.107148</v>
      </c>
      <c r="GK369">
        <v>23833.9</v>
      </c>
      <c r="GL369">
        <v>21637.8</v>
      </c>
      <c r="GM369">
        <v>26700.3</v>
      </c>
      <c r="GN369">
        <v>23940.1</v>
      </c>
      <c r="GO369">
        <v>38200.9</v>
      </c>
      <c r="GP369">
        <v>31596</v>
      </c>
      <c r="GQ369">
        <v>46628.9</v>
      </c>
      <c r="GR369">
        <v>37874.8</v>
      </c>
      <c r="GS369">
        <v>1.86648</v>
      </c>
      <c r="GT369">
        <v>1.85815</v>
      </c>
      <c r="GU369">
        <v>0.0930578</v>
      </c>
      <c r="GV369">
        <v>0</v>
      </c>
      <c r="GW369">
        <v>28.4848</v>
      </c>
      <c r="GX369">
        <v>999.9</v>
      </c>
      <c r="GY369">
        <v>53.1</v>
      </c>
      <c r="GZ369">
        <v>31.7</v>
      </c>
      <c r="HA369">
        <v>27.6451</v>
      </c>
      <c r="HB369">
        <v>60.9237</v>
      </c>
      <c r="HC369">
        <v>25.9896</v>
      </c>
      <c r="HD369">
        <v>1</v>
      </c>
      <c r="HE369">
        <v>0.141225</v>
      </c>
      <c r="HF369">
        <v>-1.32403</v>
      </c>
      <c r="HG369">
        <v>20.2938</v>
      </c>
      <c r="HH369">
        <v>5.21954</v>
      </c>
      <c r="HI369">
        <v>11.98</v>
      </c>
      <c r="HJ369">
        <v>4.9655</v>
      </c>
      <c r="HK369">
        <v>3.27593</v>
      </c>
      <c r="HL369">
        <v>9999</v>
      </c>
      <c r="HM369">
        <v>9999</v>
      </c>
      <c r="HN369">
        <v>9999</v>
      </c>
      <c r="HO369">
        <v>999.9</v>
      </c>
      <c r="HP369">
        <v>1.8639</v>
      </c>
      <c r="HQ369">
        <v>1.86005</v>
      </c>
      <c r="HR369">
        <v>1.85837</v>
      </c>
      <c r="HS369">
        <v>1.85974</v>
      </c>
      <c r="HT369">
        <v>1.85984</v>
      </c>
      <c r="HU369">
        <v>1.85837</v>
      </c>
      <c r="HV369">
        <v>1.85745</v>
      </c>
      <c r="HW369">
        <v>1.8524</v>
      </c>
      <c r="HX369">
        <v>0</v>
      </c>
      <c r="HY369">
        <v>0</v>
      </c>
      <c r="HZ369">
        <v>0</v>
      </c>
      <c r="IA369">
        <v>0</v>
      </c>
      <c r="IB369" t="s">
        <v>426</v>
      </c>
      <c r="IC369" t="s">
        <v>427</v>
      </c>
      <c r="ID369" t="s">
        <v>428</v>
      </c>
      <c r="IE369" t="s">
        <v>428</v>
      </c>
      <c r="IF369" t="s">
        <v>428</v>
      </c>
      <c r="IG369" t="s">
        <v>428</v>
      </c>
      <c r="IH369">
        <v>0</v>
      </c>
      <c r="II369">
        <v>100</v>
      </c>
      <c r="IJ369">
        <v>100</v>
      </c>
      <c r="IK369">
        <v>-0.662</v>
      </c>
      <c r="IL369">
        <v>0.3076</v>
      </c>
      <c r="IM369">
        <v>-0.6605319167387009</v>
      </c>
      <c r="IN369">
        <v>-0.0004737513092168879</v>
      </c>
      <c r="IO369">
        <v>1.233974951706583E-06</v>
      </c>
      <c r="IP369">
        <v>-2.791035861235605E-10</v>
      </c>
      <c r="IQ369">
        <v>0.04306461537617447</v>
      </c>
      <c r="IR369">
        <v>-0.002560808816659483</v>
      </c>
      <c r="IS369">
        <v>0.0007441110143227328</v>
      </c>
      <c r="IT369">
        <v>-6.151772081818622E-06</v>
      </c>
      <c r="IU369">
        <v>2</v>
      </c>
      <c r="IV369">
        <v>1988</v>
      </c>
      <c r="IW369">
        <v>1</v>
      </c>
      <c r="IX369">
        <v>28</v>
      </c>
      <c r="IY369">
        <v>190444.6</v>
      </c>
      <c r="IZ369">
        <v>190444.8</v>
      </c>
      <c r="JA369">
        <v>1.1499</v>
      </c>
      <c r="JB369">
        <v>2.61108</v>
      </c>
      <c r="JC369">
        <v>1.49658</v>
      </c>
      <c r="JD369">
        <v>2.35107</v>
      </c>
      <c r="JE369">
        <v>1.54907</v>
      </c>
      <c r="JF369">
        <v>2.48047</v>
      </c>
      <c r="JG369">
        <v>36.5523</v>
      </c>
      <c r="JH369">
        <v>24.0963</v>
      </c>
      <c r="JI369">
        <v>18</v>
      </c>
      <c r="JJ369">
        <v>481.815</v>
      </c>
      <c r="JK369">
        <v>491.004</v>
      </c>
      <c r="JL369">
        <v>30.4218</v>
      </c>
      <c r="JM369">
        <v>29.0609</v>
      </c>
      <c r="JN369">
        <v>30</v>
      </c>
      <c r="JO369">
        <v>29.254</v>
      </c>
      <c r="JP369">
        <v>29.2436</v>
      </c>
      <c r="JQ369">
        <v>23.1194</v>
      </c>
      <c r="JR369">
        <v>18.8494</v>
      </c>
      <c r="JS369">
        <v>100</v>
      </c>
      <c r="JT369">
        <v>30.4208</v>
      </c>
      <c r="JU369">
        <v>420</v>
      </c>
      <c r="JV369">
        <v>23.4464</v>
      </c>
      <c r="JW369">
        <v>101.947</v>
      </c>
      <c r="JX369">
        <v>91.3408</v>
      </c>
    </row>
    <row r="370" spans="1:284">
      <c r="A370">
        <v>352</v>
      </c>
      <c r="B370">
        <v>1758416286</v>
      </c>
      <c r="C370">
        <v>3583</v>
      </c>
      <c r="D370" t="s">
        <v>1139</v>
      </c>
      <c r="E370" t="s">
        <v>1140</v>
      </c>
      <c r="F370">
        <v>5</v>
      </c>
      <c r="G370" t="s">
        <v>1098</v>
      </c>
      <c r="H370" t="s">
        <v>421</v>
      </c>
      <c r="I370">
        <v>1758416278</v>
      </c>
      <c r="J370">
        <f>(K370)/1000</f>
        <v>0</v>
      </c>
      <c r="K370">
        <f>1000*DK370*AI370*(DG370-DH370)/(100*CZ370*(1000-AI370*DG370))</f>
        <v>0</v>
      </c>
      <c r="L370">
        <f>DK370*AI370*(DF370-DE370*(1000-AI370*DH370)/(1000-AI370*DG370))/(100*CZ370)</f>
        <v>0</v>
      </c>
      <c r="M370">
        <f>DE370 - IF(AI370&gt;1, L370*CZ370*100.0/(AK370), 0)</f>
        <v>0</v>
      </c>
      <c r="N370">
        <f>((T370-J370/2)*M370-L370)/(T370+J370/2)</f>
        <v>0</v>
      </c>
      <c r="O370">
        <f>N370*(DL370+DM370)/1000.0</f>
        <v>0</v>
      </c>
      <c r="P370">
        <f>(DE370 - IF(AI370&gt;1, L370*CZ370*100.0/(AK370), 0))*(DL370+DM370)/1000.0</f>
        <v>0</v>
      </c>
      <c r="Q370">
        <f>2.0/((1/S370-1/R370)+SIGN(S370)*SQRT((1/S370-1/R370)*(1/S370-1/R370) + 4*DA370/((DA370+1)*(DA370+1))*(2*1/S370*1/R370-1/R370*1/R370)))</f>
        <v>0</v>
      </c>
      <c r="R370">
        <f>IF(LEFT(DB370,1)&lt;&gt;"0",IF(LEFT(DB370,1)="1",3.0,DC370),$D$5+$E$5*(DS370*DL370/($K$5*1000))+$F$5*(DS370*DL370/($K$5*1000))*MAX(MIN(CZ370,$J$5),$I$5)*MAX(MIN(CZ370,$J$5),$I$5)+$G$5*MAX(MIN(CZ370,$J$5),$I$5)*(DS370*DL370/($K$5*1000))+$H$5*(DS370*DL370/($K$5*1000))*(DS370*DL370/($K$5*1000)))</f>
        <v>0</v>
      </c>
      <c r="S370">
        <f>J370*(1000-(1000*0.61365*exp(17.502*W370/(240.97+W370))/(DL370+DM370)+DG370)/2)/(1000*0.61365*exp(17.502*W370/(240.97+W370))/(DL370+DM370)-DG370)</f>
        <v>0</v>
      </c>
      <c r="T370">
        <f>1/((DA370+1)/(Q370/1.6)+1/(R370/1.37)) + DA370/((DA370+1)/(Q370/1.6) + DA370/(R370/1.37))</f>
        <v>0</v>
      </c>
      <c r="U370">
        <f>(CV370*CY370)</f>
        <v>0</v>
      </c>
      <c r="V370">
        <f>(DN370+(U370+2*0.95*5.67E-8*(((DN370+$B$9)+273)^4-(DN370+273)^4)-44100*J370)/(1.84*29.3*R370+8*0.95*5.67E-8*(DN370+273)^3))</f>
        <v>0</v>
      </c>
      <c r="W370">
        <f>($C$9*DO370+$D$9*DP370+$E$9*V370)</f>
        <v>0</v>
      </c>
      <c r="X370">
        <f>0.61365*exp(17.502*W370/(240.97+W370))</f>
        <v>0</v>
      </c>
      <c r="Y370">
        <f>(Z370/AA370*100)</f>
        <v>0</v>
      </c>
      <c r="Z370">
        <f>DG370*(DL370+DM370)/1000</f>
        <v>0</v>
      </c>
      <c r="AA370">
        <f>0.61365*exp(17.502*DN370/(240.97+DN370))</f>
        <v>0</v>
      </c>
      <c r="AB370">
        <f>(X370-DG370*(DL370+DM370)/1000)</f>
        <v>0</v>
      </c>
      <c r="AC370">
        <f>(-J370*44100)</f>
        <v>0</v>
      </c>
      <c r="AD370">
        <f>2*29.3*R370*0.92*(DN370-W370)</f>
        <v>0</v>
      </c>
      <c r="AE370">
        <f>2*0.95*5.67E-8*(((DN370+$B$9)+273)^4-(W370+273)^4)</f>
        <v>0</v>
      </c>
      <c r="AF370">
        <f>U370+AE370+AC370+AD370</f>
        <v>0</v>
      </c>
      <c r="AG370">
        <v>0</v>
      </c>
      <c r="AH370">
        <v>0</v>
      </c>
      <c r="AI370">
        <f>IF(AG370*$H$15&gt;=AK370,1.0,(AK370/(AK370-AG370*$H$15)))</f>
        <v>0</v>
      </c>
      <c r="AJ370">
        <f>(AI370-1)*100</f>
        <v>0</v>
      </c>
      <c r="AK370">
        <f>MAX(0,($B$15+$C$15*DS370)/(1+$D$15*DS370)*DL370/(DN370+273)*$E$15)</f>
        <v>0</v>
      </c>
      <c r="AL370" t="s">
        <v>422</v>
      </c>
      <c r="AM370" t="s">
        <v>422</v>
      </c>
      <c r="AN370">
        <v>0</v>
      </c>
      <c r="AO370">
        <v>0</v>
      </c>
      <c r="AP370">
        <f>1-AN370/AO370</f>
        <v>0</v>
      </c>
      <c r="AQ370">
        <v>0</v>
      </c>
      <c r="AR370" t="s">
        <v>422</v>
      </c>
      <c r="AS370" t="s">
        <v>422</v>
      </c>
      <c r="AT370">
        <v>0</v>
      </c>
      <c r="AU370">
        <v>0</v>
      </c>
      <c r="AV370">
        <f>1-AT370/AU370</f>
        <v>0</v>
      </c>
      <c r="AW370">
        <v>0.5</v>
      </c>
      <c r="AX370">
        <f>CW370</f>
        <v>0</v>
      </c>
      <c r="AY370">
        <f>L370</f>
        <v>0</v>
      </c>
      <c r="AZ370">
        <f>AV370*AW370*AX370</f>
        <v>0</v>
      </c>
      <c r="BA370">
        <f>(AY370-AQ370)/AX370</f>
        <v>0</v>
      </c>
      <c r="BB370">
        <f>(AO370-AU370)/AU370</f>
        <v>0</v>
      </c>
      <c r="BC370">
        <f>AN370/(AP370+AN370/AU370)</f>
        <v>0</v>
      </c>
      <c r="BD370" t="s">
        <v>422</v>
      </c>
      <c r="BE370">
        <v>0</v>
      </c>
      <c r="BF370">
        <f>IF(BE370&lt;&gt;0, BE370, BC370)</f>
        <v>0</v>
      </c>
      <c r="BG370">
        <f>1-BF370/AU370</f>
        <v>0</v>
      </c>
      <c r="BH370">
        <f>(AU370-AT370)/(AU370-BF370)</f>
        <v>0</v>
      </c>
      <c r="BI370">
        <f>(AO370-AU370)/(AO370-BF370)</f>
        <v>0</v>
      </c>
      <c r="BJ370">
        <f>(AU370-AT370)/(AU370-AN370)</f>
        <v>0</v>
      </c>
      <c r="BK370">
        <f>(AO370-AU370)/(AO370-AN370)</f>
        <v>0</v>
      </c>
      <c r="BL370">
        <f>(BH370*BF370/AT370)</f>
        <v>0</v>
      </c>
      <c r="BM370">
        <f>(1-BL370)</f>
        <v>0</v>
      </c>
      <c r="CV370">
        <f>$B$13*DT370+$C$13*DU370+$F$13*EF370*(1-EI370)</f>
        <v>0</v>
      </c>
      <c r="CW370">
        <f>CV370*CX370</f>
        <v>0</v>
      </c>
      <c r="CX370">
        <f>($B$13*$D$11+$C$13*$D$11+$F$13*((ES370+EK370)/MAX(ES370+EK370+ET370, 0.1)*$I$11+ET370/MAX(ES370+EK370+ET370, 0.1)*$J$11))/($B$13+$C$13+$F$13)</f>
        <v>0</v>
      </c>
      <c r="CY370">
        <f>($B$13*$K$11+$C$13*$K$11+$F$13*((ES370+EK370)/MAX(ES370+EK370+ET370, 0.1)*$P$11+ET370/MAX(ES370+EK370+ET370, 0.1)*$Q$11))/($B$13+$C$13+$F$13)</f>
        <v>0</v>
      </c>
      <c r="CZ370">
        <v>1.91</v>
      </c>
      <c r="DA370">
        <v>0.5</v>
      </c>
      <c r="DB370" t="s">
        <v>423</v>
      </c>
      <c r="DC370">
        <v>2</v>
      </c>
      <c r="DD370">
        <v>1758416278</v>
      </c>
      <c r="DE370">
        <v>421.9714999999999</v>
      </c>
      <c r="DF370">
        <v>420.001</v>
      </c>
      <c r="DG370">
        <v>23.518075</v>
      </c>
      <c r="DH370">
        <v>23.46680416666667</v>
      </c>
      <c r="DI370">
        <v>422.6327916666667</v>
      </c>
      <c r="DJ370">
        <v>23.21050833333333</v>
      </c>
      <c r="DK370">
        <v>500.035375</v>
      </c>
      <c r="DL370">
        <v>90.17565416666666</v>
      </c>
      <c r="DM370">
        <v>0.068266675</v>
      </c>
      <c r="DN370">
        <v>29.884825</v>
      </c>
      <c r="DO370">
        <v>29.98994166666667</v>
      </c>
      <c r="DP370">
        <v>999.9</v>
      </c>
      <c r="DQ370">
        <v>0</v>
      </c>
      <c r="DR370">
        <v>0</v>
      </c>
      <c r="DS370">
        <v>10008.22625</v>
      </c>
      <c r="DT370">
        <v>0</v>
      </c>
      <c r="DU370">
        <v>3.76427</v>
      </c>
      <c r="DV370">
        <v>1.97043</v>
      </c>
      <c r="DW370">
        <v>432.1343749999999</v>
      </c>
      <c r="DX370">
        <v>430.0939166666667</v>
      </c>
      <c r="DY370">
        <v>0.05127485833333333</v>
      </c>
      <c r="DZ370">
        <v>420.001</v>
      </c>
      <c r="EA370">
        <v>23.46680416666667</v>
      </c>
      <c r="EB370">
        <v>2.120757083333333</v>
      </c>
      <c r="EC370">
        <v>2.116134166666666</v>
      </c>
      <c r="ED370">
        <v>18.37595833333333</v>
      </c>
      <c r="EE370">
        <v>18.34114583333333</v>
      </c>
      <c r="EF370">
        <v>0.00500078</v>
      </c>
      <c r="EG370">
        <v>0</v>
      </c>
      <c r="EH370">
        <v>0</v>
      </c>
      <c r="EI370">
        <v>0</v>
      </c>
      <c r="EJ370">
        <v>156.9791666666667</v>
      </c>
      <c r="EK370">
        <v>0.00500078</v>
      </c>
      <c r="EL370">
        <v>-21.03333333333333</v>
      </c>
      <c r="EM370">
        <v>-1.304166666666667</v>
      </c>
      <c r="EN370">
        <v>35.03354166666666</v>
      </c>
      <c r="EO370">
        <v>38.38004166666666</v>
      </c>
      <c r="EP370">
        <v>36.79133333333333</v>
      </c>
      <c r="EQ370">
        <v>38.40604166666666</v>
      </c>
      <c r="ER370">
        <v>37.55970833333333</v>
      </c>
      <c r="ES370">
        <v>0</v>
      </c>
      <c r="ET370">
        <v>0</v>
      </c>
      <c r="EU370">
        <v>0</v>
      </c>
      <c r="EV370">
        <v>1758416286</v>
      </c>
      <c r="EW370">
        <v>0</v>
      </c>
      <c r="EX370">
        <v>156.9423076923077</v>
      </c>
      <c r="EY370">
        <v>-9.241025011107919</v>
      </c>
      <c r="EZ370">
        <v>-17.27179515525687</v>
      </c>
      <c r="FA370">
        <v>-21.06153846153847</v>
      </c>
      <c r="FB370">
        <v>15</v>
      </c>
      <c r="FC370">
        <v>0</v>
      </c>
      <c r="FD370" t="s">
        <v>424</v>
      </c>
      <c r="FE370">
        <v>1746989605.5</v>
      </c>
      <c r="FF370">
        <v>1746989593.5</v>
      </c>
      <c r="FG370">
        <v>0</v>
      </c>
      <c r="FH370">
        <v>-0.274</v>
      </c>
      <c r="FI370">
        <v>-0.002</v>
      </c>
      <c r="FJ370">
        <v>2.549</v>
      </c>
      <c r="FK370">
        <v>0.129</v>
      </c>
      <c r="FL370">
        <v>420</v>
      </c>
      <c r="FM370">
        <v>17</v>
      </c>
      <c r="FN370">
        <v>0.02</v>
      </c>
      <c r="FO370">
        <v>0.04</v>
      </c>
      <c r="FP370">
        <v>1.971334390243903</v>
      </c>
      <c r="FQ370">
        <v>0.0148210452961717</v>
      </c>
      <c r="FR370">
        <v>0.02344342052883093</v>
      </c>
      <c r="FS370">
        <v>1</v>
      </c>
      <c r="FT370">
        <v>157.2088235294117</v>
      </c>
      <c r="FU370">
        <v>-4.429335043876396</v>
      </c>
      <c r="FV370">
        <v>6.581362618032424</v>
      </c>
      <c r="FW370">
        <v>0</v>
      </c>
      <c r="FX370">
        <v>0.05139475609756098</v>
      </c>
      <c r="FY370">
        <v>0.005252073867595865</v>
      </c>
      <c r="FZ370">
        <v>0.00169712106371403</v>
      </c>
      <c r="GA370">
        <v>1</v>
      </c>
      <c r="GB370">
        <v>2</v>
      </c>
      <c r="GC370">
        <v>3</v>
      </c>
      <c r="GD370" t="s">
        <v>425</v>
      </c>
      <c r="GE370">
        <v>3.10337</v>
      </c>
      <c r="GF370">
        <v>2.72615</v>
      </c>
      <c r="GG370">
        <v>0.0880736</v>
      </c>
      <c r="GH370">
        <v>0.08770260000000001</v>
      </c>
      <c r="GI370">
        <v>0.105902</v>
      </c>
      <c r="GJ370">
        <v>0.107149</v>
      </c>
      <c r="GK370">
        <v>23833.8</v>
      </c>
      <c r="GL370">
        <v>21637.9</v>
      </c>
      <c r="GM370">
        <v>26700.3</v>
      </c>
      <c r="GN370">
        <v>23940.3</v>
      </c>
      <c r="GO370">
        <v>38200.9</v>
      </c>
      <c r="GP370">
        <v>31596</v>
      </c>
      <c r="GQ370">
        <v>46628.9</v>
      </c>
      <c r="GR370">
        <v>37874.8</v>
      </c>
      <c r="GS370">
        <v>1.86637</v>
      </c>
      <c r="GT370">
        <v>1.8585</v>
      </c>
      <c r="GU370">
        <v>0.092946</v>
      </c>
      <c r="GV370">
        <v>0</v>
      </c>
      <c r="GW370">
        <v>28.4848</v>
      </c>
      <c r="GX370">
        <v>999.9</v>
      </c>
      <c r="GY370">
        <v>53.1</v>
      </c>
      <c r="GZ370">
        <v>31.7</v>
      </c>
      <c r="HA370">
        <v>27.6451</v>
      </c>
      <c r="HB370">
        <v>60.8737</v>
      </c>
      <c r="HC370">
        <v>25.9375</v>
      </c>
      <c r="HD370">
        <v>1</v>
      </c>
      <c r="HE370">
        <v>0.141159</v>
      </c>
      <c r="HF370">
        <v>-1.31107</v>
      </c>
      <c r="HG370">
        <v>20.2939</v>
      </c>
      <c r="HH370">
        <v>5.21909</v>
      </c>
      <c r="HI370">
        <v>11.9798</v>
      </c>
      <c r="HJ370">
        <v>4.96545</v>
      </c>
      <c r="HK370">
        <v>3.27598</v>
      </c>
      <c r="HL370">
        <v>9999</v>
      </c>
      <c r="HM370">
        <v>9999</v>
      </c>
      <c r="HN370">
        <v>9999</v>
      </c>
      <c r="HO370">
        <v>999.9</v>
      </c>
      <c r="HP370">
        <v>1.86389</v>
      </c>
      <c r="HQ370">
        <v>1.86005</v>
      </c>
      <c r="HR370">
        <v>1.85838</v>
      </c>
      <c r="HS370">
        <v>1.85975</v>
      </c>
      <c r="HT370">
        <v>1.85984</v>
      </c>
      <c r="HU370">
        <v>1.85837</v>
      </c>
      <c r="HV370">
        <v>1.85745</v>
      </c>
      <c r="HW370">
        <v>1.8524</v>
      </c>
      <c r="HX370">
        <v>0</v>
      </c>
      <c r="HY370">
        <v>0</v>
      </c>
      <c r="HZ370">
        <v>0</v>
      </c>
      <c r="IA370">
        <v>0</v>
      </c>
      <c r="IB370" t="s">
        <v>426</v>
      </c>
      <c r="IC370" t="s">
        <v>427</v>
      </c>
      <c r="ID370" t="s">
        <v>428</v>
      </c>
      <c r="IE370" t="s">
        <v>428</v>
      </c>
      <c r="IF370" t="s">
        <v>428</v>
      </c>
      <c r="IG370" t="s">
        <v>428</v>
      </c>
      <c r="IH370">
        <v>0</v>
      </c>
      <c r="II370">
        <v>100</v>
      </c>
      <c r="IJ370">
        <v>100</v>
      </c>
      <c r="IK370">
        <v>-0.662</v>
      </c>
      <c r="IL370">
        <v>0.3076</v>
      </c>
      <c r="IM370">
        <v>-0.6605319167387009</v>
      </c>
      <c r="IN370">
        <v>-0.0004737513092168879</v>
      </c>
      <c r="IO370">
        <v>1.233974951706583E-06</v>
      </c>
      <c r="IP370">
        <v>-2.791035861235605E-10</v>
      </c>
      <c r="IQ370">
        <v>0.04306461537617447</v>
      </c>
      <c r="IR370">
        <v>-0.002560808816659483</v>
      </c>
      <c r="IS370">
        <v>0.0007441110143227328</v>
      </c>
      <c r="IT370">
        <v>-6.151772081818622E-06</v>
      </c>
      <c r="IU370">
        <v>2</v>
      </c>
      <c r="IV370">
        <v>1988</v>
      </c>
      <c r="IW370">
        <v>1</v>
      </c>
      <c r="IX370">
        <v>28</v>
      </c>
      <c r="IY370">
        <v>190444.7</v>
      </c>
      <c r="IZ370">
        <v>190444.9</v>
      </c>
      <c r="JA370">
        <v>1.1499</v>
      </c>
      <c r="JB370">
        <v>2.60742</v>
      </c>
      <c r="JC370">
        <v>1.49658</v>
      </c>
      <c r="JD370">
        <v>2.34741</v>
      </c>
      <c r="JE370">
        <v>1.54907</v>
      </c>
      <c r="JF370">
        <v>2.44507</v>
      </c>
      <c r="JG370">
        <v>36.5287</v>
      </c>
      <c r="JH370">
        <v>24.0963</v>
      </c>
      <c r="JI370">
        <v>18</v>
      </c>
      <c r="JJ370">
        <v>481.757</v>
      </c>
      <c r="JK370">
        <v>491.235</v>
      </c>
      <c r="JL370">
        <v>30.4243</v>
      </c>
      <c r="JM370">
        <v>29.0612</v>
      </c>
      <c r="JN370">
        <v>30.0001</v>
      </c>
      <c r="JO370">
        <v>29.254</v>
      </c>
      <c r="JP370">
        <v>29.2436</v>
      </c>
      <c r="JQ370">
        <v>23.1195</v>
      </c>
      <c r="JR370">
        <v>18.8494</v>
      </c>
      <c r="JS370">
        <v>100</v>
      </c>
      <c r="JT370">
        <v>30.4229</v>
      </c>
      <c r="JU370">
        <v>420</v>
      </c>
      <c r="JV370">
        <v>23.4464</v>
      </c>
      <c r="JW370">
        <v>101.947</v>
      </c>
      <c r="JX370">
        <v>91.3411</v>
      </c>
    </row>
    <row r="371" spans="1:284">
      <c r="A371">
        <v>353</v>
      </c>
      <c r="B371">
        <v>1758416288</v>
      </c>
      <c r="C371">
        <v>3585</v>
      </c>
      <c r="D371" t="s">
        <v>1141</v>
      </c>
      <c r="E371" t="s">
        <v>1142</v>
      </c>
      <c r="F371">
        <v>5</v>
      </c>
      <c r="G371" t="s">
        <v>1098</v>
      </c>
      <c r="H371" t="s">
        <v>421</v>
      </c>
      <c r="I371">
        <v>1758416280</v>
      </c>
      <c r="J371">
        <f>(K371)/1000</f>
        <v>0</v>
      </c>
      <c r="K371">
        <f>1000*DK371*AI371*(DG371-DH371)/(100*CZ371*(1000-AI371*DG371))</f>
        <v>0</v>
      </c>
      <c r="L371">
        <f>DK371*AI371*(DF371-DE371*(1000-AI371*DH371)/(1000-AI371*DG371))/(100*CZ371)</f>
        <v>0</v>
      </c>
      <c r="M371">
        <f>DE371 - IF(AI371&gt;1, L371*CZ371*100.0/(AK371), 0)</f>
        <v>0</v>
      </c>
      <c r="N371">
        <f>((T371-J371/2)*M371-L371)/(T371+J371/2)</f>
        <v>0</v>
      </c>
      <c r="O371">
        <f>N371*(DL371+DM371)/1000.0</f>
        <v>0</v>
      </c>
      <c r="P371">
        <f>(DE371 - IF(AI371&gt;1, L371*CZ371*100.0/(AK371), 0))*(DL371+DM371)/1000.0</f>
        <v>0</v>
      </c>
      <c r="Q371">
        <f>2.0/((1/S371-1/R371)+SIGN(S371)*SQRT((1/S371-1/R371)*(1/S371-1/R371) + 4*DA371/((DA371+1)*(DA371+1))*(2*1/S371*1/R371-1/R371*1/R371)))</f>
        <v>0</v>
      </c>
      <c r="R371">
        <f>IF(LEFT(DB371,1)&lt;&gt;"0",IF(LEFT(DB371,1)="1",3.0,DC371),$D$5+$E$5*(DS371*DL371/($K$5*1000))+$F$5*(DS371*DL371/($K$5*1000))*MAX(MIN(CZ371,$J$5),$I$5)*MAX(MIN(CZ371,$J$5),$I$5)+$G$5*MAX(MIN(CZ371,$J$5),$I$5)*(DS371*DL371/($K$5*1000))+$H$5*(DS371*DL371/($K$5*1000))*(DS371*DL371/($K$5*1000)))</f>
        <v>0</v>
      </c>
      <c r="S371">
        <f>J371*(1000-(1000*0.61365*exp(17.502*W371/(240.97+W371))/(DL371+DM371)+DG371)/2)/(1000*0.61365*exp(17.502*W371/(240.97+W371))/(DL371+DM371)-DG371)</f>
        <v>0</v>
      </c>
      <c r="T371">
        <f>1/((DA371+1)/(Q371/1.6)+1/(R371/1.37)) + DA371/((DA371+1)/(Q371/1.6) + DA371/(R371/1.37))</f>
        <v>0</v>
      </c>
      <c r="U371">
        <f>(CV371*CY371)</f>
        <v>0</v>
      </c>
      <c r="V371">
        <f>(DN371+(U371+2*0.95*5.67E-8*(((DN371+$B$9)+273)^4-(DN371+273)^4)-44100*J371)/(1.84*29.3*R371+8*0.95*5.67E-8*(DN371+273)^3))</f>
        <v>0</v>
      </c>
      <c r="W371">
        <f>($C$9*DO371+$D$9*DP371+$E$9*V371)</f>
        <v>0</v>
      </c>
      <c r="X371">
        <f>0.61365*exp(17.502*W371/(240.97+W371))</f>
        <v>0</v>
      </c>
      <c r="Y371">
        <f>(Z371/AA371*100)</f>
        <v>0</v>
      </c>
      <c r="Z371">
        <f>DG371*(DL371+DM371)/1000</f>
        <v>0</v>
      </c>
      <c r="AA371">
        <f>0.61365*exp(17.502*DN371/(240.97+DN371))</f>
        <v>0</v>
      </c>
      <c r="AB371">
        <f>(X371-DG371*(DL371+DM371)/1000)</f>
        <v>0</v>
      </c>
      <c r="AC371">
        <f>(-J371*44100)</f>
        <v>0</v>
      </c>
      <c r="AD371">
        <f>2*29.3*R371*0.92*(DN371-W371)</f>
        <v>0</v>
      </c>
      <c r="AE371">
        <f>2*0.95*5.67E-8*(((DN371+$B$9)+273)^4-(W371+273)^4)</f>
        <v>0</v>
      </c>
      <c r="AF371">
        <f>U371+AE371+AC371+AD371</f>
        <v>0</v>
      </c>
      <c r="AG371">
        <v>0</v>
      </c>
      <c r="AH371">
        <v>0</v>
      </c>
      <c r="AI371">
        <f>IF(AG371*$H$15&gt;=AK371,1.0,(AK371/(AK371-AG371*$H$15)))</f>
        <v>0</v>
      </c>
      <c r="AJ371">
        <f>(AI371-1)*100</f>
        <v>0</v>
      </c>
      <c r="AK371">
        <f>MAX(0,($B$15+$C$15*DS371)/(1+$D$15*DS371)*DL371/(DN371+273)*$E$15)</f>
        <v>0</v>
      </c>
      <c r="AL371" t="s">
        <v>422</v>
      </c>
      <c r="AM371" t="s">
        <v>422</v>
      </c>
      <c r="AN371">
        <v>0</v>
      </c>
      <c r="AO371">
        <v>0</v>
      </c>
      <c r="AP371">
        <f>1-AN371/AO371</f>
        <v>0</v>
      </c>
      <c r="AQ371">
        <v>0</v>
      </c>
      <c r="AR371" t="s">
        <v>422</v>
      </c>
      <c r="AS371" t="s">
        <v>422</v>
      </c>
      <c r="AT371">
        <v>0</v>
      </c>
      <c r="AU371">
        <v>0</v>
      </c>
      <c r="AV371">
        <f>1-AT371/AU371</f>
        <v>0</v>
      </c>
      <c r="AW371">
        <v>0.5</v>
      </c>
      <c r="AX371">
        <f>CW371</f>
        <v>0</v>
      </c>
      <c r="AY371">
        <f>L371</f>
        <v>0</v>
      </c>
      <c r="AZ371">
        <f>AV371*AW371*AX371</f>
        <v>0</v>
      </c>
      <c r="BA371">
        <f>(AY371-AQ371)/AX371</f>
        <v>0</v>
      </c>
      <c r="BB371">
        <f>(AO371-AU371)/AU371</f>
        <v>0</v>
      </c>
      <c r="BC371">
        <f>AN371/(AP371+AN371/AU371)</f>
        <v>0</v>
      </c>
      <c r="BD371" t="s">
        <v>422</v>
      </c>
      <c r="BE371">
        <v>0</v>
      </c>
      <c r="BF371">
        <f>IF(BE371&lt;&gt;0, BE371, BC371)</f>
        <v>0</v>
      </c>
      <c r="BG371">
        <f>1-BF371/AU371</f>
        <v>0</v>
      </c>
      <c r="BH371">
        <f>(AU371-AT371)/(AU371-BF371)</f>
        <v>0</v>
      </c>
      <c r="BI371">
        <f>(AO371-AU371)/(AO371-BF371)</f>
        <v>0</v>
      </c>
      <c r="BJ371">
        <f>(AU371-AT371)/(AU371-AN371)</f>
        <v>0</v>
      </c>
      <c r="BK371">
        <f>(AO371-AU371)/(AO371-AN371)</f>
        <v>0</v>
      </c>
      <c r="BL371">
        <f>(BH371*BF371/AT371)</f>
        <v>0</v>
      </c>
      <c r="BM371">
        <f>(1-BL371)</f>
        <v>0</v>
      </c>
      <c r="CV371">
        <f>$B$13*DT371+$C$13*DU371+$F$13*EF371*(1-EI371)</f>
        <v>0</v>
      </c>
      <c r="CW371">
        <f>CV371*CX371</f>
        <v>0</v>
      </c>
      <c r="CX371">
        <f>($B$13*$D$11+$C$13*$D$11+$F$13*((ES371+EK371)/MAX(ES371+EK371+ET371, 0.1)*$I$11+ET371/MAX(ES371+EK371+ET371, 0.1)*$J$11))/($B$13+$C$13+$F$13)</f>
        <v>0</v>
      </c>
      <c r="CY371">
        <f>($B$13*$K$11+$C$13*$K$11+$F$13*((ES371+EK371)/MAX(ES371+EK371+ET371, 0.1)*$P$11+ET371/MAX(ES371+EK371+ET371, 0.1)*$Q$11))/($B$13+$C$13+$F$13)</f>
        <v>0</v>
      </c>
      <c r="CZ371">
        <v>1.91</v>
      </c>
      <c r="DA371">
        <v>0.5</v>
      </c>
      <c r="DB371" t="s">
        <v>423</v>
      </c>
      <c r="DC371">
        <v>2</v>
      </c>
      <c r="DD371">
        <v>1758416280</v>
      </c>
      <c r="DE371">
        <v>421.9684999999999</v>
      </c>
      <c r="DF371">
        <v>420.0009166666667</v>
      </c>
      <c r="DG371">
        <v>23.51859166666667</v>
      </c>
      <c r="DH371">
        <v>23.46702916666666</v>
      </c>
      <c r="DI371">
        <v>422.6298750000001</v>
      </c>
      <c r="DJ371">
        <v>23.2110125</v>
      </c>
      <c r="DK371">
        <v>500.0307916666667</v>
      </c>
      <c r="DL371">
        <v>90.17545416666667</v>
      </c>
      <c r="DM371">
        <v>0.06822406666666667</v>
      </c>
      <c r="DN371">
        <v>29.88575</v>
      </c>
      <c r="DO371">
        <v>29.99307916666667</v>
      </c>
      <c r="DP371">
        <v>999.9</v>
      </c>
      <c r="DQ371">
        <v>0</v>
      </c>
      <c r="DR371">
        <v>0</v>
      </c>
      <c r="DS371">
        <v>10005.18041666667</v>
      </c>
      <c r="DT371">
        <v>0</v>
      </c>
      <c r="DU371">
        <v>3.76427</v>
      </c>
      <c r="DV371">
        <v>1.96762</v>
      </c>
      <c r="DW371">
        <v>432.1315833333333</v>
      </c>
      <c r="DX371">
        <v>430.093875</v>
      </c>
      <c r="DY371">
        <v>0.05156859166666666</v>
      </c>
      <c r="DZ371">
        <v>420.0009166666667</v>
      </c>
      <c r="EA371">
        <v>23.46702916666666</v>
      </c>
      <c r="EB371">
        <v>2.120799583333334</v>
      </c>
      <c r="EC371">
        <v>2.11615</v>
      </c>
      <c r="ED371">
        <v>18.37627083333333</v>
      </c>
      <c r="EE371">
        <v>18.34125833333333</v>
      </c>
      <c r="EF371">
        <v>0.00500078</v>
      </c>
      <c r="EG371">
        <v>0</v>
      </c>
      <c r="EH371">
        <v>0</v>
      </c>
      <c r="EI371">
        <v>0</v>
      </c>
      <c r="EJ371">
        <v>157.6875</v>
      </c>
      <c r="EK371">
        <v>0.00500078</v>
      </c>
      <c r="EL371">
        <v>-21.15833333333333</v>
      </c>
      <c r="EM371">
        <v>-1.095833333333333</v>
      </c>
      <c r="EN371">
        <v>35.03870833333333</v>
      </c>
      <c r="EO371">
        <v>38.36441666666666</v>
      </c>
      <c r="EP371">
        <v>36.76529166666666</v>
      </c>
      <c r="EQ371">
        <v>38.39041666666666</v>
      </c>
      <c r="ER371">
        <v>37.57795833333333</v>
      </c>
      <c r="ES371">
        <v>0</v>
      </c>
      <c r="ET371">
        <v>0</v>
      </c>
      <c r="EU371">
        <v>0</v>
      </c>
      <c r="EV371">
        <v>1758416287.8</v>
      </c>
      <c r="EW371">
        <v>0</v>
      </c>
      <c r="EX371">
        <v>157.18</v>
      </c>
      <c r="EY371">
        <v>-43.26923000894799</v>
      </c>
      <c r="EZ371">
        <v>-5.961538785425617</v>
      </c>
      <c r="FA371">
        <v>-20.96</v>
      </c>
      <c r="FB371">
        <v>15</v>
      </c>
      <c r="FC371">
        <v>0</v>
      </c>
      <c r="FD371" t="s">
        <v>424</v>
      </c>
      <c r="FE371">
        <v>1746989605.5</v>
      </c>
      <c r="FF371">
        <v>1746989593.5</v>
      </c>
      <c r="FG371">
        <v>0</v>
      </c>
      <c r="FH371">
        <v>-0.274</v>
      </c>
      <c r="FI371">
        <v>-0.002</v>
      </c>
      <c r="FJ371">
        <v>2.549</v>
      </c>
      <c r="FK371">
        <v>0.129</v>
      </c>
      <c r="FL371">
        <v>420</v>
      </c>
      <c r="FM371">
        <v>17</v>
      </c>
      <c r="FN371">
        <v>0.02</v>
      </c>
      <c r="FO371">
        <v>0.04</v>
      </c>
      <c r="FP371">
        <v>1.9700715</v>
      </c>
      <c r="FQ371">
        <v>0.07712262664164618</v>
      </c>
      <c r="FR371">
        <v>0.02271882375366294</v>
      </c>
      <c r="FS371">
        <v>1</v>
      </c>
      <c r="FT371">
        <v>156.8676470588235</v>
      </c>
      <c r="FU371">
        <v>-9.055767395764807</v>
      </c>
      <c r="FV371">
        <v>6.873594854832056</v>
      </c>
      <c r="FW371">
        <v>0</v>
      </c>
      <c r="FX371">
        <v>0.05149817000000001</v>
      </c>
      <c r="FY371">
        <v>0.006951514446529039</v>
      </c>
      <c r="FZ371">
        <v>0.00176402488123042</v>
      </c>
      <c r="GA371">
        <v>1</v>
      </c>
      <c r="GB371">
        <v>2</v>
      </c>
      <c r="GC371">
        <v>3</v>
      </c>
      <c r="GD371" t="s">
        <v>425</v>
      </c>
      <c r="GE371">
        <v>3.10307</v>
      </c>
      <c r="GF371">
        <v>2.72617</v>
      </c>
      <c r="GG371">
        <v>0.0880729</v>
      </c>
      <c r="GH371">
        <v>0.0877058</v>
      </c>
      <c r="GI371">
        <v>0.105899</v>
      </c>
      <c r="GJ371">
        <v>0.107153</v>
      </c>
      <c r="GK371">
        <v>23833.9</v>
      </c>
      <c r="GL371">
        <v>21637.7</v>
      </c>
      <c r="GM371">
        <v>26700.3</v>
      </c>
      <c r="GN371">
        <v>23940.1</v>
      </c>
      <c r="GO371">
        <v>38201</v>
      </c>
      <c r="GP371">
        <v>31595.8</v>
      </c>
      <c r="GQ371">
        <v>46628.9</v>
      </c>
      <c r="GR371">
        <v>37874.7</v>
      </c>
      <c r="GS371">
        <v>1.86583</v>
      </c>
      <c r="GT371">
        <v>1.85912</v>
      </c>
      <c r="GU371">
        <v>0.0932813</v>
      </c>
      <c r="GV371">
        <v>0</v>
      </c>
      <c r="GW371">
        <v>28.4848</v>
      </c>
      <c r="GX371">
        <v>999.9</v>
      </c>
      <c r="GY371">
        <v>53.1</v>
      </c>
      <c r="GZ371">
        <v>31.7</v>
      </c>
      <c r="HA371">
        <v>27.6445</v>
      </c>
      <c r="HB371">
        <v>60.7037</v>
      </c>
      <c r="HC371">
        <v>25.8013</v>
      </c>
      <c r="HD371">
        <v>1</v>
      </c>
      <c r="HE371">
        <v>0.141341</v>
      </c>
      <c r="HF371">
        <v>-1.30593</v>
      </c>
      <c r="HG371">
        <v>20.2939</v>
      </c>
      <c r="HH371">
        <v>5.21864</v>
      </c>
      <c r="HI371">
        <v>11.9798</v>
      </c>
      <c r="HJ371">
        <v>4.96555</v>
      </c>
      <c r="HK371">
        <v>3.27598</v>
      </c>
      <c r="HL371">
        <v>9999</v>
      </c>
      <c r="HM371">
        <v>9999</v>
      </c>
      <c r="HN371">
        <v>9999</v>
      </c>
      <c r="HO371">
        <v>999.9</v>
      </c>
      <c r="HP371">
        <v>1.86388</v>
      </c>
      <c r="HQ371">
        <v>1.86005</v>
      </c>
      <c r="HR371">
        <v>1.85839</v>
      </c>
      <c r="HS371">
        <v>1.85975</v>
      </c>
      <c r="HT371">
        <v>1.85985</v>
      </c>
      <c r="HU371">
        <v>1.85837</v>
      </c>
      <c r="HV371">
        <v>1.85745</v>
      </c>
      <c r="HW371">
        <v>1.8524</v>
      </c>
      <c r="HX371">
        <v>0</v>
      </c>
      <c r="HY371">
        <v>0</v>
      </c>
      <c r="HZ371">
        <v>0</v>
      </c>
      <c r="IA371">
        <v>0</v>
      </c>
      <c r="IB371" t="s">
        <v>426</v>
      </c>
      <c r="IC371" t="s">
        <v>427</v>
      </c>
      <c r="ID371" t="s">
        <v>428</v>
      </c>
      <c r="IE371" t="s">
        <v>428</v>
      </c>
      <c r="IF371" t="s">
        <v>428</v>
      </c>
      <c r="IG371" t="s">
        <v>428</v>
      </c>
      <c r="IH371">
        <v>0</v>
      </c>
      <c r="II371">
        <v>100</v>
      </c>
      <c r="IJ371">
        <v>100</v>
      </c>
      <c r="IK371">
        <v>-0.662</v>
      </c>
      <c r="IL371">
        <v>0.3076</v>
      </c>
      <c r="IM371">
        <v>-0.6605319167387009</v>
      </c>
      <c r="IN371">
        <v>-0.0004737513092168879</v>
      </c>
      <c r="IO371">
        <v>1.233974951706583E-06</v>
      </c>
      <c r="IP371">
        <v>-2.791035861235605E-10</v>
      </c>
      <c r="IQ371">
        <v>0.04306461537617447</v>
      </c>
      <c r="IR371">
        <v>-0.002560808816659483</v>
      </c>
      <c r="IS371">
        <v>0.0007441110143227328</v>
      </c>
      <c r="IT371">
        <v>-6.151772081818622E-06</v>
      </c>
      <c r="IU371">
        <v>2</v>
      </c>
      <c r="IV371">
        <v>1988</v>
      </c>
      <c r="IW371">
        <v>1</v>
      </c>
      <c r="IX371">
        <v>28</v>
      </c>
      <c r="IY371">
        <v>190444.7</v>
      </c>
      <c r="IZ371">
        <v>190444.9</v>
      </c>
      <c r="JA371">
        <v>1.1499</v>
      </c>
      <c r="JB371">
        <v>2.62085</v>
      </c>
      <c r="JC371">
        <v>1.49658</v>
      </c>
      <c r="JD371">
        <v>2.34741</v>
      </c>
      <c r="JE371">
        <v>1.54907</v>
      </c>
      <c r="JF371">
        <v>2.34009</v>
      </c>
      <c r="JG371">
        <v>36.5287</v>
      </c>
      <c r="JH371">
        <v>24.0875</v>
      </c>
      <c r="JI371">
        <v>18</v>
      </c>
      <c r="JJ371">
        <v>481.437</v>
      </c>
      <c r="JK371">
        <v>491.646</v>
      </c>
      <c r="JL371">
        <v>30.4252</v>
      </c>
      <c r="JM371">
        <v>29.0612</v>
      </c>
      <c r="JN371">
        <v>30.0001</v>
      </c>
      <c r="JO371">
        <v>29.254</v>
      </c>
      <c r="JP371">
        <v>29.2436</v>
      </c>
      <c r="JQ371">
        <v>23.1195</v>
      </c>
      <c r="JR371">
        <v>18.8494</v>
      </c>
      <c r="JS371">
        <v>100</v>
      </c>
      <c r="JT371">
        <v>30.4229</v>
      </c>
      <c r="JU371">
        <v>420</v>
      </c>
      <c r="JV371">
        <v>23.4464</v>
      </c>
      <c r="JW371">
        <v>101.947</v>
      </c>
      <c r="JX371">
        <v>91.3408</v>
      </c>
    </row>
    <row r="372" spans="1:284">
      <c r="A372">
        <v>354</v>
      </c>
      <c r="B372">
        <v>1758416290</v>
      </c>
      <c r="C372">
        <v>3587</v>
      </c>
      <c r="D372" t="s">
        <v>1143</v>
      </c>
      <c r="E372" t="s">
        <v>1144</v>
      </c>
      <c r="F372">
        <v>5</v>
      </c>
      <c r="G372" t="s">
        <v>1098</v>
      </c>
      <c r="H372" t="s">
        <v>421</v>
      </c>
      <c r="I372">
        <v>1758416282</v>
      </c>
      <c r="J372">
        <f>(K372)/1000</f>
        <v>0</v>
      </c>
      <c r="K372">
        <f>1000*DK372*AI372*(DG372-DH372)/(100*CZ372*(1000-AI372*DG372))</f>
        <v>0</v>
      </c>
      <c r="L372">
        <f>DK372*AI372*(DF372-DE372*(1000-AI372*DH372)/(1000-AI372*DG372))/(100*CZ372)</f>
        <v>0</v>
      </c>
      <c r="M372">
        <f>DE372 - IF(AI372&gt;1, L372*CZ372*100.0/(AK372), 0)</f>
        <v>0</v>
      </c>
      <c r="N372">
        <f>((T372-J372/2)*M372-L372)/(T372+J372/2)</f>
        <v>0</v>
      </c>
      <c r="O372">
        <f>N372*(DL372+DM372)/1000.0</f>
        <v>0</v>
      </c>
      <c r="P372">
        <f>(DE372 - IF(AI372&gt;1, L372*CZ372*100.0/(AK372), 0))*(DL372+DM372)/1000.0</f>
        <v>0</v>
      </c>
      <c r="Q372">
        <f>2.0/((1/S372-1/R372)+SIGN(S372)*SQRT((1/S372-1/R372)*(1/S372-1/R372) + 4*DA372/((DA372+1)*(DA372+1))*(2*1/S372*1/R372-1/R372*1/R372)))</f>
        <v>0</v>
      </c>
      <c r="R372">
        <f>IF(LEFT(DB372,1)&lt;&gt;"0",IF(LEFT(DB372,1)="1",3.0,DC372),$D$5+$E$5*(DS372*DL372/($K$5*1000))+$F$5*(DS372*DL372/($K$5*1000))*MAX(MIN(CZ372,$J$5),$I$5)*MAX(MIN(CZ372,$J$5),$I$5)+$G$5*MAX(MIN(CZ372,$J$5),$I$5)*(DS372*DL372/($K$5*1000))+$H$5*(DS372*DL372/($K$5*1000))*(DS372*DL372/($K$5*1000)))</f>
        <v>0</v>
      </c>
      <c r="S372">
        <f>J372*(1000-(1000*0.61365*exp(17.502*W372/(240.97+W372))/(DL372+DM372)+DG372)/2)/(1000*0.61365*exp(17.502*W372/(240.97+W372))/(DL372+DM372)-DG372)</f>
        <v>0</v>
      </c>
      <c r="T372">
        <f>1/((DA372+1)/(Q372/1.6)+1/(R372/1.37)) + DA372/((DA372+1)/(Q372/1.6) + DA372/(R372/1.37))</f>
        <v>0</v>
      </c>
      <c r="U372">
        <f>(CV372*CY372)</f>
        <v>0</v>
      </c>
      <c r="V372">
        <f>(DN372+(U372+2*0.95*5.67E-8*(((DN372+$B$9)+273)^4-(DN372+273)^4)-44100*J372)/(1.84*29.3*R372+8*0.95*5.67E-8*(DN372+273)^3))</f>
        <v>0</v>
      </c>
      <c r="W372">
        <f>($C$9*DO372+$D$9*DP372+$E$9*V372)</f>
        <v>0</v>
      </c>
      <c r="X372">
        <f>0.61365*exp(17.502*W372/(240.97+W372))</f>
        <v>0</v>
      </c>
      <c r="Y372">
        <f>(Z372/AA372*100)</f>
        <v>0</v>
      </c>
      <c r="Z372">
        <f>DG372*(DL372+DM372)/1000</f>
        <v>0</v>
      </c>
      <c r="AA372">
        <f>0.61365*exp(17.502*DN372/(240.97+DN372))</f>
        <v>0</v>
      </c>
      <c r="AB372">
        <f>(X372-DG372*(DL372+DM372)/1000)</f>
        <v>0</v>
      </c>
      <c r="AC372">
        <f>(-J372*44100)</f>
        <v>0</v>
      </c>
      <c r="AD372">
        <f>2*29.3*R372*0.92*(DN372-W372)</f>
        <v>0</v>
      </c>
      <c r="AE372">
        <f>2*0.95*5.67E-8*(((DN372+$B$9)+273)^4-(W372+273)^4)</f>
        <v>0</v>
      </c>
      <c r="AF372">
        <f>U372+AE372+AC372+AD372</f>
        <v>0</v>
      </c>
      <c r="AG372">
        <v>0</v>
      </c>
      <c r="AH372">
        <v>0</v>
      </c>
      <c r="AI372">
        <f>IF(AG372*$H$15&gt;=AK372,1.0,(AK372/(AK372-AG372*$H$15)))</f>
        <v>0</v>
      </c>
      <c r="AJ372">
        <f>(AI372-1)*100</f>
        <v>0</v>
      </c>
      <c r="AK372">
        <f>MAX(0,($B$15+$C$15*DS372)/(1+$D$15*DS372)*DL372/(DN372+273)*$E$15)</f>
        <v>0</v>
      </c>
      <c r="AL372" t="s">
        <v>422</v>
      </c>
      <c r="AM372" t="s">
        <v>422</v>
      </c>
      <c r="AN372">
        <v>0</v>
      </c>
      <c r="AO372">
        <v>0</v>
      </c>
      <c r="AP372">
        <f>1-AN372/AO372</f>
        <v>0</v>
      </c>
      <c r="AQ372">
        <v>0</v>
      </c>
      <c r="AR372" t="s">
        <v>422</v>
      </c>
      <c r="AS372" t="s">
        <v>422</v>
      </c>
      <c r="AT372">
        <v>0</v>
      </c>
      <c r="AU372">
        <v>0</v>
      </c>
      <c r="AV372">
        <f>1-AT372/AU372</f>
        <v>0</v>
      </c>
      <c r="AW372">
        <v>0.5</v>
      </c>
      <c r="AX372">
        <f>CW372</f>
        <v>0</v>
      </c>
      <c r="AY372">
        <f>L372</f>
        <v>0</v>
      </c>
      <c r="AZ372">
        <f>AV372*AW372*AX372</f>
        <v>0</v>
      </c>
      <c r="BA372">
        <f>(AY372-AQ372)/AX372</f>
        <v>0</v>
      </c>
      <c r="BB372">
        <f>(AO372-AU372)/AU372</f>
        <v>0</v>
      </c>
      <c r="BC372">
        <f>AN372/(AP372+AN372/AU372)</f>
        <v>0</v>
      </c>
      <c r="BD372" t="s">
        <v>422</v>
      </c>
      <c r="BE372">
        <v>0</v>
      </c>
      <c r="BF372">
        <f>IF(BE372&lt;&gt;0, BE372, BC372)</f>
        <v>0</v>
      </c>
      <c r="BG372">
        <f>1-BF372/AU372</f>
        <v>0</v>
      </c>
      <c r="BH372">
        <f>(AU372-AT372)/(AU372-BF372)</f>
        <v>0</v>
      </c>
      <c r="BI372">
        <f>(AO372-AU372)/(AO372-BF372)</f>
        <v>0</v>
      </c>
      <c r="BJ372">
        <f>(AU372-AT372)/(AU372-AN372)</f>
        <v>0</v>
      </c>
      <c r="BK372">
        <f>(AO372-AU372)/(AO372-AN372)</f>
        <v>0</v>
      </c>
      <c r="BL372">
        <f>(BH372*BF372/AT372)</f>
        <v>0</v>
      </c>
      <c r="BM372">
        <f>(1-BL372)</f>
        <v>0</v>
      </c>
      <c r="CV372">
        <f>$B$13*DT372+$C$13*DU372+$F$13*EF372*(1-EI372)</f>
        <v>0</v>
      </c>
      <c r="CW372">
        <f>CV372*CX372</f>
        <v>0</v>
      </c>
      <c r="CX372">
        <f>($B$13*$D$11+$C$13*$D$11+$F$13*((ES372+EK372)/MAX(ES372+EK372+ET372, 0.1)*$I$11+ET372/MAX(ES372+EK372+ET372, 0.1)*$J$11))/($B$13+$C$13+$F$13)</f>
        <v>0</v>
      </c>
      <c r="CY372">
        <f>($B$13*$K$11+$C$13*$K$11+$F$13*((ES372+EK372)/MAX(ES372+EK372+ET372, 0.1)*$P$11+ET372/MAX(ES372+EK372+ET372, 0.1)*$Q$11))/($B$13+$C$13+$F$13)</f>
        <v>0</v>
      </c>
      <c r="CZ372">
        <v>1.91</v>
      </c>
      <c r="DA372">
        <v>0.5</v>
      </c>
      <c r="DB372" t="s">
        <v>423</v>
      </c>
      <c r="DC372">
        <v>2</v>
      </c>
      <c r="DD372">
        <v>1758416282</v>
      </c>
      <c r="DE372">
        <v>421.9636666666667</v>
      </c>
      <c r="DF372">
        <v>419.9965416666667</v>
      </c>
      <c r="DG372">
        <v>23.51899166666667</v>
      </c>
      <c r="DH372">
        <v>23.46714583333333</v>
      </c>
      <c r="DI372">
        <v>422.625</v>
      </c>
      <c r="DJ372">
        <v>23.2114</v>
      </c>
      <c r="DK372">
        <v>500.0051666666666</v>
      </c>
      <c r="DL372">
        <v>90.17520833333333</v>
      </c>
      <c r="DM372">
        <v>0.06823469166666667</v>
      </c>
      <c r="DN372">
        <v>29.88660416666667</v>
      </c>
      <c r="DO372">
        <v>29.99618333333333</v>
      </c>
      <c r="DP372">
        <v>999.9</v>
      </c>
      <c r="DQ372">
        <v>0</v>
      </c>
      <c r="DR372">
        <v>0</v>
      </c>
      <c r="DS372">
        <v>10000.99208333333</v>
      </c>
      <c r="DT372">
        <v>0</v>
      </c>
      <c r="DU372">
        <v>3.76427</v>
      </c>
      <c r="DV372">
        <v>1.9671775</v>
      </c>
      <c r="DW372">
        <v>432.1267916666666</v>
      </c>
      <c r="DX372">
        <v>430.089375</v>
      </c>
      <c r="DY372">
        <v>0.05185278333333334</v>
      </c>
      <c r="DZ372">
        <v>419.9965416666667</v>
      </c>
      <c r="EA372">
        <v>23.46714583333333</v>
      </c>
      <c r="EB372">
        <v>2.120830416666667</v>
      </c>
      <c r="EC372">
        <v>2.116154583333334</v>
      </c>
      <c r="ED372">
        <v>18.37649583333333</v>
      </c>
      <c r="EE372">
        <v>18.34129583333333</v>
      </c>
      <c r="EF372">
        <v>0.00500078</v>
      </c>
      <c r="EG372">
        <v>0</v>
      </c>
      <c r="EH372">
        <v>0</v>
      </c>
      <c r="EI372">
        <v>0</v>
      </c>
      <c r="EJ372">
        <v>158.4458333333333</v>
      </c>
      <c r="EK372">
        <v>0.00500078</v>
      </c>
      <c r="EL372">
        <v>-21.09583333333333</v>
      </c>
      <c r="EM372">
        <v>-1.283333333333333</v>
      </c>
      <c r="EN372">
        <v>35.03354166666667</v>
      </c>
      <c r="EO372">
        <v>38.35395833333333</v>
      </c>
      <c r="EP372">
        <v>36.78875</v>
      </c>
      <c r="EQ372">
        <v>38.37995833333333</v>
      </c>
      <c r="ER372">
        <v>37.57275000000001</v>
      </c>
      <c r="ES372">
        <v>0</v>
      </c>
      <c r="ET372">
        <v>0</v>
      </c>
      <c r="EU372">
        <v>0</v>
      </c>
      <c r="EV372">
        <v>1758416290.2</v>
      </c>
      <c r="EW372">
        <v>0</v>
      </c>
      <c r="EX372">
        <v>157.616</v>
      </c>
      <c r="EY372">
        <v>-23.89999884214091</v>
      </c>
      <c r="EZ372">
        <v>6.938461040839127</v>
      </c>
      <c r="FA372">
        <v>-21.704</v>
      </c>
      <c r="FB372">
        <v>15</v>
      </c>
      <c r="FC372">
        <v>0</v>
      </c>
      <c r="FD372" t="s">
        <v>424</v>
      </c>
      <c r="FE372">
        <v>1746989605.5</v>
      </c>
      <c r="FF372">
        <v>1746989593.5</v>
      </c>
      <c r="FG372">
        <v>0</v>
      </c>
      <c r="FH372">
        <v>-0.274</v>
      </c>
      <c r="FI372">
        <v>-0.002</v>
      </c>
      <c r="FJ372">
        <v>2.549</v>
      </c>
      <c r="FK372">
        <v>0.129</v>
      </c>
      <c r="FL372">
        <v>420</v>
      </c>
      <c r="FM372">
        <v>17</v>
      </c>
      <c r="FN372">
        <v>0.02</v>
      </c>
      <c r="FO372">
        <v>0.04</v>
      </c>
      <c r="FP372">
        <v>1.970378780487805</v>
      </c>
      <c r="FQ372">
        <v>0.04528243902439082</v>
      </c>
      <c r="FR372">
        <v>0.02234340205935435</v>
      </c>
      <c r="FS372">
        <v>1</v>
      </c>
      <c r="FT372">
        <v>156.7411764705882</v>
      </c>
      <c r="FU372">
        <v>3.159664325133531</v>
      </c>
      <c r="FV372">
        <v>7.644418096080412</v>
      </c>
      <c r="FW372">
        <v>0</v>
      </c>
      <c r="FX372">
        <v>0.05130981463414634</v>
      </c>
      <c r="FY372">
        <v>0.008034737979094125</v>
      </c>
      <c r="FZ372">
        <v>0.001690262568946305</v>
      </c>
      <c r="GA372">
        <v>1</v>
      </c>
      <c r="GB372">
        <v>2</v>
      </c>
      <c r="GC372">
        <v>3</v>
      </c>
      <c r="GD372" t="s">
        <v>425</v>
      </c>
      <c r="GE372">
        <v>3.10308</v>
      </c>
      <c r="GF372">
        <v>2.72629</v>
      </c>
      <c r="GG372">
        <v>0.0880705</v>
      </c>
      <c r="GH372">
        <v>0.08770699999999999</v>
      </c>
      <c r="GI372">
        <v>0.105895</v>
      </c>
      <c r="GJ372">
        <v>0.107156</v>
      </c>
      <c r="GK372">
        <v>23833.9</v>
      </c>
      <c r="GL372">
        <v>21637.7</v>
      </c>
      <c r="GM372">
        <v>26700.3</v>
      </c>
      <c r="GN372">
        <v>23940.2</v>
      </c>
      <c r="GO372">
        <v>38201.1</v>
      </c>
      <c r="GP372">
        <v>31595.8</v>
      </c>
      <c r="GQ372">
        <v>46628.9</v>
      </c>
      <c r="GR372">
        <v>37874.8</v>
      </c>
      <c r="GS372">
        <v>1.86595</v>
      </c>
      <c r="GT372">
        <v>1.85905</v>
      </c>
      <c r="GU372">
        <v>0.0933744</v>
      </c>
      <c r="GV372">
        <v>0</v>
      </c>
      <c r="GW372">
        <v>28.4846</v>
      </c>
      <c r="GX372">
        <v>999.9</v>
      </c>
      <c r="GY372">
        <v>53.1</v>
      </c>
      <c r="GZ372">
        <v>31.7</v>
      </c>
      <c r="HA372">
        <v>27.6455</v>
      </c>
      <c r="HB372">
        <v>60.7437</v>
      </c>
      <c r="HC372">
        <v>25.8133</v>
      </c>
      <c r="HD372">
        <v>1</v>
      </c>
      <c r="HE372">
        <v>0.141227</v>
      </c>
      <c r="HF372">
        <v>-1.3002</v>
      </c>
      <c r="HG372">
        <v>20.294</v>
      </c>
      <c r="HH372">
        <v>5.21819</v>
      </c>
      <c r="HI372">
        <v>11.9798</v>
      </c>
      <c r="HJ372">
        <v>4.9655</v>
      </c>
      <c r="HK372">
        <v>3.27595</v>
      </c>
      <c r="HL372">
        <v>9999</v>
      </c>
      <c r="HM372">
        <v>9999</v>
      </c>
      <c r="HN372">
        <v>9999</v>
      </c>
      <c r="HO372">
        <v>999.9</v>
      </c>
      <c r="HP372">
        <v>1.86387</v>
      </c>
      <c r="HQ372">
        <v>1.86006</v>
      </c>
      <c r="HR372">
        <v>1.85838</v>
      </c>
      <c r="HS372">
        <v>1.85974</v>
      </c>
      <c r="HT372">
        <v>1.85985</v>
      </c>
      <c r="HU372">
        <v>1.85837</v>
      </c>
      <c r="HV372">
        <v>1.85745</v>
      </c>
      <c r="HW372">
        <v>1.85241</v>
      </c>
      <c r="HX372">
        <v>0</v>
      </c>
      <c r="HY372">
        <v>0</v>
      </c>
      <c r="HZ372">
        <v>0</v>
      </c>
      <c r="IA372">
        <v>0</v>
      </c>
      <c r="IB372" t="s">
        <v>426</v>
      </c>
      <c r="IC372" t="s">
        <v>427</v>
      </c>
      <c r="ID372" t="s">
        <v>428</v>
      </c>
      <c r="IE372" t="s">
        <v>428</v>
      </c>
      <c r="IF372" t="s">
        <v>428</v>
      </c>
      <c r="IG372" t="s">
        <v>428</v>
      </c>
      <c r="IH372">
        <v>0</v>
      </c>
      <c r="II372">
        <v>100</v>
      </c>
      <c r="IJ372">
        <v>100</v>
      </c>
      <c r="IK372">
        <v>-0.662</v>
      </c>
      <c r="IL372">
        <v>0.3076</v>
      </c>
      <c r="IM372">
        <v>-0.6605319167387009</v>
      </c>
      <c r="IN372">
        <v>-0.0004737513092168879</v>
      </c>
      <c r="IO372">
        <v>1.233974951706583E-06</v>
      </c>
      <c r="IP372">
        <v>-2.791035861235605E-10</v>
      </c>
      <c r="IQ372">
        <v>0.04306461537617447</v>
      </c>
      <c r="IR372">
        <v>-0.002560808816659483</v>
      </c>
      <c r="IS372">
        <v>0.0007441110143227328</v>
      </c>
      <c r="IT372">
        <v>-6.151772081818622E-06</v>
      </c>
      <c r="IU372">
        <v>2</v>
      </c>
      <c r="IV372">
        <v>1988</v>
      </c>
      <c r="IW372">
        <v>1</v>
      </c>
      <c r="IX372">
        <v>28</v>
      </c>
      <c r="IY372">
        <v>190444.7</v>
      </c>
      <c r="IZ372">
        <v>190444.9</v>
      </c>
      <c r="JA372">
        <v>1.1499</v>
      </c>
      <c r="JB372">
        <v>2.62207</v>
      </c>
      <c r="JC372">
        <v>1.49658</v>
      </c>
      <c r="JD372">
        <v>2.34863</v>
      </c>
      <c r="JE372">
        <v>1.54907</v>
      </c>
      <c r="JF372">
        <v>2.37183</v>
      </c>
      <c r="JG372">
        <v>36.5523</v>
      </c>
      <c r="JH372">
        <v>24.0875</v>
      </c>
      <c r="JI372">
        <v>18</v>
      </c>
      <c r="JJ372">
        <v>481.509</v>
      </c>
      <c r="JK372">
        <v>491.597</v>
      </c>
      <c r="JL372">
        <v>30.4258</v>
      </c>
      <c r="JM372">
        <v>29.0612</v>
      </c>
      <c r="JN372">
        <v>30</v>
      </c>
      <c r="JO372">
        <v>29.254</v>
      </c>
      <c r="JP372">
        <v>29.2436</v>
      </c>
      <c r="JQ372">
        <v>23.119</v>
      </c>
      <c r="JR372">
        <v>18.8494</v>
      </c>
      <c r="JS372">
        <v>100</v>
      </c>
      <c r="JT372">
        <v>30.3276</v>
      </c>
      <c r="JU372">
        <v>420</v>
      </c>
      <c r="JV372">
        <v>23.4464</v>
      </c>
      <c r="JW372">
        <v>101.947</v>
      </c>
      <c r="JX372">
        <v>91.34099999999999</v>
      </c>
    </row>
    <row r="373" spans="1:284">
      <c r="A373">
        <v>355</v>
      </c>
      <c r="B373">
        <v>1758416292</v>
      </c>
      <c r="C373">
        <v>3589</v>
      </c>
      <c r="D373" t="s">
        <v>1145</v>
      </c>
      <c r="E373" t="s">
        <v>1146</v>
      </c>
      <c r="F373">
        <v>5</v>
      </c>
      <c r="G373" t="s">
        <v>1098</v>
      </c>
      <c r="H373" t="s">
        <v>421</v>
      </c>
      <c r="I373">
        <v>1758416284</v>
      </c>
      <c r="J373">
        <f>(K373)/1000</f>
        <v>0</v>
      </c>
      <c r="K373">
        <f>1000*DK373*AI373*(DG373-DH373)/(100*CZ373*(1000-AI373*DG373))</f>
        <v>0</v>
      </c>
      <c r="L373">
        <f>DK373*AI373*(DF373-DE373*(1000-AI373*DH373)/(1000-AI373*DG373))/(100*CZ373)</f>
        <v>0</v>
      </c>
      <c r="M373">
        <f>DE373 - IF(AI373&gt;1, L373*CZ373*100.0/(AK373), 0)</f>
        <v>0</v>
      </c>
      <c r="N373">
        <f>((T373-J373/2)*M373-L373)/(T373+J373/2)</f>
        <v>0</v>
      </c>
      <c r="O373">
        <f>N373*(DL373+DM373)/1000.0</f>
        <v>0</v>
      </c>
      <c r="P373">
        <f>(DE373 - IF(AI373&gt;1, L373*CZ373*100.0/(AK373), 0))*(DL373+DM373)/1000.0</f>
        <v>0</v>
      </c>
      <c r="Q373">
        <f>2.0/((1/S373-1/R373)+SIGN(S373)*SQRT((1/S373-1/R373)*(1/S373-1/R373) + 4*DA373/((DA373+1)*(DA373+1))*(2*1/S373*1/R373-1/R373*1/R373)))</f>
        <v>0</v>
      </c>
      <c r="R373">
        <f>IF(LEFT(DB373,1)&lt;&gt;"0",IF(LEFT(DB373,1)="1",3.0,DC373),$D$5+$E$5*(DS373*DL373/($K$5*1000))+$F$5*(DS373*DL373/($K$5*1000))*MAX(MIN(CZ373,$J$5),$I$5)*MAX(MIN(CZ373,$J$5),$I$5)+$G$5*MAX(MIN(CZ373,$J$5),$I$5)*(DS373*DL373/($K$5*1000))+$H$5*(DS373*DL373/($K$5*1000))*(DS373*DL373/($K$5*1000)))</f>
        <v>0</v>
      </c>
      <c r="S373">
        <f>J373*(1000-(1000*0.61365*exp(17.502*W373/(240.97+W373))/(DL373+DM373)+DG373)/2)/(1000*0.61365*exp(17.502*W373/(240.97+W373))/(DL373+DM373)-DG373)</f>
        <v>0</v>
      </c>
      <c r="T373">
        <f>1/((DA373+1)/(Q373/1.6)+1/(R373/1.37)) + DA373/((DA373+1)/(Q373/1.6) + DA373/(R373/1.37))</f>
        <v>0</v>
      </c>
      <c r="U373">
        <f>(CV373*CY373)</f>
        <v>0</v>
      </c>
      <c r="V373">
        <f>(DN373+(U373+2*0.95*5.67E-8*(((DN373+$B$9)+273)^4-(DN373+273)^4)-44100*J373)/(1.84*29.3*R373+8*0.95*5.67E-8*(DN373+273)^3))</f>
        <v>0</v>
      </c>
      <c r="W373">
        <f>($C$9*DO373+$D$9*DP373+$E$9*V373)</f>
        <v>0</v>
      </c>
      <c r="X373">
        <f>0.61365*exp(17.502*W373/(240.97+W373))</f>
        <v>0</v>
      </c>
      <c r="Y373">
        <f>(Z373/AA373*100)</f>
        <v>0</v>
      </c>
      <c r="Z373">
        <f>DG373*(DL373+DM373)/1000</f>
        <v>0</v>
      </c>
      <c r="AA373">
        <f>0.61365*exp(17.502*DN373/(240.97+DN373))</f>
        <v>0</v>
      </c>
      <c r="AB373">
        <f>(X373-DG373*(DL373+DM373)/1000)</f>
        <v>0</v>
      </c>
      <c r="AC373">
        <f>(-J373*44100)</f>
        <v>0</v>
      </c>
      <c r="AD373">
        <f>2*29.3*R373*0.92*(DN373-W373)</f>
        <v>0</v>
      </c>
      <c r="AE373">
        <f>2*0.95*5.67E-8*(((DN373+$B$9)+273)^4-(W373+273)^4)</f>
        <v>0</v>
      </c>
      <c r="AF373">
        <f>U373+AE373+AC373+AD373</f>
        <v>0</v>
      </c>
      <c r="AG373">
        <v>0</v>
      </c>
      <c r="AH373">
        <v>0</v>
      </c>
      <c r="AI373">
        <f>IF(AG373*$H$15&gt;=AK373,1.0,(AK373/(AK373-AG373*$H$15)))</f>
        <v>0</v>
      </c>
      <c r="AJ373">
        <f>(AI373-1)*100</f>
        <v>0</v>
      </c>
      <c r="AK373">
        <f>MAX(0,($B$15+$C$15*DS373)/(1+$D$15*DS373)*DL373/(DN373+273)*$E$15)</f>
        <v>0</v>
      </c>
      <c r="AL373" t="s">
        <v>422</v>
      </c>
      <c r="AM373" t="s">
        <v>422</v>
      </c>
      <c r="AN373">
        <v>0</v>
      </c>
      <c r="AO373">
        <v>0</v>
      </c>
      <c r="AP373">
        <f>1-AN373/AO373</f>
        <v>0</v>
      </c>
      <c r="AQ373">
        <v>0</v>
      </c>
      <c r="AR373" t="s">
        <v>422</v>
      </c>
      <c r="AS373" t="s">
        <v>422</v>
      </c>
      <c r="AT373">
        <v>0</v>
      </c>
      <c r="AU373">
        <v>0</v>
      </c>
      <c r="AV373">
        <f>1-AT373/AU373</f>
        <v>0</v>
      </c>
      <c r="AW373">
        <v>0.5</v>
      </c>
      <c r="AX373">
        <f>CW373</f>
        <v>0</v>
      </c>
      <c r="AY373">
        <f>L373</f>
        <v>0</v>
      </c>
      <c r="AZ373">
        <f>AV373*AW373*AX373</f>
        <v>0</v>
      </c>
      <c r="BA373">
        <f>(AY373-AQ373)/AX373</f>
        <v>0</v>
      </c>
      <c r="BB373">
        <f>(AO373-AU373)/AU373</f>
        <v>0</v>
      </c>
      <c r="BC373">
        <f>AN373/(AP373+AN373/AU373)</f>
        <v>0</v>
      </c>
      <c r="BD373" t="s">
        <v>422</v>
      </c>
      <c r="BE373">
        <v>0</v>
      </c>
      <c r="BF373">
        <f>IF(BE373&lt;&gt;0, BE373, BC373)</f>
        <v>0</v>
      </c>
      <c r="BG373">
        <f>1-BF373/AU373</f>
        <v>0</v>
      </c>
      <c r="BH373">
        <f>(AU373-AT373)/(AU373-BF373)</f>
        <v>0</v>
      </c>
      <c r="BI373">
        <f>(AO373-AU373)/(AO373-BF373)</f>
        <v>0</v>
      </c>
      <c r="BJ373">
        <f>(AU373-AT373)/(AU373-AN373)</f>
        <v>0</v>
      </c>
      <c r="BK373">
        <f>(AO373-AU373)/(AO373-AN373)</f>
        <v>0</v>
      </c>
      <c r="BL373">
        <f>(BH373*BF373/AT373)</f>
        <v>0</v>
      </c>
      <c r="BM373">
        <f>(1-BL373)</f>
        <v>0</v>
      </c>
      <c r="CV373">
        <f>$B$13*DT373+$C$13*DU373+$F$13*EF373*(1-EI373)</f>
        <v>0</v>
      </c>
      <c r="CW373">
        <f>CV373*CX373</f>
        <v>0</v>
      </c>
      <c r="CX373">
        <f>($B$13*$D$11+$C$13*$D$11+$F$13*((ES373+EK373)/MAX(ES373+EK373+ET373, 0.1)*$I$11+ET373/MAX(ES373+EK373+ET373, 0.1)*$J$11))/($B$13+$C$13+$F$13)</f>
        <v>0</v>
      </c>
      <c r="CY373">
        <f>($B$13*$K$11+$C$13*$K$11+$F$13*((ES373+EK373)/MAX(ES373+EK373+ET373, 0.1)*$P$11+ET373/MAX(ES373+EK373+ET373, 0.1)*$Q$11))/($B$13+$C$13+$F$13)</f>
        <v>0</v>
      </c>
      <c r="CZ373">
        <v>1.91</v>
      </c>
      <c r="DA373">
        <v>0.5</v>
      </c>
      <c r="DB373" t="s">
        <v>423</v>
      </c>
      <c r="DC373">
        <v>2</v>
      </c>
      <c r="DD373">
        <v>1758416284</v>
      </c>
      <c r="DE373">
        <v>421.9639583333334</v>
      </c>
      <c r="DF373">
        <v>420.0002500000001</v>
      </c>
      <c r="DG373">
        <v>23.519325</v>
      </c>
      <c r="DH373">
        <v>23.46755833333333</v>
      </c>
      <c r="DI373">
        <v>422.6253750000001</v>
      </c>
      <c r="DJ373">
        <v>23.211725</v>
      </c>
      <c r="DK373">
        <v>499.9986666666667</v>
      </c>
      <c r="DL373">
        <v>90.17486666666666</v>
      </c>
      <c r="DM373">
        <v>0.06824510416666667</v>
      </c>
      <c r="DN373">
        <v>29.88737083333333</v>
      </c>
      <c r="DO373">
        <v>29.99735833333333</v>
      </c>
      <c r="DP373">
        <v>999.9</v>
      </c>
      <c r="DQ373">
        <v>0</v>
      </c>
      <c r="DR373">
        <v>0</v>
      </c>
      <c r="DS373">
        <v>9999.348333333333</v>
      </c>
      <c r="DT373">
        <v>0</v>
      </c>
      <c r="DU373">
        <v>3.76427</v>
      </c>
      <c r="DV373">
        <v>1.963839166666667</v>
      </c>
      <c r="DW373">
        <v>432.1272916666667</v>
      </c>
      <c r="DX373">
        <v>430.0932916666667</v>
      </c>
      <c r="DY373">
        <v>0.0517664</v>
      </c>
      <c r="DZ373">
        <v>420.0002500000001</v>
      </c>
      <c r="EA373">
        <v>23.46755833333333</v>
      </c>
      <c r="EB373">
        <v>2.120851666666667</v>
      </c>
      <c r="EC373">
        <v>2.11618375</v>
      </c>
      <c r="ED373">
        <v>18.37665833333333</v>
      </c>
      <c r="EE373">
        <v>18.3415125</v>
      </c>
      <c r="EF373">
        <v>0.00500078</v>
      </c>
      <c r="EG373">
        <v>0</v>
      </c>
      <c r="EH373">
        <v>0</v>
      </c>
      <c r="EI373">
        <v>0</v>
      </c>
      <c r="EJ373">
        <v>159.2083333333333</v>
      </c>
      <c r="EK373">
        <v>0.00500078</v>
      </c>
      <c r="EL373">
        <v>-21.5125</v>
      </c>
      <c r="EM373">
        <v>-1.370833333333333</v>
      </c>
      <c r="EN373">
        <v>35.01791666666666</v>
      </c>
      <c r="EO373">
        <v>38.3435</v>
      </c>
      <c r="EP373">
        <v>36.786125</v>
      </c>
      <c r="EQ373">
        <v>38.36695833333334</v>
      </c>
      <c r="ER373">
        <v>37.58054166666667</v>
      </c>
      <c r="ES373">
        <v>0</v>
      </c>
      <c r="ET373">
        <v>0</v>
      </c>
      <c r="EU373">
        <v>0</v>
      </c>
      <c r="EV373">
        <v>1758416292</v>
      </c>
      <c r="EW373">
        <v>0</v>
      </c>
      <c r="EX373">
        <v>157.5</v>
      </c>
      <c r="EY373">
        <v>-4.909400796184731</v>
      </c>
      <c r="EZ373">
        <v>20.27008511124826</v>
      </c>
      <c r="FA373">
        <v>-21.20384615384616</v>
      </c>
      <c r="FB373">
        <v>15</v>
      </c>
      <c r="FC373">
        <v>0</v>
      </c>
      <c r="FD373" t="s">
        <v>424</v>
      </c>
      <c r="FE373">
        <v>1746989605.5</v>
      </c>
      <c r="FF373">
        <v>1746989593.5</v>
      </c>
      <c r="FG373">
        <v>0</v>
      </c>
      <c r="FH373">
        <v>-0.274</v>
      </c>
      <c r="FI373">
        <v>-0.002</v>
      </c>
      <c r="FJ373">
        <v>2.549</v>
      </c>
      <c r="FK373">
        <v>0.129</v>
      </c>
      <c r="FL373">
        <v>420</v>
      </c>
      <c r="FM373">
        <v>17</v>
      </c>
      <c r="FN373">
        <v>0.02</v>
      </c>
      <c r="FO373">
        <v>0.04</v>
      </c>
      <c r="FP373">
        <v>1.96658275</v>
      </c>
      <c r="FQ373">
        <v>0.002696397748587191</v>
      </c>
      <c r="FR373">
        <v>0.02523505656695661</v>
      </c>
      <c r="FS373">
        <v>1</v>
      </c>
      <c r="FT373">
        <v>157.3058823529412</v>
      </c>
      <c r="FU373">
        <v>2.236822454472781</v>
      </c>
      <c r="FV373">
        <v>7.636365827079181</v>
      </c>
      <c r="FW373">
        <v>0</v>
      </c>
      <c r="FX373">
        <v>0.05130610250000001</v>
      </c>
      <c r="FY373">
        <v>0.006140500187617196</v>
      </c>
      <c r="FZ373">
        <v>0.001703141803621691</v>
      </c>
      <c r="GA373">
        <v>1</v>
      </c>
      <c r="GB373">
        <v>2</v>
      </c>
      <c r="GC373">
        <v>3</v>
      </c>
      <c r="GD373" t="s">
        <v>425</v>
      </c>
      <c r="GE373">
        <v>3.10314</v>
      </c>
      <c r="GF373">
        <v>2.72631</v>
      </c>
      <c r="GG373">
        <v>0.08807039999999999</v>
      </c>
      <c r="GH373">
        <v>0.08771660000000001</v>
      </c>
      <c r="GI373">
        <v>0.105897</v>
      </c>
      <c r="GJ373">
        <v>0.107151</v>
      </c>
      <c r="GK373">
        <v>23833.8</v>
      </c>
      <c r="GL373">
        <v>21637.6</v>
      </c>
      <c r="GM373">
        <v>26700.2</v>
      </c>
      <c r="GN373">
        <v>23940.3</v>
      </c>
      <c r="GO373">
        <v>38201</v>
      </c>
      <c r="GP373">
        <v>31596</v>
      </c>
      <c r="GQ373">
        <v>46628.9</v>
      </c>
      <c r="GR373">
        <v>37874.9</v>
      </c>
      <c r="GS373">
        <v>1.86618</v>
      </c>
      <c r="GT373">
        <v>1.85895</v>
      </c>
      <c r="GU373">
        <v>0.0928901</v>
      </c>
      <c r="GV373">
        <v>0</v>
      </c>
      <c r="GW373">
        <v>28.4834</v>
      </c>
      <c r="GX373">
        <v>999.9</v>
      </c>
      <c r="GY373">
        <v>53.1</v>
      </c>
      <c r="GZ373">
        <v>31.7</v>
      </c>
      <c r="HA373">
        <v>27.643</v>
      </c>
      <c r="HB373">
        <v>60.8137</v>
      </c>
      <c r="HC373">
        <v>25.8654</v>
      </c>
      <c r="HD373">
        <v>1</v>
      </c>
      <c r="HE373">
        <v>0.141029</v>
      </c>
      <c r="HF373">
        <v>-1.07798</v>
      </c>
      <c r="HG373">
        <v>20.2954</v>
      </c>
      <c r="HH373">
        <v>5.21774</v>
      </c>
      <c r="HI373">
        <v>11.9798</v>
      </c>
      <c r="HJ373">
        <v>4.96535</v>
      </c>
      <c r="HK373">
        <v>3.27595</v>
      </c>
      <c r="HL373">
        <v>9999</v>
      </c>
      <c r="HM373">
        <v>9999</v>
      </c>
      <c r="HN373">
        <v>9999</v>
      </c>
      <c r="HO373">
        <v>999.9</v>
      </c>
      <c r="HP373">
        <v>1.86386</v>
      </c>
      <c r="HQ373">
        <v>1.86005</v>
      </c>
      <c r="HR373">
        <v>1.85838</v>
      </c>
      <c r="HS373">
        <v>1.85974</v>
      </c>
      <c r="HT373">
        <v>1.85985</v>
      </c>
      <c r="HU373">
        <v>1.85837</v>
      </c>
      <c r="HV373">
        <v>1.85745</v>
      </c>
      <c r="HW373">
        <v>1.8524</v>
      </c>
      <c r="HX373">
        <v>0</v>
      </c>
      <c r="HY373">
        <v>0</v>
      </c>
      <c r="HZ373">
        <v>0</v>
      </c>
      <c r="IA373">
        <v>0</v>
      </c>
      <c r="IB373" t="s">
        <v>426</v>
      </c>
      <c r="IC373" t="s">
        <v>427</v>
      </c>
      <c r="ID373" t="s">
        <v>428</v>
      </c>
      <c r="IE373" t="s">
        <v>428</v>
      </c>
      <c r="IF373" t="s">
        <v>428</v>
      </c>
      <c r="IG373" t="s">
        <v>428</v>
      </c>
      <c r="IH373">
        <v>0</v>
      </c>
      <c r="II373">
        <v>100</v>
      </c>
      <c r="IJ373">
        <v>100</v>
      </c>
      <c r="IK373">
        <v>-0.662</v>
      </c>
      <c r="IL373">
        <v>0.3077</v>
      </c>
      <c r="IM373">
        <v>-0.6605319167387009</v>
      </c>
      <c r="IN373">
        <v>-0.0004737513092168879</v>
      </c>
      <c r="IO373">
        <v>1.233974951706583E-06</v>
      </c>
      <c r="IP373">
        <v>-2.791035861235605E-10</v>
      </c>
      <c r="IQ373">
        <v>0.04306461537617447</v>
      </c>
      <c r="IR373">
        <v>-0.002560808816659483</v>
      </c>
      <c r="IS373">
        <v>0.0007441110143227328</v>
      </c>
      <c r="IT373">
        <v>-6.151772081818622E-06</v>
      </c>
      <c r="IU373">
        <v>2</v>
      </c>
      <c r="IV373">
        <v>1988</v>
      </c>
      <c r="IW373">
        <v>1</v>
      </c>
      <c r="IX373">
        <v>28</v>
      </c>
      <c r="IY373">
        <v>190444.8</v>
      </c>
      <c r="IZ373">
        <v>190445</v>
      </c>
      <c r="JA373">
        <v>1.1499</v>
      </c>
      <c r="JB373">
        <v>2.62207</v>
      </c>
      <c r="JC373">
        <v>1.49658</v>
      </c>
      <c r="JD373">
        <v>2.34863</v>
      </c>
      <c r="JE373">
        <v>1.54907</v>
      </c>
      <c r="JF373">
        <v>2.40723</v>
      </c>
      <c r="JG373">
        <v>36.5523</v>
      </c>
      <c r="JH373">
        <v>24.0875</v>
      </c>
      <c r="JI373">
        <v>18</v>
      </c>
      <c r="JJ373">
        <v>481.641</v>
      </c>
      <c r="JK373">
        <v>491.531</v>
      </c>
      <c r="JL373">
        <v>30.4182</v>
      </c>
      <c r="JM373">
        <v>29.0612</v>
      </c>
      <c r="JN373">
        <v>30</v>
      </c>
      <c r="JO373">
        <v>29.254</v>
      </c>
      <c r="JP373">
        <v>29.2436</v>
      </c>
      <c r="JQ373">
        <v>23.1151</v>
      </c>
      <c r="JR373">
        <v>18.8494</v>
      </c>
      <c r="JS373">
        <v>100</v>
      </c>
      <c r="JT373">
        <v>30.3276</v>
      </c>
      <c r="JU373">
        <v>420</v>
      </c>
      <c r="JV373">
        <v>23.4464</v>
      </c>
      <c r="JW373">
        <v>101.947</v>
      </c>
      <c r="JX373">
        <v>91.3411</v>
      </c>
    </row>
    <row r="374" spans="1:284">
      <c r="A374">
        <v>356</v>
      </c>
      <c r="B374">
        <v>1758416294</v>
      </c>
      <c r="C374">
        <v>3591</v>
      </c>
      <c r="D374" t="s">
        <v>1147</v>
      </c>
      <c r="E374" t="s">
        <v>1148</v>
      </c>
      <c r="F374">
        <v>5</v>
      </c>
      <c r="G374" t="s">
        <v>1098</v>
      </c>
      <c r="H374" t="s">
        <v>421</v>
      </c>
      <c r="I374">
        <v>1758416286</v>
      </c>
      <c r="J374">
        <f>(K374)/1000</f>
        <v>0</v>
      </c>
      <c r="K374">
        <f>1000*DK374*AI374*(DG374-DH374)/(100*CZ374*(1000-AI374*DG374))</f>
        <v>0</v>
      </c>
      <c r="L374">
        <f>DK374*AI374*(DF374-DE374*(1000-AI374*DH374)/(1000-AI374*DG374))/(100*CZ374)</f>
        <v>0</v>
      </c>
      <c r="M374">
        <f>DE374 - IF(AI374&gt;1, L374*CZ374*100.0/(AK374), 0)</f>
        <v>0</v>
      </c>
      <c r="N374">
        <f>((T374-J374/2)*M374-L374)/(T374+J374/2)</f>
        <v>0</v>
      </c>
      <c r="O374">
        <f>N374*(DL374+DM374)/1000.0</f>
        <v>0</v>
      </c>
      <c r="P374">
        <f>(DE374 - IF(AI374&gt;1, L374*CZ374*100.0/(AK374), 0))*(DL374+DM374)/1000.0</f>
        <v>0</v>
      </c>
      <c r="Q374">
        <f>2.0/((1/S374-1/R374)+SIGN(S374)*SQRT((1/S374-1/R374)*(1/S374-1/R374) + 4*DA374/((DA374+1)*(DA374+1))*(2*1/S374*1/R374-1/R374*1/R374)))</f>
        <v>0</v>
      </c>
      <c r="R374">
        <f>IF(LEFT(DB374,1)&lt;&gt;"0",IF(LEFT(DB374,1)="1",3.0,DC374),$D$5+$E$5*(DS374*DL374/($K$5*1000))+$F$5*(DS374*DL374/($K$5*1000))*MAX(MIN(CZ374,$J$5),$I$5)*MAX(MIN(CZ374,$J$5),$I$5)+$G$5*MAX(MIN(CZ374,$J$5),$I$5)*(DS374*DL374/($K$5*1000))+$H$5*(DS374*DL374/($K$5*1000))*(DS374*DL374/($K$5*1000)))</f>
        <v>0</v>
      </c>
      <c r="S374">
        <f>J374*(1000-(1000*0.61365*exp(17.502*W374/(240.97+W374))/(DL374+DM374)+DG374)/2)/(1000*0.61365*exp(17.502*W374/(240.97+W374))/(DL374+DM374)-DG374)</f>
        <v>0</v>
      </c>
      <c r="T374">
        <f>1/((DA374+1)/(Q374/1.6)+1/(R374/1.37)) + DA374/((DA374+1)/(Q374/1.6) + DA374/(R374/1.37))</f>
        <v>0</v>
      </c>
      <c r="U374">
        <f>(CV374*CY374)</f>
        <v>0</v>
      </c>
      <c r="V374">
        <f>(DN374+(U374+2*0.95*5.67E-8*(((DN374+$B$9)+273)^4-(DN374+273)^4)-44100*J374)/(1.84*29.3*R374+8*0.95*5.67E-8*(DN374+273)^3))</f>
        <v>0</v>
      </c>
      <c r="W374">
        <f>($C$9*DO374+$D$9*DP374+$E$9*V374)</f>
        <v>0</v>
      </c>
      <c r="X374">
        <f>0.61365*exp(17.502*W374/(240.97+W374))</f>
        <v>0</v>
      </c>
      <c r="Y374">
        <f>(Z374/AA374*100)</f>
        <v>0</v>
      </c>
      <c r="Z374">
        <f>DG374*(DL374+DM374)/1000</f>
        <v>0</v>
      </c>
      <c r="AA374">
        <f>0.61365*exp(17.502*DN374/(240.97+DN374))</f>
        <v>0</v>
      </c>
      <c r="AB374">
        <f>(X374-DG374*(DL374+DM374)/1000)</f>
        <v>0</v>
      </c>
      <c r="AC374">
        <f>(-J374*44100)</f>
        <v>0</v>
      </c>
      <c r="AD374">
        <f>2*29.3*R374*0.92*(DN374-W374)</f>
        <v>0</v>
      </c>
      <c r="AE374">
        <f>2*0.95*5.67E-8*(((DN374+$B$9)+273)^4-(W374+273)^4)</f>
        <v>0</v>
      </c>
      <c r="AF374">
        <f>U374+AE374+AC374+AD374</f>
        <v>0</v>
      </c>
      <c r="AG374">
        <v>0</v>
      </c>
      <c r="AH374">
        <v>0</v>
      </c>
      <c r="AI374">
        <f>IF(AG374*$H$15&gt;=AK374,1.0,(AK374/(AK374-AG374*$H$15)))</f>
        <v>0</v>
      </c>
      <c r="AJ374">
        <f>(AI374-1)*100</f>
        <v>0</v>
      </c>
      <c r="AK374">
        <f>MAX(0,($B$15+$C$15*DS374)/(1+$D$15*DS374)*DL374/(DN374+273)*$E$15)</f>
        <v>0</v>
      </c>
      <c r="AL374" t="s">
        <v>422</v>
      </c>
      <c r="AM374" t="s">
        <v>422</v>
      </c>
      <c r="AN374">
        <v>0</v>
      </c>
      <c r="AO374">
        <v>0</v>
      </c>
      <c r="AP374">
        <f>1-AN374/AO374</f>
        <v>0</v>
      </c>
      <c r="AQ374">
        <v>0</v>
      </c>
      <c r="AR374" t="s">
        <v>422</v>
      </c>
      <c r="AS374" t="s">
        <v>422</v>
      </c>
      <c r="AT374">
        <v>0</v>
      </c>
      <c r="AU374">
        <v>0</v>
      </c>
      <c r="AV374">
        <f>1-AT374/AU374</f>
        <v>0</v>
      </c>
      <c r="AW374">
        <v>0.5</v>
      </c>
      <c r="AX374">
        <f>CW374</f>
        <v>0</v>
      </c>
      <c r="AY374">
        <f>L374</f>
        <v>0</v>
      </c>
      <c r="AZ374">
        <f>AV374*AW374*AX374</f>
        <v>0</v>
      </c>
      <c r="BA374">
        <f>(AY374-AQ374)/AX374</f>
        <v>0</v>
      </c>
      <c r="BB374">
        <f>(AO374-AU374)/AU374</f>
        <v>0</v>
      </c>
      <c r="BC374">
        <f>AN374/(AP374+AN374/AU374)</f>
        <v>0</v>
      </c>
      <c r="BD374" t="s">
        <v>422</v>
      </c>
      <c r="BE374">
        <v>0</v>
      </c>
      <c r="BF374">
        <f>IF(BE374&lt;&gt;0, BE374, BC374)</f>
        <v>0</v>
      </c>
      <c r="BG374">
        <f>1-BF374/AU374</f>
        <v>0</v>
      </c>
      <c r="BH374">
        <f>(AU374-AT374)/(AU374-BF374)</f>
        <v>0</v>
      </c>
      <c r="BI374">
        <f>(AO374-AU374)/(AO374-BF374)</f>
        <v>0</v>
      </c>
      <c r="BJ374">
        <f>(AU374-AT374)/(AU374-AN374)</f>
        <v>0</v>
      </c>
      <c r="BK374">
        <f>(AO374-AU374)/(AO374-AN374)</f>
        <v>0</v>
      </c>
      <c r="BL374">
        <f>(BH374*BF374/AT374)</f>
        <v>0</v>
      </c>
      <c r="BM374">
        <f>(1-BL374)</f>
        <v>0</v>
      </c>
      <c r="CV374">
        <f>$B$13*DT374+$C$13*DU374+$F$13*EF374*(1-EI374)</f>
        <v>0</v>
      </c>
      <c r="CW374">
        <f>CV374*CX374</f>
        <v>0</v>
      </c>
      <c r="CX374">
        <f>($B$13*$D$11+$C$13*$D$11+$F$13*((ES374+EK374)/MAX(ES374+EK374+ET374, 0.1)*$I$11+ET374/MAX(ES374+EK374+ET374, 0.1)*$J$11))/($B$13+$C$13+$F$13)</f>
        <v>0</v>
      </c>
      <c r="CY374">
        <f>($B$13*$K$11+$C$13*$K$11+$F$13*((ES374+EK374)/MAX(ES374+EK374+ET374, 0.1)*$P$11+ET374/MAX(ES374+EK374+ET374, 0.1)*$Q$11))/($B$13+$C$13+$F$13)</f>
        <v>0</v>
      </c>
      <c r="CZ374">
        <v>1.91</v>
      </c>
      <c r="DA374">
        <v>0.5</v>
      </c>
      <c r="DB374" t="s">
        <v>423</v>
      </c>
      <c r="DC374">
        <v>2</v>
      </c>
      <c r="DD374">
        <v>1758416286</v>
      </c>
      <c r="DE374">
        <v>421.9696666666667</v>
      </c>
      <c r="DF374">
        <v>420.0092083333334</v>
      </c>
      <c r="DG374">
        <v>23.5196375</v>
      </c>
      <c r="DH374">
        <v>23.467925</v>
      </c>
      <c r="DI374">
        <v>422.6310416666667</v>
      </c>
      <c r="DJ374">
        <v>23.212025</v>
      </c>
      <c r="DK374">
        <v>500.0072916666666</v>
      </c>
      <c r="DL374">
        <v>90.17441666666666</v>
      </c>
      <c r="DM374">
        <v>0.06824458333333333</v>
      </c>
      <c r="DN374">
        <v>29.88830833333333</v>
      </c>
      <c r="DO374">
        <v>29.99795833333333</v>
      </c>
      <c r="DP374">
        <v>999.9</v>
      </c>
      <c r="DQ374">
        <v>0</v>
      </c>
      <c r="DR374">
        <v>0</v>
      </c>
      <c r="DS374">
        <v>9998.100833333332</v>
      </c>
      <c r="DT374">
        <v>0</v>
      </c>
      <c r="DU374">
        <v>3.76427</v>
      </c>
      <c r="DV374">
        <v>1.960553333333333</v>
      </c>
      <c r="DW374">
        <v>432.13325</v>
      </c>
      <c r="DX374">
        <v>430.1026666666667</v>
      </c>
      <c r="DY374">
        <v>0.05171355</v>
      </c>
      <c r="DZ374">
        <v>420.0092083333334</v>
      </c>
      <c r="EA374">
        <v>23.467925</v>
      </c>
      <c r="EB374">
        <v>2.120869166666667</v>
      </c>
      <c r="EC374">
        <v>2.11620625</v>
      </c>
      <c r="ED374">
        <v>18.37679166666667</v>
      </c>
      <c r="EE374">
        <v>18.34168333333333</v>
      </c>
      <c r="EF374">
        <v>0.00500078</v>
      </c>
      <c r="EG374">
        <v>0</v>
      </c>
      <c r="EH374">
        <v>0</v>
      </c>
      <c r="EI374">
        <v>0</v>
      </c>
      <c r="EJ374">
        <v>157.2583333333333</v>
      </c>
      <c r="EK374">
        <v>0.00500078</v>
      </c>
      <c r="EL374">
        <v>-20.90833333333333</v>
      </c>
      <c r="EM374">
        <v>-1.416666666666667</v>
      </c>
      <c r="EN374">
        <v>35.01008333333333</v>
      </c>
      <c r="EO374">
        <v>38.33045833333333</v>
      </c>
      <c r="EP374">
        <v>36.75233333333333</v>
      </c>
      <c r="EQ374">
        <v>38.35654166666666</v>
      </c>
      <c r="ER374">
        <v>37.60133333333334</v>
      </c>
      <c r="ES374">
        <v>0</v>
      </c>
      <c r="ET374">
        <v>0</v>
      </c>
      <c r="EU374">
        <v>0</v>
      </c>
      <c r="EV374">
        <v>1758416293.8</v>
      </c>
      <c r="EW374">
        <v>0</v>
      </c>
      <c r="EX374">
        <v>157.072</v>
      </c>
      <c r="EY374">
        <v>19.6230779073883</v>
      </c>
      <c r="EZ374">
        <v>-1.130769417013114</v>
      </c>
      <c r="FA374">
        <v>-20.404</v>
      </c>
      <c r="FB374">
        <v>15</v>
      </c>
      <c r="FC374">
        <v>0</v>
      </c>
      <c r="FD374" t="s">
        <v>424</v>
      </c>
      <c r="FE374">
        <v>1746989605.5</v>
      </c>
      <c r="FF374">
        <v>1746989593.5</v>
      </c>
      <c r="FG374">
        <v>0</v>
      </c>
      <c r="FH374">
        <v>-0.274</v>
      </c>
      <c r="FI374">
        <v>-0.002</v>
      </c>
      <c r="FJ374">
        <v>2.549</v>
      </c>
      <c r="FK374">
        <v>0.129</v>
      </c>
      <c r="FL374">
        <v>420</v>
      </c>
      <c r="FM374">
        <v>17</v>
      </c>
      <c r="FN374">
        <v>0.02</v>
      </c>
      <c r="FO374">
        <v>0.04</v>
      </c>
      <c r="FP374">
        <v>1.958018048780488</v>
      </c>
      <c r="FQ374">
        <v>-0.08164118466899273</v>
      </c>
      <c r="FR374">
        <v>0.03205404363361841</v>
      </c>
      <c r="FS374">
        <v>1</v>
      </c>
      <c r="FT374">
        <v>157.8029411764706</v>
      </c>
      <c r="FU374">
        <v>-11.9220774691026</v>
      </c>
      <c r="FV374">
        <v>7.293610632283801</v>
      </c>
      <c r="FW374">
        <v>0</v>
      </c>
      <c r="FX374">
        <v>0.05170156829268294</v>
      </c>
      <c r="FY374">
        <v>0.001743907317073225</v>
      </c>
      <c r="FZ374">
        <v>0.001381588436024136</v>
      </c>
      <c r="GA374">
        <v>1</v>
      </c>
      <c r="GB374">
        <v>2</v>
      </c>
      <c r="GC374">
        <v>3</v>
      </c>
      <c r="GD374" t="s">
        <v>425</v>
      </c>
      <c r="GE374">
        <v>3.10303</v>
      </c>
      <c r="GF374">
        <v>2.72627</v>
      </c>
      <c r="GG374">
        <v>0.0880715</v>
      </c>
      <c r="GH374">
        <v>0.08771180000000001</v>
      </c>
      <c r="GI374">
        <v>0.1059</v>
      </c>
      <c r="GJ374">
        <v>0.107144</v>
      </c>
      <c r="GK374">
        <v>23833.8</v>
      </c>
      <c r="GL374">
        <v>21637.6</v>
      </c>
      <c r="GM374">
        <v>26700.2</v>
      </c>
      <c r="GN374">
        <v>23940.1</v>
      </c>
      <c r="GO374">
        <v>38201</v>
      </c>
      <c r="GP374">
        <v>31596</v>
      </c>
      <c r="GQ374">
        <v>46629</v>
      </c>
      <c r="GR374">
        <v>37874.5</v>
      </c>
      <c r="GS374">
        <v>1.86595</v>
      </c>
      <c r="GT374">
        <v>1.85888</v>
      </c>
      <c r="GU374">
        <v>0.0926107</v>
      </c>
      <c r="GV374">
        <v>0</v>
      </c>
      <c r="GW374">
        <v>28.4823</v>
      </c>
      <c r="GX374">
        <v>999.9</v>
      </c>
      <c r="GY374">
        <v>53.1</v>
      </c>
      <c r="GZ374">
        <v>31.7</v>
      </c>
      <c r="HA374">
        <v>27.6425</v>
      </c>
      <c r="HB374">
        <v>60.9437</v>
      </c>
      <c r="HC374">
        <v>26.0697</v>
      </c>
      <c r="HD374">
        <v>1</v>
      </c>
      <c r="HE374">
        <v>0.140991</v>
      </c>
      <c r="HF374">
        <v>-0.9256259999999999</v>
      </c>
      <c r="HG374">
        <v>20.2964</v>
      </c>
      <c r="HH374">
        <v>5.21744</v>
      </c>
      <c r="HI374">
        <v>11.98</v>
      </c>
      <c r="HJ374">
        <v>4.9653</v>
      </c>
      <c r="HK374">
        <v>3.27598</v>
      </c>
      <c r="HL374">
        <v>9999</v>
      </c>
      <c r="HM374">
        <v>9999</v>
      </c>
      <c r="HN374">
        <v>9999</v>
      </c>
      <c r="HO374">
        <v>999.9</v>
      </c>
      <c r="HP374">
        <v>1.86387</v>
      </c>
      <c r="HQ374">
        <v>1.86005</v>
      </c>
      <c r="HR374">
        <v>1.85838</v>
      </c>
      <c r="HS374">
        <v>1.85974</v>
      </c>
      <c r="HT374">
        <v>1.85984</v>
      </c>
      <c r="HU374">
        <v>1.85837</v>
      </c>
      <c r="HV374">
        <v>1.85745</v>
      </c>
      <c r="HW374">
        <v>1.85241</v>
      </c>
      <c r="HX374">
        <v>0</v>
      </c>
      <c r="HY374">
        <v>0</v>
      </c>
      <c r="HZ374">
        <v>0</v>
      </c>
      <c r="IA374">
        <v>0</v>
      </c>
      <c r="IB374" t="s">
        <v>426</v>
      </c>
      <c r="IC374" t="s">
        <v>427</v>
      </c>
      <c r="ID374" t="s">
        <v>428</v>
      </c>
      <c r="IE374" t="s">
        <v>428</v>
      </c>
      <c r="IF374" t="s">
        <v>428</v>
      </c>
      <c r="IG374" t="s">
        <v>428</v>
      </c>
      <c r="IH374">
        <v>0</v>
      </c>
      <c r="II374">
        <v>100</v>
      </c>
      <c r="IJ374">
        <v>100</v>
      </c>
      <c r="IK374">
        <v>-0.662</v>
      </c>
      <c r="IL374">
        <v>0.3076</v>
      </c>
      <c r="IM374">
        <v>-0.6605319167387009</v>
      </c>
      <c r="IN374">
        <v>-0.0004737513092168879</v>
      </c>
      <c r="IO374">
        <v>1.233974951706583E-06</v>
      </c>
      <c r="IP374">
        <v>-2.791035861235605E-10</v>
      </c>
      <c r="IQ374">
        <v>0.04306461537617447</v>
      </c>
      <c r="IR374">
        <v>-0.002560808816659483</v>
      </c>
      <c r="IS374">
        <v>0.0007441110143227328</v>
      </c>
      <c r="IT374">
        <v>-6.151772081818622E-06</v>
      </c>
      <c r="IU374">
        <v>2</v>
      </c>
      <c r="IV374">
        <v>1988</v>
      </c>
      <c r="IW374">
        <v>1</v>
      </c>
      <c r="IX374">
        <v>28</v>
      </c>
      <c r="IY374">
        <v>190444.8</v>
      </c>
      <c r="IZ374">
        <v>190445</v>
      </c>
      <c r="JA374">
        <v>1.1499</v>
      </c>
      <c r="JB374">
        <v>2.61475</v>
      </c>
      <c r="JC374">
        <v>1.49658</v>
      </c>
      <c r="JD374">
        <v>2.34741</v>
      </c>
      <c r="JE374">
        <v>1.54907</v>
      </c>
      <c r="JF374">
        <v>2.45728</v>
      </c>
      <c r="JG374">
        <v>36.5523</v>
      </c>
      <c r="JH374">
        <v>24.0963</v>
      </c>
      <c r="JI374">
        <v>18</v>
      </c>
      <c r="JJ374">
        <v>481.512</v>
      </c>
      <c r="JK374">
        <v>491.481</v>
      </c>
      <c r="JL374">
        <v>30.3841</v>
      </c>
      <c r="JM374">
        <v>29.0612</v>
      </c>
      <c r="JN374">
        <v>30</v>
      </c>
      <c r="JO374">
        <v>29.2543</v>
      </c>
      <c r="JP374">
        <v>29.2436</v>
      </c>
      <c r="JQ374">
        <v>23.1167</v>
      </c>
      <c r="JR374">
        <v>18.8494</v>
      </c>
      <c r="JS374">
        <v>100</v>
      </c>
      <c r="JT374">
        <v>30.3276</v>
      </c>
      <c r="JU374">
        <v>420</v>
      </c>
      <c r="JV374">
        <v>23.4464</v>
      </c>
      <c r="JW374">
        <v>101.947</v>
      </c>
      <c r="JX374">
        <v>91.34050000000001</v>
      </c>
    </row>
    <row r="375" spans="1:284">
      <c r="A375">
        <v>357</v>
      </c>
      <c r="B375">
        <v>1758416296</v>
      </c>
      <c r="C375">
        <v>3593</v>
      </c>
      <c r="D375" t="s">
        <v>1149</v>
      </c>
      <c r="E375" t="s">
        <v>1150</v>
      </c>
      <c r="F375">
        <v>5</v>
      </c>
      <c r="G375" t="s">
        <v>1098</v>
      </c>
      <c r="H375" t="s">
        <v>421</v>
      </c>
      <c r="I375">
        <v>1758416288</v>
      </c>
      <c r="J375">
        <f>(K375)/1000</f>
        <v>0</v>
      </c>
      <c r="K375">
        <f>1000*DK375*AI375*(DG375-DH375)/(100*CZ375*(1000-AI375*DG375))</f>
        <v>0</v>
      </c>
      <c r="L375">
        <f>DK375*AI375*(DF375-DE375*(1000-AI375*DH375)/(1000-AI375*DG375))/(100*CZ375)</f>
        <v>0</v>
      </c>
      <c r="M375">
        <f>DE375 - IF(AI375&gt;1, L375*CZ375*100.0/(AK375), 0)</f>
        <v>0</v>
      </c>
      <c r="N375">
        <f>((T375-J375/2)*M375-L375)/(T375+J375/2)</f>
        <v>0</v>
      </c>
      <c r="O375">
        <f>N375*(DL375+DM375)/1000.0</f>
        <v>0</v>
      </c>
      <c r="P375">
        <f>(DE375 - IF(AI375&gt;1, L375*CZ375*100.0/(AK375), 0))*(DL375+DM375)/1000.0</f>
        <v>0</v>
      </c>
      <c r="Q375">
        <f>2.0/((1/S375-1/R375)+SIGN(S375)*SQRT((1/S375-1/R375)*(1/S375-1/R375) + 4*DA375/((DA375+1)*(DA375+1))*(2*1/S375*1/R375-1/R375*1/R375)))</f>
        <v>0</v>
      </c>
      <c r="R375">
        <f>IF(LEFT(DB375,1)&lt;&gt;"0",IF(LEFT(DB375,1)="1",3.0,DC375),$D$5+$E$5*(DS375*DL375/($K$5*1000))+$F$5*(DS375*DL375/($K$5*1000))*MAX(MIN(CZ375,$J$5),$I$5)*MAX(MIN(CZ375,$J$5),$I$5)+$G$5*MAX(MIN(CZ375,$J$5),$I$5)*(DS375*DL375/($K$5*1000))+$H$5*(DS375*DL375/($K$5*1000))*(DS375*DL375/($K$5*1000)))</f>
        <v>0</v>
      </c>
      <c r="S375">
        <f>J375*(1000-(1000*0.61365*exp(17.502*W375/(240.97+W375))/(DL375+DM375)+DG375)/2)/(1000*0.61365*exp(17.502*W375/(240.97+W375))/(DL375+DM375)-DG375)</f>
        <v>0</v>
      </c>
      <c r="T375">
        <f>1/((DA375+1)/(Q375/1.6)+1/(R375/1.37)) + DA375/((DA375+1)/(Q375/1.6) + DA375/(R375/1.37))</f>
        <v>0</v>
      </c>
      <c r="U375">
        <f>(CV375*CY375)</f>
        <v>0</v>
      </c>
      <c r="V375">
        <f>(DN375+(U375+2*0.95*5.67E-8*(((DN375+$B$9)+273)^4-(DN375+273)^4)-44100*J375)/(1.84*29.3*R375+8*0.95*5.67E-8*(DN375+273)^3))</f>
        <v>0</v>
      </c>
      <c r="W375">
        <f>($C$9*DO375+$D$9*DP375+$E$9*V375)</f>
        <v>0</v>
      </c>
      <c r="X375">
        <f>0.61365*exp(17.502*W375/(240.97+W375))</f>
        <v>0</v>
      </c>
      <c r="Y375">
        <f>(Z375/AA375*100)</f>
        <v>0</v>
      </c>
      <c r="Z375">
        <f>DG375*(DL375+DM375)/1000</f>
        <v>0</v>
      </c>
      <c r="AA375">
        <f>0.61365*exp(17.502*DN375/(240.97+DN375))</f>
        <v>0</v>
      </c>
      <c r="AB375">
        <f>(X375-DG375*(DL375+DM375)/1000)</f>
        <v>0</v>
      </c>
      <c r="AC375">
        <f>(-J375*44100)</f>
        <v>0</v>
      </c>
      <c r="AD375">
        <f>2*29.3*R375*0.92*(DN375-W375)</f>
        <v>0</v>
      </c>
      <c r="AE375">
        <f>2*0.95*5.67E-8*(((DN375+$B$9)+273)^4-(W375+273)^4)</f>
        <v>0</v>
      </c>
      <c r="AF375">
        <f>U375+AE375+AC375+AD375</f>
        <v>0</v>
      </c>
      <c r="AG375">
        <v>0</v>
      </c>
      <c r="AH375">
        <v>0</v>
      </c>
      <c r="AI375">
        <f>IF(AG375*$H$15&gt;=AK375,1.0,(AK375/(AK375-AG375*$H$15)))</f>
        <v>0</v>
      </c>
      <c r="AJ375">
        <f>(AI375-1)*100</f>
        <v>0</v>
      </c>
      <c r="AK375">
        <f>MAX(0,($B$15+$C$15*DS375)/(1+$D$15*DS375)*DL375/(DN375+273)*$E$15)</f>
        <v>0</v>
      </c>
      <c r="AL375" t="s">
        <v>422</v>
      </c>
      <c r="AM375" t="s">
        <v>422</v>
      </c>
      <c r="AN375">
        <v>0</v>
      </c>
      <c r="AO375">
        <v>0</v>
      </c>
      <c r="AP375">
        <f>1-AN375/AO375</f>
        <v>0</v>
      </c>
      <c r="AQ375">
        <v>0</v>
      </c>
      <c r="AR375" t="s">
        <v>422</v>
      </c>
      <c r="AS375" t="s">
        <v>422</v>
      </c>
      <c r="AT375">
        <v>0</v>
      </c>
      <c r="AU375">
        <v>0</v>
      </c>
      <c r="AV375">
        <f>1-AT375/AU375</f>
        <v>0</v>
      </c>
      <c r="AW375">
        <v>0.5</v>
      </c>
      <c r="AX375">
        <f>CW375</f>
        <v>0</v>
      </c>
      <c r="AY375">
        <f>L375</f>
        <v>0</v>
      </c>
      <c r="AZ375">
        <f>AV375*AW375*AX375</f>
        <v>0</v>
      </c>
      <c r="BA375">
        <f>(AY375-AQ375)/AX375</f>
        <v>0</v>
      </c>
      <c r="BB375">
        <f>(AO375-AU375)/AU375</f>
        <v>0</v>
      </c>
      <c r="BC375">
        <f>AN375/(AP375+AN375/AU375)</f>
        <v>0</v>
      </c>
      <c r="BD375" t="s">
        <v>422</v>
      </c>
      <c r="BE375">
        <v>0</v>
      </c>
      <c r="BF375">
        <f>IF(BE375&lt;&gt;0, BE375, BC375)</f>
        <v>0</v>
      </c>
      <c r="BG375">
        <f>1-BF375/AU375</f>
        <v>0</v>
      </c>
      <c r="BH375">
        <f>(AU375-AT375)/(AU375-BF375)</f>
        <v>0</v>
      </c>
      <c r="BI375">
        <f>(AO375-AU375)/(AO375-BF375)</f>
        <v>0</v>
      </c>
      <c r="BJ375">
        <f>(AU375-AT375)/(AU375-AN375)</f>
        <v>0</v>
      </c>
      <c r="BK375">
        <f>(AO375-AU375)/(AO375-AN375)</f>
        <v>0</v>
      </c>
      <c r="BL375">
        <f>(BH375*BF375/AT375)</f>
        <v>0</v>
      </c>
      <c r="BM375">
        <f>(1-BL375)</f>
        <v>0</v>
      </c>
      <c r="CV375">
        <f>$B$13*DT375+$C$13*DU375+$F$13*EF375*(1-EI375)</f>
        <v>0</v>
      </c>
      <c r="CW375">
        <f>CV375*CX375</f>
        <v>0</v>
      </c>
      <c r="CX375">
        <f>($B$13*$D$11+$C$13*$D$11+$F$13*((ES375+EK375)/MAX(ES375+EK375+ET375, 0.1)*$I$11+ET375/MAX(ES375+EK375+ET375, 0.1)*$J$11))/($B$13+$C$13+$F$13)</f>
        <v>0</v>
      </c>
      <c r="CY375">
        <f>($B$13*$K$11+$C$13*$K$11+$F$13*((ES375+EK375)/MAX(ES375+EK375+ET375, 0.1)*$P$11+ET375/MAX(ES375+EK375+ET375, 0.1)*$Q$11))/($B$13+$C$13+$F$13)</f>
        <v>0</v>
      </c>
      <c r="CZ375">
        <v>1.91</v>
      </c>
      <c r="DA375">
        <v>0.5</v>
      </c>
      <c r="DB375" t="s">
        <v>423</v>
      </c>
      <c r="DC375">
        <v>2</v>
      </c>
      <c r="DD375">
        <v>1758416288</v>
      </c>
      <c r="DE375">
        <v>421.97175</v>
      </c>
      <c r="DF375">
        <v>420.00975</v>
      </c>
      <c r="DG375">
        <v>23.5200625</v>
      </c>
      <c r="DH375">
        <v>23.46779583333334</v>
      </c>
      <c r="DI375">
        <v>422.633125</v>
      </c>
      <c r="DJ375">
        <v>23.21244166666667</v>
      </c>
      <c r="DK375">
        <v>500.0029583333333</v>
      </c>
      <c r="DL375">
        <v>90.17412916666666</v>
      </c>
      <c r="DM375">
        <v>0.06826384583333334</v>
      </c>
      <c r="DN375">
        <v>29.88927916666666</v>
      </c>
      <c r="DO375">
        <v>29.99810416666667</v>
      </c>
      <c r="DP375">
        <v>999.9</v>
      </c>
      <c r="DQ375">
        <v>0</v>
      </c>
      <c r="DR375">
        <v>0</v>
      </c>
      <c r="DS375">
        <v>9999.300416666667</v>
      </c>
      <c r="DT375">
        <v>0</v>
      </c>
      <c r="DU375">
        <v>3.76427</v>
      </c>
      <c r="DV375">
        <v>1.962062916666667</v>
      </c>
      <c r="DW375">
        <v>432.1355416666667</v>
      </c>
      <c r="DX375">
        <v>430.1031666666667</v>
      </c>
      <c r="DY375">
        <v>0.05227184999999999</v>
      </c>
      <c r="DZ375">
        <v>420.00975</v>
      </c>
      <c r="EA375">
        <v>23.46779583333334</v>
      </c>
      <c r="EB375">
        <v>2.120900833333333</v>
      </c>
      <c r="EC375">
        <v>2.1161875</v>
      </c>
      <c r="ED375">
        <v>18.37702916666667</v>
      </c>
      <c r="EE375">
        <v>18.34154166666667</v>
      </c>
      <c r="EF375">
        <v>0.00500078</v>
      </c>
      <c r="EG375">
        <v>0</v>
      </c>
      <c r="EH375">
        <v>0</v>
      </c>
      <c r="EI375">
        <v>0</v>
      </c>
      <c r="EJ375">
        <v>156.775</v>
      </c>
      <c r="EK375">
        <v>0.00500078</v>
      </c>
      <c r="EL375">
        <v>-20.91666666666667</v>
      </c>
      <c r="EM375">
        <v>-1.420833333333334</v>
      </c>
      <c r="EN375">
        <v>35.01008333333333</v>
      </c>
      <c r="EO375">
        <v>38.32</v>
      </c>
      <c r="EP375">
        <v>36.75233333333333</v>
      </c>
      <c r="EQ375">
        <v>38.34091666666666</v>
      </c>
      <c r="ER375">
        <v>37.614375</v>
      </c>
      <c r="ES375">
        <v>0</v>
      </c>
      <c r="ET375">
        <v>0</v>
      </c>
      <c r="EU375">
        <v>0</v>
      </c>
      <c r="EV375">
        <v>1758416296.2</v>
      </c>
      <c r="EW375">
        <v>0</v>
      </c>
      <c r="EX375">
        <v>156.22</v>
      </c>
      <c r="EY375">
        <v>0.0307696813195242</v>
      </c>
      <c r="EZ375">
        <v>10.23846127742377</v>
      </c>
      <c r="FA375">
        <v>-21.248</v>
      </c>
      <c r="FB375">
        <v>15</v>
      </c>
      <c r="FC375">
        <v>0</v>
      </c>
      <c r="FD375" t="s">
        <v>424</v>
      </c>
      <c r="FE375">
        <v>1746989605.5</v>
      </c>
      <c r="FF375">
        <v>1746989593.5</v>
      </c>
      <c r="FG375">
        <v>0</v>
      </c>
      <c r="FH375">
        <v>-0.274</v>
      </c>
      <c r="FI375">
        <v>-0.002</v>
      </c>
      <c r="FJ375">
        <v>2.549</v>
      </c>
      <c r="FK375">
        <v>0.129</v>
      </c>
      <c r="FL375">
        <v>420</v>
      </c>
      <c r="FM375">
        <v>17</v>
      </c>
      <c r="FN375">
        <v>0.02</v>
      </c>
      <c r="FO375">
        <v>0.04</v>
      </c>
      <c r="FP375">
        <v>1.95737925</v>
      </c>
      <c r="FQ375">
        <v>-0.0889054784240146</v>
      </c>
      <c r="FR375">
        <v>0.03304847858733439</v>
      </c>
      <c r="FS375">
        <v>1</v>
      </c>
      <c r="FT375">
        <v>157.2852941176471</v>
      </c>
      <c r="FU375">
        <v>-13.68219977265559</v>
      </c>
      <c r="FV375">
        <v>7.850969679822666</v>
      </c>
      <c r="FW375">
        <v>0</v>
      </c>
      <c r="FX375">
        <v>0.05200085750000001</v>
      </c>
      <c r="FY375">
        <v>0.003268618761725971</v>
      </c>
      <c r="FZ375">
        <v>0.001483627985697138</v>
      </c>
      <c r="GA375">
        <v>1</v>
      </c>
      <c r="GB375">
        <v>2</v>
      </c>
      <c r="GC375">
        <v>3</v>
      </c>
      <c r="GD375" t="s">
        <v>425</v>
      </c>
      <c r="GE375">
        <v>3.1031</v>
      </c>
      <c r="GF375">
        <v>2.72659</v>
      </c>
      <c r="GG375">
        <v>0.0880756</v>
      </c>
      <c r="GH375">
        <v>0.087701</v>
      </c>
      <c r="GI375">
        <v>0.105901</v>
      </c>
      <c r="GJ375">
        <v>0.107148</v>
      </c>
      <c r="GK375">
        <v>23833.8</v>
      </c>
      <c r="GL375">
        <v>21637.8</v>
      </c>
      <c r="GM375">
        <v>26700.3</v>
      </c>
      <c r="GN375">
        <v>23940</v>
      </c>
      <c r="GO375">
        <v>38201.1</v>
      </c>
      <c r="GP375">
        <v>31595.7</v>
      </c>
      <c r="GQ375">
        <v>46629.1</v>
      </c>
      <c r="GR375">
        <v>37874.4</v>
      </c>
      <c r="GS375">
        <v>1.86605</v>
      </c>
      <c r="GT375">
        <v>1.85875</v>
      </c>
      <c r="GU375">
        <v>0.092499</v>
      </c>
      <c r="GV375">
        <v>0</v>
      </c>
      <c r="GW375">
        <v>28.4823</v>
      </c>
      <c r="GX375">
        <v>999.9</v>
      </c>
      <c r="GY375">
        <v>53.1</v>
      </c>
      <c r="GZ375">
        <v>31.7</v>
      </c>
      <c r="HA375">
        <v>27.6438</v>
      </c>
      <c r="HB375">
        <v>60.7737</v>
      </c>
      <c r="HC375">
        <v>26.0417</v>
      </c>
      <c r="HD375">
        <v>1</v>
      </c>
      <c r="HE375">
        <v>0.140953</v>
      </c>
      <c r="HF375">
        <v>-1.05125</v>
      </c>
      <c r="HG375">
        <v>20.2957</v>
      </c>
      <c r="HH375">
        <v>5.21774</v>
      </c>
      <c r="HI375">
        <v>11.98</v>
      </c>
      <c r="HJ375">
        <v>4.9654</v>
      </c>
      <c r="HK375">
        <v>3.27593</v>
      </c>
      <c r="HL375">
        <v>9999</v>
      </c>
      <c r="HM375">
        <v>9999</v>
      </c>
      <c r="HN375">
        <v>9999</v>
      </c>
      <c r="HO375">
        <v>999.9</v>
      </c>
      <c r="HP375">
        <v>1.86387</v>
      </c>
      <c r="HQ375">
        <v>1.86005</v>
      </c>
      <c r="HR375">
        <v>1.8584</v>
      </c>
      <c r="HS375">
        <v>1.85974</v>
      </c>
      <c r="HT375">
        <v>1.85985</v>
      </c>
      <c r="HU375">
        <v>1.85837</v>
      </c>
      <c r="HV375">
        <v>1.85745</v>
      </c>
      <c r="HW375">
        <v>1.85242</v>
      </c>
      <c r="HX375">
        <v>0</v>
      </c>
      <c r="HY375">
        <v>0</v>
      </c>
      <c r="HZ375">
        <v>0</v>
      </c>
      <c r="IA375">
        <v>0</v>
      </c>
      <c r="IB375" t="s">
        <v>426</v>
      </c>
      <c r="IC375" t="s">
        <v>427</v>
      </c>
      <c r="ID375" t="s">
        <v>428</v>
      </c>
      <c r="IE375" t="s">
        <v>428</v>
      </c>
      <c r="IF375" t="s">
        <v>428</v>
      </c>
      <c r="IG375" t="s">
        <v>428</v>
      </c>
      <c r="IH375">
        <v>0</v>
      </c>
      <c r="II375">
        <v>100</v>
      </c>
      <c r="IJ375">
        <v>100</v>
      </c>
      <c r="IK375">
        <v>-0.661</v>
      </c>
      <c r="IL375">
        <v>0.3077</v>
      </c>
      <c r="IM375">
        <v>-0.6605319167387009</v>
      </c>
      <c r="IN375">
        <v>-0.0004737513092168879</v>
      </c>
      <c r="IO375">
        <v>1.233974951706583E-06</v>
      </c>
      <c r="IP375">
        <v>-2.791035861235605E-10</v>
      </c>
      <c r="IQ375">
        <v>0.04306461537617447</v>
      </c>
      <c r="IR375">
        <v>-0.002560808816659483</v>
      </c>
      <c r="IS375">
        <v>0.0007441110143227328</v>
      </c>
      <c r="IT375">
        <v>-6.151772081818622E-06</v>
      </c>
      <c r="IU375">
        <v>2</v>
      </c>
      <c r="IV375">
        <v>1988</v>
      </c>
      <c r="IW375">
        <v>1</v>
      </c>
      <c r="IX375">
        <v>28</v>
      </c>
      <c r="IY375">
        <v>190444.8</v>
      </c>
      <c r="IZ375">
        <v>190445</v>
      </c>
      <c r="JA375">
        <v>1.1499</v>
      </c>
      <c r="JB375">
        <v>2.6062</v>
      </c>
      <c r="JC375">
        <v>1.49658</v>
      </c>
      <c r="JD375">
        <v>2.34863</v>
      </c>
      <c r="JE375">
        <v>1.54907</v>
      </c>
      <c r="JF375">
        <v>2.47314</v>
      </c>
      <c r="JG375">
        <v>36.5523</v>
      </c>
      <c r="JH375">
        <v>24.105</v>
      </c>
      <c r="JI375">
        <v>18</v>
      </c>
      <c r="JJ375">
        <v>481.574</v>
      </c>
      <c r="JK375">
        <v>491.399</v>
      </c>
      <c r="JL375">
        <v>30.3461</v>
      </c>
      <c r="JM375">
        <v>29.0612</v>
      </c>
      <c r="JN375">
        <v>30</v>
      </c>
      <c r="JO375">
        <v>29.255</v>
      </c>
      <c r="JP375">
        <v>29.2436</v>
      </c>
      <c r="JQ375">
        <v>23.1181</v>
      </c>
      <c r="JR375">
        <v>18.8494</v>
      </c>
      <c r="JS375">
        <v>100</v>
      </c>
      <c r="JT375">
        <v>30.3452</v>
      </c>
      <c r="JU375">
        <v>420</v>
      </c>
      <c r="JV375">
        <v>23.4464</v>
      </c>
      <c r="JW375">
        <v>101.947</v>
      </c>
      <c r="JX375">
        <v>91.34010000000001</v>
      </c>
    </row>
    <row r="376" spans="1:284">
      <c r="A376">
        <v>358</v>
      </c>
      <c r="B376">
        <v>1758416298</v>
      </c>
      <c r="C376">
        <v>3595</v>
      </c>
      <c r="D376" t="s">
        <v>1151</v>
      </c>
      <c r="E376" t="s">
        <v>1152</v>
      </c>
      <c r="F376">
        <v>5</v>
      </c>
      <c r="G376" t="s">
        <v>1098</v>
      </c>
      <c r="H376" t="s">
        <v>421</v>
      </c>
      <c r="I376">
        <v>1758416290</v>
      </c>
      <c r="J376">
        <f>(K376)/1000</f>
        <v>0</v>
      </c>
      <c r="K376">
        <f>1000*DK376*AI376*(DG376-DH376)/(100*CZ376*(1000-AI376*DG376))</f>
        <v>0</v>
      </c>
      <c r="L376">
        <f>DK376*AI376*(DF376-DE376*(1000-AI376*DH376)/(1000-AI376*DG376))/(100*CZ376)</f>
        <v>0</v>
      </c>
      <c r="M376">
        <f>DE376 - IF(AI376&gt;1, L376*CZ376*100.0/(AK376), 0)</f>
        <v>0</v>
      </c>
      <c r="N376">
        <f>((T376-J376/2)*M376-L376)/(T376+J376/2)</f>
        <v>0</v>
      </c>
      <c r="O376">
        <f>N376*(DL376+DM376)/1000.0</f>
        <v>0</v>
      </c>
      <c r="P376">
        <f>(DE376 - IF(AI376&gt;1, L376*CZ376*100.0/(AK376), 0))*(DL376+DM376)/1000.0</f>
        <v>0</v>
      </c>
      <c r="Q376">
        <f>2.0/((1/S376-1/R376)+SIGN(S376)*SQRT((1/S376-1/R376)*(1/S376-1/R376) + 4*DA376/((DA376+1)*(DA376+1))*(2*1/S376*1/R376-1/R376*1/R376)))</f>
        <v>0</v>
      </c>
      <c r="R376">
        <f>IF(LEFT(DB376,1)&lt;&gt;"0",IF(LEFT(DB376,1)="1",3.0,DC376),$D$5+$E$5*(DS376*DL376/($K$5*1000))+$F$5*(DS376*DL376/($K$5*1000))*MAX(MIN(CZ376,$J$5),$I$5)*MAX(MIN(CZ376,$J$5),$I$5)+$G$5*MAX(MIN(CZ376,$J$5),$I$5)*(DS376*DL376/($K$5*1000))+$H$5*(DS376*DL376/($K$5*1000))*(DS376*DL376/($K$5*1000)))</f>
        <v>0</v>
      </c>
      <c r="S376">
        <f>J376*(1000-(1000*0.61365*exp(17.502*W376/(240.97+W376))/(DL376+DM376)+DG376)/2)/(1000*0.61365*exp(17.502*W376/(240.97+W376))/(DL376+DM376)-DG376)</f>
        <v>0</v>
      </c>
      <c r="T376">
        <f>1/((DA376+1)/(Q376/1.6)+1/(R376/1.37)) + DA376/((DA376+1)/(Q376/1.6) + DA376/(R376/1.37))</f>
        <v>0</v>
      </c>
      <c r="U376">
        <f>(CV376*CY376)</f>
        <v>0</v>
      </c>
      <c r="V376">
        <f>(DN376+(U376+2*0.95*5.67E-8*(((DN376+$B$9)+273)^4-(DN376+273)^4)-44100*J376)/(1.84*29.3*R376+8*0.95*5.67E-8*(DN376+273)^3))</f>
        <v>0</v>
      </c>
      <c r="W376">
        <f>($C$9*DO376+$D$9*DP376+$E$9*V376)</f>
        <v>0</v>
      </c>
      <c r="X376">
        <f>0.61365*exp(17.502*W376/(240.97+W376))</f>
        <v>0</v>
      </c>
      <c r="Y376">
        <f>(Z376/AA376*100)</f>
        <v>0</v>
      </c>
      <c r="Z376">
        <f>DG376*(DL376+DM376)/1000</f>
        <v>0</v>
      </c>
      <c r="AA376">
        <f>0.61365*exp(17.502*DN376/(240.97+DN376))</f>
        <v>0</v>
      </c>
      <c r="AB376">
        <f>(X376-DG376*(DL376+DM376)/1000)</f>
        <v>0</v>
      </c>
      <c r="AC376">
        <f>(-J376*44100)</f>
        <v>0</v>
      </c>
      <c r="AD376">
        <f>2*29.3*R376*0.92*(DN376-W376)</f>
        <v>0</v>
      </c>
      <c r="AE376">
        <f>2*0.95*5.67E-8*(((DN376+$B$9)+273)^4-(W376+273)^4)</f>
        <v>0</v>
      </c>
      <c r="AF376">
        <f>U376+AE376+AC376+AD376</f>
        <v>0</v>
      </c>
      <c r="AG376">
        <v>0</v>
      </c>
      <c r="AH376">
        <v>0</v>
      </c>
      <c r="AI376">
        <f>IF(AG376*$H$15&gt;=AK376,1.0,(AK376/(AK376-AG376*$H$15)))</f>
        <v>0</v>
      </c>
      <c r="AJ376">
        <f>(AI376-1)*100</f>
        <v>0</v>
      </c>
      <c r="AK376">
        <f>MAX(0,($B$15+$C$15*DS376)/(1+$D$15*DS376)*DL376/(DN376+273)*$E$15)</f>
        <v>0</v>
      </c>
      <c r="AL376" t="s">
        <v>422</v>
      </c>
      <c r="AM376" t="s">
        <v>422</v>
      </c>
      <c r="AN376">
        <v>0</v>
      </c>
      <c r="AO376">
        <v>0</v>
      </c>
      <c r="AP376">
        <f>1-AN376/AO376</f>
        <v>0</v>
      </c>
      <c r="AQ376">
        <v>0</v>
      </c>
      <c r="AR376" t="s">
        <v>422</v>
      </c>
      <c r="AS376" t="s">
        <v>422</v>
      </c>
      <c r="AT376">
        <v>0</v>
      </c>
      <c r="AU376">
        <v>0</v>
      </c>
      <c r="AV376">
        <f>1-AT376/AU376</f>
        <v>0</v>
      </c>
      <c r="AW376">
        <v>0.5</v>
      </c>
      <c r="AX376">
        <f>CW376</f>
        <v>0</v>
      </c>
      <c r="AY376">
        <f>L376</f>
        <v>0</v>
      </c>
      <c r="AZ376">
        <f>AV376*AW376*AX376</f>
        <v>0</v>
      </c>
      <c r="BA376">
        <f>(AY376-AQ376)/AX376</f>
        <v>0</v>
      </c>
      <c r="BB376">
        <f>(AO376-AU376)/AU376</f>
        <v>0</v>
      </c>
      <c r="BC376">
        <f>AN376/(AP376+AN376/AU376)</f>
        <v>0</v>
      </c>
      <c r="BD376" t="s">
        <v>422</v>
      </c>
      <c r="BE376">
        <v>0</v>
      </c>
      <c r="BF376">
        <f>IF(BE376&lt;&gt;0, BE376, BC376)</f>
        <v>0</v>
      </c>
      <c r="BG376">
        <f>1-BF376/AU376</f>
        <v>0</v>
      </c>
      <c r="BH376">
        <f>(AU376-AT376)/(AU376-BF376)</f>
        <v>0</v>
      </c>
      <c r="BI376">
        <f>(AO376-AU376)/(AO376-BF376)</f>
        <v>0</v>
      </c>
      <c r="BJ376">
        <f>(AU376-AT376)/(AU376-AN376)</f>
        <v>0</v>
      </c>
      <c r="BK376">
        <f>(AO376-AU376)/(AO376-AN376)</f>
        <v>0</v>
      </c>
      <c r="BL376">
        <f>(BH376*BF376/AT376)</f>
        <v>0</v>
      </c>
      <c r="BM376">
        <f>(1-BL376)</f>
        <v>0</v>
      </c>
      <c r="CV376">
        <f>$B$13*DT376+$C$13*DU376+$F$13*EF376*(1-EI376)</f>
        <v>0</v>
      </c>
      <c r="CW376">
        <f>CV376*CX376</f>
        <v>0</v>
      </c>
      <c r="CX376">
        <f>($B$13*$D$11+$C$13*$D$11+$F$13*((ES376+EK376)/MAX(ES376+EK376+ET376, 0.1)*$I$11+ET376/MAX(ES376+EK376+ET376, 0.1)*$J$11))/($B$13+$C$13+$F$13)</f>
        <v>0</v>
      </c>
      <c r="CY376">
        <f>($B$13*$K$11+$C$13*$K$11+$F$13*((ES376+EK376)/MAX(ES376+EK376+ET376, 0.1)*$P$11+ET376/MAX(ES376+EK376+ET376, 0.1)*$Q$11))/($B$13+$C$13+$F$13)</f>
        <v>0</v>
      </c>
      <c r="CZ376">
        <v>1.91</v>
      </c>
      <c r="DA376">
        <v>0.5</v>
      </c>
      <c r="DB376" t="s">
        <v>423</v>
      </c>
      <c r="DC376">
        <v>2</v>
      </c>
      <c r="DD376">
        <v>1758416290</v>
      </c>
      <c r="DE376">
        <v>421.9655</v>
      </c>
      <c r="DF376">
        <v>419.9974583333333</v>
      </c>
      <c r="DG376">
        <v>23.52040833333334</v>
      </c>
      <c r="DH376">
        <v>23.46778333333333</v>
      </c>
      <c r="DI376">
        <v>422.6269166666667</v>
      </c>
      <c r="DJ376">
        <v>23.212775</v>
      </c>
      <c r="DK376">
        <v>500.01025</v>
      </c>
      <c r="DL376">
        <v>90.17412083333333</v>
      </c>
      <c r="DM376">
        <v>0.0682743125</v>
      </c>
      <c r="DN376">
        <v>29.88968333333333</v>
      </c>
      <c r="DO376">
        <v>29.9979125</v>
      </c>
      <c r="DP376">
        <v>999.9</v>
      </c>
      <c r="DQ376">
        <v>0</v>
      </c>
      <c r="DR376">
        <v>0</v>
      </c>
      <c r="DS376">
        <v>10000.26291666667</v>
      </c>
      <c r="DT376">
        <v>0</v>
      </c>
      <c r="DU376">
        <v>3.76427</v>
      </c>
      <c r="DV376">
        <v>1.968169583333333</v>
      </c>
      <c r="DW376">
        <v>432.1293333333333</v>
      </c>
      <c r="DX376">
        <v>430.090625</v>
      </c>
      <c r="DY376">
        <v>0.05262518333333333</v>
      </c>
      <c r="DZ376">
        <v>419.9974583333333</v>
      </c>
      <c r="EA376">
        <v>23.46778333333333</v>
      </c>
      <c r="EB376">
        <v>2.120932083333333</v>
      </c>
      <c r="EC376">
        <v>2.11618625</v>
      </c>
      <c r="ED376">
        <v>18.37725416666667</v>
      </c>
      <c r="EE376">
        <v>18.3415375</v>
      </c>
      <c r="EF376">
        <v>0.00500078</v>
      </c>
      <c r="EG376">
        <v>0</v>
      </c>
      <c r="EH376">
        <v>0</v>
      </c>
      <c r="EI376">
        <v>0</v>
      </c>
      <c r="EJ376">
        <v>157.1375</v>
      </c>
      <c r="EK376">
        <v>0.00500078</v>
      </c>
      <c r="EL376">
        <v>-20.7</v>
      </c>
      <c r="EM376">
        <v>-1.283333333333333</v>
      </c>
      <c r="EN376">
        <v>35.00229166666667</v>
      </c>
      <c r="EO376">
        <v>38.304375</v>
      </c>
      <c r="EP376">
        <v>36.71845833333333</v>
      </c>
      <c r="EQ376">
        <v>38.327875</v>
      </c>
      <c r="ER376">
        <v>37.60395833333333</v>
      </c>
      <c r="ES376">
        <v>0</v>
      </c>
      <c r="ET376">
        <v>0</v>
      </c>
      <c r="EU376">
        <v>0</v>
      </c>
      <c r="EV376">
        <v>1758416298</v>
      </c>
      <c r="EW376">
        <v>0</v>
      </c>
      <c r="EX376">
        <v>156.1230769230769</v>
      </c>
      <c r="EY376">
        <v>-0.6085466357481605</v>
      </c>
      <c r="EZ376">
        <v>-8.796581342222819</v>
      </c>
      <c r="FA376">
        <v>-20.76538461538462</v>
      </c>
      <c r="FB376">
        <v>15</v>
      </c>
      <c r="FC376">
        <v>0</v>
      </c>
      <c r="FD376" t="s">
        <v>424</v>
      </c>
      <c r="FE376">
        <v>1746989605.5</v>
      </c>
      <c r="FF376">
        <v>1746989593.5</v>
      </c>
      <c r="FG376">
        <v>0</v>
      </c>
      <c r="FH376">
        <v>-0.274</v>
      </c>
      <c r="FI376">
        <v>-0.002</v>
      </c>
      <c r="FJ376">
        <v>2.549</v>
      </c>
      <c r="FK376">
        <v>0.129</v>
      </c>
      <c r="FL376">
        <v>420</v>
      </c>
      <c r="FM376">
        <v>17</v>
      </c>
      <c r="FN376">
        <v>0.02</v>
      </c>
      <c r="FO376">
        <v>0.04</v>
      </c>
      <c r="FP376">
        <v>1.967321951219512</v>
      </c>
      <c r="FQ376">
        <v>0.006966271777006905</v>
      </c>
      <c r="FR376">
        <v>0.03893020372469685</v>
      </c>
      <c r="FS376">
        <v>1</v>
      </c>
      <c r="FT376">
        <v>156.8764705882353</v>
      </c>
      <c r="FU376">
        <v>5.136745905321809</v>
      </c>
      <c r="FV376">
        <v>7.59140608627822</v>
      </c>
      <c r="FW376">
        <v>0</v>
      </c>
      <c r="FX376">
        <v>0.05212113902439024</v>
      </c>
      <c r="FY376">
        <v>0.0066683163763065</v>
      </c>
      <c r="FZ376">
        <v>0.001539884848542181</v>
      </c>
      <c r="GA376">
        <v>1</v>
      </c>
      <c r="GB376">
        <v>2</v>
      </c>
      <c r="GC376">
        <v>3</v>
      </c>
      <c r="GD376" t="s">
        <v>425</v>
      </c>
      <c r="GE376">
        <v>3.10311</v>
      </c>
      <c r="GF376">
        <v>2.72672</v>
      </c>
      <c r="GG376">
        <v>0.0880727</v>
      </c>
      <c r="GH376">
        <v>0.08769680000000001</v>
      </c>
      <c r="GI376">
        <v>0.105902</v>
      </c>
      <c r="GJ376">
        <v>0.107155</v>
      </c>
      <c r="GK376">
        <v>23833.8</v>
      </c>
      <c r="GL376">
        <v>21637.7</v>
      </c>
      <c r="GM376">
        <v>26700.3</v>
      </c>
      <c r="GN376">
        <v>23939.8</v>
      </c>
      <c r="GO376">
        <v>38201</v>
      </c>
      <c r="GP376">
        <v>31595.5</v>
      </c>
      <c r="GQ376">
        <v>46629.1</v>
      </c>
      <c r="GR376">
        <v>37874.4</v>
      </c>
      <c r="GS376">
        <v>1.86605</v>
      </c>
      <c r="GT376">
        <v>1.85872</v>
      </c>
      <c r="GU376">
        <v>0.0928715</v>
      </c>
      <c r="GV376">
        <v>0</v>
      </c>
      <c r="GW376">
        <v>28.4823</v>
      </c>
      <c r="GX376">
        <v>999.9</v>
      </c>
      <c r="GY376">
        <v>53.1</v>
      </c>
      <c r="GZ376">
        <v>31.7</v>
      </c>
      <c r="HA376">
        <v>27.6468</v>
      </c>
      <c r="HB376">
        <v>60.5737</v>
      </c>
      <c r="HC376">
        <v>26.0537</v>
      </c>
      <c r="HD376">
        <v>1</v>
      </c>
      <c r="HE376">
        <v>0.140968</v>
      </c>
      <c r="HF376">
        <v>-1.14562</v>
      </c>
      <c r="HG376">
        <v>20.295</v>
      </c>
      <c r="HH376">
        <v>5.21774</v>
      </c>
      <c r="HI376">
        <v>11.9798</v>
      </c>
      <c r="HJ376">
        <v>4.9654</v>
      </c>
      <c r="HK376">
        <v>3.27593</v>
      </c>
      <c r="HL376">
        <v>9999</v>
      </c>
      <c r="HM376">
        <v>9999</v>
      </c>
      <c r="HN376">
        <v>9999</v>
      </c>
      <c r="HO376">
        <v>999.9</v>
      </c>
      <c r="HP376">
        <v>1.86389</v>
      </c>
      <c r="HQ376">
        <v>1.86005</v>
      </c>
      <c r="HR376">
        <v>1.85841</v>
      </c>
      <c r="HS376">
        <v>1.85974</v>
      </c>
      <c r="HT376">
        <v>1.85987</v>
      </c>
      <c r="HU376">
        <v>1.85838</v>
      </c>
      <c r="HV376">
        <v>1.85745</v>
      </c>
      <c r="HW376">
        <v>1.85241</v>
      </c>
      <c r="HX376">
        <v>0</v>
      </c>
      <c r="HY376">
        <v>0</v>
      </c>
      <c r="HZ376">
        <v>0</v>
      </c>
      <c r="IA376">
        <v>0</v>
      </c>
      <c r="IB376" t="s">
        <v>426</v>
      </c>
      <c r="IC376" t="s">
        <v>427</v>
      </c>
      <c r="ID376" t="s">
        <v>428</v>
      </c>
      <c r="IE376" t="s">
        <v>428</v>
      </c>
      <c r="IF376" t="s">
        <v>428</v>
      </c>
      <c r="IG376" t="s">
        <v>428</v>
      </c>
      <c r="IH376">
        <v>0</v>
      </c>
      <c r="II376">
        <v>100</v>
      </c>
      <c r="IJ376">
        <v>100</v>
      </c>
      <c r="IK376">
        <v>-0.661</v>
      </c>
      <c r="IL376">
        <v>0.3076</v>
      </c>
      <c r="IM376">
        <v>-0.6605319167387009</v>
      </c>
      <c r="IN376">
        <v>-0.0004737513092168879</v>
      </c>
      <c r="IO376">
        <v>1.233974951706583E-06</v>
      </c>
      <c r="IP376">
        <v>-2.791035861235605E-10</v>
      </c>
      <c r="IQ376">
        <v>0.04306461537617447</v>
      </c>
      <c r="IR376">
        <v>-0.002560808816659483</v>
      </c>
      <c r="IS376">
        <v>0.0007441110143227328</v>
      </c>
      <c r="IT376">
        <v>-6.151772081818622E-06</v>
      </c>
      <c r="IU376">
        <v>2</v>
      </c>
      <c r="IV376">
        <v>1988</v>
      </c>
      <c r="IW376">
        <v>1</v>
      </c>
      <c r="IX376">
        <v>28</v>
      </c>
      <c r="IY376">
        <v>190444.9</v>
      </c>
      <c r="IZ376">
        <v>190445.1</v>
      </c>
      <c r="JA376">
        <v>1.1499</v>
      </c>
      <c r="JB376">
        <v>2.60742</v>
      </c>
      <c r="JC376">
        <v>1.49658</v>
      </c>
      <c r="JD376">
        <v>2.34741</v>
      </c>
      <c r="JE376">
        <v>1.54907</v>
      </c>
      <c r="JF376">
        <v>2.43164</v>
      </c>
      <c r="JG376">
        <v>36.5523</v>
      </c>
      <c r="JH376">
        <v>24.0963</v>
      </c>
      <c r="JI376">
        <v>18</v>
      </c>
      <c r="JJ376">
        <v>481.582</v>
      </c>
      <c r="JK376">
        <v>491.383</v>
      </c>
      <c r="JL376">
        <v>30.3332</v>
      </c>
      <c r="JM376">
        <v>29.0612</v>
      </c>
      <c r="JN376">
        <v>30</v>
      </c>
      <c r="JO376">
        <v>29.2559</v>
      </c>
      <c r="JP376">
        <v>29.2436</v>
      </c>
      <c r="JQ376">
        <v>23.1197</v>
      </c>
      <c r="JR376">
        <v>18.8494</v>
      </c>
      <c r="JS376">
        <v>100</v>
      </c>
      <c r="JT376">
        <v>30.3452</v>
      </c>
      <c r="JU376">
        <v>420</v>
      </c>
      <c r="JV376">
        <v>23.4464</v>
      </c>
      <c r="JW376">
        <v>101.947</v>
      </c>
      <c r="JX376">
        <v>91.3398</v>
      </c>
    </row>
    <row r="377" spans="1:284">
      <c r="A377">
        <v>359</v>
      </c>
      <c r="B377">
        <v>1758416300</v>
      </c>
      <c r="C377">
        <v>3597</v>
      </c>
      <c r="D377" t="s">
        <v>1153</v>
      </c>
      <c r="E377" t="s">
        <v>1154</v>
      </c>
      <c r="F377">
        <v>5</v>
      </c>
      <c r="G377" t="s">
        <v>1098</v>
      </c>
      <c r="H377" t="s">
        <v>421</v>
      </c>
      <c r="I377">
        <v>1758416292</v>
      </c>
      <c r="J377">
        <f>(K377)/1000</f>
        <v>0</v>
      </c>
      <c r="K377">
        <f>1000*DK377*AI377*(DG377-DH377)/(100*CZ377*(1000-AI377*DG377))</f>
        <v>0</v>
      </c>
      <c r="L377">
        <f>DK377*AI377*(DF377-DE377*(1000-AI377*DH377)/(1000-AI377*DG377))/(100*CZ377)</f>
        <v>0</v>
      </c>
      <c r="M377">
        <f>DE377 - IF(AI377&gt;1, L377*CZ377*100.0/(AK377), 0)</f>
        <v>0</v>
      </c>
      <c r="N377">
        <f>((T377-J377/2)*M377-L377)/(T377+J377/2)</f>
        <v>0</v>
      </c>
      <c r="O377">
        <f>N377*(DL377+DM377)/1000.0</f>
        <v>0</v>
      </c>
      <c r="P377">
        <f>(DE377 - IF(AI377&gt;1, L377*CZ377*100.0/(AK377), 0))*(DL377+DM377)/1000.0</f>
        <v>0</v>
      </c>
      <c r="Q377">
        <f>2.0/((1/S377-1/R377)+SIGN(S377)*SQRT((1/S377-1/R377)*(1/S377-1/R377) + 4*DA377/((DA377+1)*(DA377+1))*(2*1/S377*1/R377-1/R377*1/R377)))</f>
        <v>0</v>
      </c>
      <c r="R377">
        <f>IF(LEFT(DB377,1)&lt;&gt;"0",IF(LEFT(DB377,1)="1",3.0,DC377),$D$5+$E$5*(DS377*DL377/($K$5*1000))+$F$5*(DS377*DL377/($K$5*1000))*MAX(MIN(CZ377,$J$5),$I$5)*MAX(MIN(CZ377,$J$5),$I$5)+$G$5*MAX(MIN(CZ377,$J$5),$I$5)*(DS377*DL377/($K$5*1000))+$H$5*(DS377*DL377/($K$5*1000))*(DS377*DL377/($K$5*1000)))</f>
        <v>0</v>
      </c>
      <c r="S377">
        <f>J377*(1000-(1000*0.61365*exp(17.502*W377/(240.97+W377))/(DL377+DM377)+DG377)/2)/(1000*0.61365*exp(17.502*W377/(240.97+W377))/(DL377+DM377)-DG377)</f>
        <v>0</v>
      </c>
      <c r="T377">
        <f>1/((DA377+1)/(Q377/1.6)+1/(R377/1.37)) + DA377/((DA377+1)/(Q377/1.6) + DA377/(R377/1.37))</f>
        <v>0</v>
      </c>
      <c r="U377">
        <f>(CV377*CY377)</f>
        <v>0</v>
      </c>
      <c r="V377">
        <f>(DN377+(U377+2*0.95*5.67E-8*(((DN377+$B$9)+273)^4-(DN377+273)^4)-44100*J377)/(1.84*29.3*R377+8*0.95*5.67E-8*(DN377+273)^3))</f>
        <v>0</v>
      </c>
      <c r="W377">
        <f>($C$9*DO377+$D$9*DP377+$E$9*V377)</f>
        <v>0</v>
      </c>
      <c r="X377">
        <f>0.61365*exp(17.502*W377/(240.97+W377))</f>
        <v>0</v>
      </c>
      <c r="Y377">
        <f>(Z377/AA377*100)</f>
        <v>0</v>
      </c>
      <c r="Z377">
        <f>DG377*(DL377+DM377)/1000</f>
        <v>0</v>
      </c>
      <c r="AA377">
        <f>0.61365*exp(17.502*DN377/(240.97+DN377))</f>
        <v>0</v>
      </c>
      <c r="AB377">
        <f>(X377-DG377*(DL377+DM377)/1000)</f>
        <v>0</v>
      </c>
      <c r="AC377">
        <f>(-J377*44100)</f>
        <v>0</v>
      </c>
      <c r="AD377">
        <f>2*29.3*R377*0.92*(DN377-W377)</f>
        <v>0</v>
      </c>
      <c r="AE377">
        <f>2*0.95*5.67E-8*(((DN377+$B$9)+273)^4-(W377+273)^4)</f>
        <v>0</v>
      </c>
      <c r="AF377">
        <f>U377+AE377+AC377+AD377</f>
        <v>0</v>
      </c>
      <c r="AG377">
        <v>0</v>
      </c>
      <c r="AH377">
        <v>0</v>
      </c>
      <c r="AI377">
        <f>IF(AG377*$H$15&gt;=AK377,1.0,(AK377/(AK377-AG377*$H$15)))</f>
        <v>0</v>
      </c>
      <c r="AJ377">
        <f>(AI377-1)*100</f>
        <v>0</v>
      </c>
      <c r="AK377">
        <f>MAX(0,($B$15+$C$15*DS377)/(1+$D$15*DS377)*DL377/(DN377+273)*$E$15)</f>
        <v>0</v>
      </c>
      <c r="AL377" t="s">
        <v>422</v>
      </c>
      <c r="AM377" t="s">
        <v>422</v>
      </c>
      <c r="AN377">
        <v>0</v>
      </c>
      <c r="AO377">
        <v>0</v>
      </c>
      <c r="AP377">
        <f>1-AN377/AO377</f>
        <v>0</v>
      </c>
      <c r="AQ377">
        <v>0</v>
      </c>
      <c r="AR377" t="s">
        <v>422</v>
      </c>
      <c r="AS377" t="s">
        <v>422</v>
      </c>
      <c r="AT377">
        <v>0</v>
      </c>
      <c r="AU377">
        <v>0</v>
      </c>
      <c r="AV377">
        <f>1-AT377/AU377</f>
        <v>0</v>
      </c>
      <c r="AW377">
        <v>0.5</v>
      </c>
      <c r="AX377">
        <f>CW377</f>
        <v>0</v>
      </c>
      <c r="AY377">
        <f>L377</f>
        <v>0</v>
      </c>
      <c r="AZ377">
        <f>AV377*AW377*AX377</f>
        <v>0</v>
      </c>
      <c r="BA377">
        <f>(AY377-AQ377)/AX377</f>
        <v>0</v>
      </c>
      <c r="BB377">
        <f>(AO377-AU377)/AU377</f>
        <v>0</v>
      </c>
      <c r="BC377">
        <f>AN377/(AP377+AN377/AU377)</f>
        <v>0</v>
      </c>
      <c r="BD377" t="s">
        <v>422</v>
      </c>
      <c r="BE377">
        <v>0</v>
      </c>
      <c r="BF377">
        <f>IF(BE377&lt;&gt;0, BE377, BC377)</f>
        <v>0</v>
      </c>
      <c r="BG377">
        <f>1-BF377/AU377</f>
        <v>0</v>
      </c>
      <c r="BH377">
        <f>(AU377-AT377)/(AU377-BF377)</f>
        <v>0</v>
      </c>
      <c r="BI377">
        <f>(AO377-AU377)/(AO377-BF377)</f>
        <v>0</v>
      </c>
      <c r="BJ377">
        <f>(AU377-AT377)/(AU377-AN377)</f>
        <v>0</v>
      </c>
      <c r="BK377">
        <f>(AO377-AU377)/(AO377-AN377)</f>
        <v>0</v>
      </c>
      <c r="BL377">
        <f>(BH377*BF377/AT377)</f>
        <v>0</v>
      </c>
      <c r="BM377">
        <f>(1-BL377)</f>
        <v>0</v>
      </c>
      <c r="CV377">
        <f>$B$13*DT377+$C$13*DU377+$F$13*EF377*(1-EI377)</f>
        <v>0</v>
      </c>
      <c r="CW377">
        <f>CV377*CX377</f>
        <v>0</v>
      </c>
      <c r="CX377">
        <f>($B$13*$D$11+$C$13*$D$11+$F$13*((ES377+EK377)/MAX(ES377+EK377+ET377, 0.1)*$I$11+ET377/MAX(ES377+EK377+ET377, 0.1)*$J$11))/($B$13+$C$13+$F$13)</f>
        <v>0</v>
      </c>
      <c r="CY377">
        <f>($B$13*$K$11+$C$13*$K$11+$F$13*((ES377+EK377)/MAX(ES377+EK377+ET377, 0.1)*$P$11+ET377/MAX(ES377+EK377+ET377, 0.1)*$Q$11))/($B$13+$C$13+$F$13)</f>
        <v>0</v>
      </c>
      <c r="CZ377">
        <v>1.91</v>
      </c>
      <c r="DA377">
        <v>0.5</v>
      </c>
      <c r="DB377" t="s">
        <v>423</v>
      </c>
      <c r="DC377">
        <v>2</v>
      </c>
      <c r="DD377">
        <v>1758416292</v>
      </c>
      <c r="DE377">
        <v>421.9630416666667</v>
      </c>
      <c r="DF377">
        <v>419.9899166666667</v>
      </c>
      <c r="DG377">
        <v>23.520575</v>
      </c>
      <c r="DH377">
        <v>23.46815833333333</v>
      </c>
      <c r="DI377">
        <v>422.6244166666667</v>
      </c>
      <c r="DJ377">
        <v>23.21293333333334</v>
      </c>
      <c r="DK377">
        <v>499.9964583333334</v>
      </c>
      <c r="DL377">
        <v>90.1739625</v>
      </c>
      <c r="DM377">
        <v>0.06830806666666667</v>
      </c>
      <c r="DN377">
        <v>29.88972083333333</v>
      </c>
      <c r="DO377">
        <v>29.99772083333333</v>
      </c>
      <c r="DP377">
        <v>999.9</v>
      </c>
      <c r="DQ377">
        <v>0</v>
      </c>
      <c r="DR377">
        <v>0</v>
      </c>
      <c r="DS377">
        <v>9996.700416666667</v>
      </c>
      <c r="DT377">
        <v>0</v>
      </c>
      <c r="DU377">
        <v>3.76427</v>
      </c>
      <c r="DV377">
        <v>1.973184166666667</v>
      </c>
      <c r="DW377">
        <v>432.1269166666666</v>
      </c>
      <c r="DX377">
        <v>430.0830833333334</v>
      </c>
      <c r="DY377">
        <v>0.0524176</v>
      </c>
      <c r="DZ377">
        <v>419.9899166666667</v>
      </c>
      <c r="EA377">
        <v>23.46815833333333</v>
      </c>
      <c r="EB377">
        <v>2.120943333333333</v>
      </c>
      <c r="EC377">
        <v>2.116216666666666</v>
      </c>
      <c r="ED377">
        <v>18.3773375</v>
      </c>
      <c r="EE377">
        <v>18.34176666666667</v>
      </c>
      <c r="EF377">
        <v>0.00500078</v>
      </c>
      <c r="EG377">
        <v>0</v>
      </c>
      <c r="EH377">
        <v>0</v>
      </c>
      <c r="EI377">
        <v>0</v>
      </c>
      <c r="EJ377">
        <v>156.7875</v>
      </c>
      <c r="EK377">
        <v>0.00500078</v>
      </c>
      <c r="EL377">
        <v>-21.2375</v>
      </c>
      <c r="EM377">
        <v>-1.645833333333333</v>
      </c>
      <c r="EN377">
        <v>34.99704166666667</v>
      </c>
      <c r="EO377">
        <v>38.28875</v>
      </c>
      <c r="EP377">
        <v>36.72370833333333</v>
      </c>
      <c r="EQ377">
        <v>38.31225</v>
      </c>
      <c r="ER377">
        <v>37.601375</v>
      </c>
      <c r="ES377">
        <v>0</v>
      </c>
      <c r="ET377">
        <v>0</v>
      </c>
      <c r="EU377">
        <v>0</v>
      </c>
      <c r="EV377">
        <v>1758416299.8</v>
      </c>
      <c r="EW377">
        <v>0</v>
      </c>
      <c r="EX377">
        <v>156.008</v>
      </c>
      <c r="EY377">
        <v>-17.66923038002512</v>
      </c>
      <c r="EZ377">
        <v>2.053845933932058</v>
      </c>
      <c r="FA377">
        <v>-20.888</v>
      </c>
      <c r="FB377">
        <v>15</v>
      </c>
      <c r="FC377">
        <v>0</v>
      </c>
      <c r="FD377" t="s">
        <v>424</v>
      </c>
      <c r="FE377">
        <v>1746989605.5</v>
      </c>
      <c r="FF377">
        <v>1746989593.5</v>
      </c>
      <c r="FG377">
        <v>0</v>
      </c>
      <c r="FH377">
        <v>-0.274</v>
      </c>
      <c r="FI377">
        <v>-0.002</v>
      </c>
      <c r="FJ377">
        <v>2.549</v>
      </c>
      <c r="FK377">
        <v>0.129</v>
      </c>
      <c r="FL377">
        <v>420</v>
      </c>
      <c r="FM377">
        <v>17</v>
      </c>
      <c r="FN377">
        <v>0.02</v>
      </c>
      <c r="FO377">
        <v>0.04</v>
      </c>
      <c r="FP377">
        <v>1.97454025</v>
      </c>
      <c r="FQ377">
        <v>0.02422412757973077</v>
      </c>
      <c r="FR377">
        <v>0.04043013946843987</v>
      </c>
      <c r="FS377">
        <v>1</v>
      </c>
      <c r="FT377">
        <v>155.95</v>
      </c>
      <c r="FU377">
        <v>-6.69671466666628</v>
      </c>
      <c r="FV377">
        <v>8.128571613179542</v>
      </c>
      <c r="FW377">
        <v>0</v>
      </c>
      <c r="FX377">
        <v>0.05222744999999999</v>
      </c>
      <c r="FY377">
        <v>0.004909580487804927</v>
      </c>
      <c r="FZ377">
        <v>0.001463936140171421</v>
      </c>
      <c r="GA377">
        <v>1</v>
      </c>
      <c r="GB377">
        <v>2</v>
      </c>
      <c r="GC377">
        <v>3</v>
      </c>
      <c r="GD377" t="s">
        <v>425</v>
      </c>
      <c r="GE377">
        <v>3.10312</v>
      </c>
      <c r="GF377">
        <v>2.72657</v>
      </c>
      <c r="GG377">
        <v>0.0880676</v>
      </c>
      <c r="GH377">
        <v>0.0876961</v>
      </c>
      <c r="GI377">
        <v>0.105902</v>
      </c>
      <c r="GJ377">
        <v>0.10715</v>
      </c>
      <c r="GK377">
        <v>23833.9</v>
      </c>
      <c r="GL377">
        <v>21637.6</v>
      </c>
      <c r="GM377">
        <v>26700.2</v>
      </c>
      <c r="GN377">
        <v>23939.7</v>
      </c>
      <c r="GO377">
        <v>38200.9</v>
      </c>
      <c r="GP377">
        <v>31595.5</v>
      </c>
      <c r="GQ377">
        <v>46629</v>
      </c>
      <c r="GR377">
        <v>37874.2</v>
      </c>
      <c r="GS377">
        <v>1.8661</v>
      </c>
      <c r="GT377">
        <v>1.85858</v>
      </c>
      <c r="GU377">
        <v>0.0930391</v>
      </c>
      <c r="GV377">
        <v>0</v>
      </c>
      <c r="GW377">
        <v>28.4823</v>
      </c>
      <c r="GX377">
        <v>999.9</v>
      </c>
      <c r="GY377">
        <v>53.1</v>
      </c>
      <c r="GZ377">
        <v>31.7</v>
      </c>
      <c r="HA377">
        <v>27.6471</v>
      </c>
      <c r="HB377">
        <v>60.7637</v>
      </c>
      <c r="HC377">
        <v>26.0777</v>
      </c>
      <c r="HD377">
        <v>1</v>
      </c>
      <c r="HE377">
        <v>0.141029</v>
      </c>
      <c r="HF377">
        <v>-1.18491</v>
      </c>
      <c r="HG377">
        <v>20.2947</v>
      </c>
      <c r="HH377">
        <v>5.21744</v>
      </c>
      <c r="HI377">
        <v>11.9798</v>
      </c>
      <c r="HJ377">
        <v>4.96525</v>
      </c>
      <c r="HK377">
        <v>3.276</v>
      </c>
      <c r="HL377">
        <v>9999</v>
      </c>
      <c r="HM377">
        <v>9999</v>
      </c>
      <c r="HN377">
        <v>9999</v>
      </c>
      <c r="HO377">
        <v>999.9</v>
      </c>
      <c r="HP377">
        <v>1.86392</v>
      </c>
      <c r="HQ377">
        <v>1.86006</v>
      </c>
      <c r="HR377">
        <v>1.8584</v>
      </c>
      <c r="HS377">
        <v>1.85974</v>
      </c>
      <c r="HT377">
        <v>1.85985</v>
      </c>
      <c r="HU377">
        <v>1.85838</v>
      </c>
      <c r="HV377">
        <v>1.85745</v>
      </c>
      <c r="HW377">
        <v>1.8524</v>
      </c>
      <c r="HX377">
        <v>0</v>
      </c>
      <c r="HY377">
        <v>0</v>
      </c>
      <c r="HZ377">
        <v>0</v>
      </c>
      <c r="IA377">
        <v>0</v>
      </c>
      <c r="IB377" t="s">
        <v>426</v>
      </c>
      <c r="IC377" t="s">
        <v>427</v>
      </c>
      <c r="ID377" t="s">
        <v>428</v>
      </c>
      <c r="IE377" t="s">
        <v>428</v>
      </c>
      <c r="IF377" t="s">
        <v>428</v>
      </c>
      <c r="IG377" t="s">
        <v>428</v>
      </c>
      <c r="IH377">
        <v>0</v>
      </c>
      <c r="II377">
        <v>100</v>
      </c>
      <c r="IJ377">
        <v>100</v>
      </c>
      <c r="IK377">
        <v>-0.661</v>
      </c>
      <c r="IL377">
        <v>0.3077</v>
      </c>
      <c r="IM377">
        <v>-0.6605319167387009</v>
      </c>
      <c r="IN377">
        <v>-0.0004737513092168879</v>
      </c>
      <c r="IO377">
        <v>1.233974951706583E-06</v>
      </c>
      <c r="IP377">
        <v>-2.791035861235605E-10</v>
      </c>
      <c r="IQ377">
        <v>0.04306461537617447</v>
      </c>
      <c r="IR377">
        <v>-0.002560808816659483</v>
      </c>
      <c r="IS377">
        <v>0.0007441110143227328</v>
      </c>
      <c r="IT377">
        <v>-6.151772081818622E-06</v>
      </c>
      <c r="IU377">
        <v>2</v>
      </c>
      <c r="IV377">
        <v>1988</v>
      </c>
      <c r="IW377">
        <v>1</v>
      </c>
      <c r="IX377">
        <v>28</v>
      </c>
      <c r="IY377">
        <v>190444.9</v>
      </c>
      <c r="IZ377">
        <v>190445.1</v>
      </c>
      <c r="JA377">
        <v>1.1499</v>
      </c>
      <c r="JB377">
        <v>2.60742</v>
      </c>
      <c r="JC377">
        <v>1.49658</v>
      </c>
      <c r="JD377">
        <v>2.35107</v>
      </c>
      <c r="JE377">
        <v>1.54907</v>
      </c>
      <c r="JF377">
        <v>2.45972</v>
      </c>
      <c r="JG377">
        <v>36.5523</v>
      </c>
      <c r="JH377">
        <v>24.0963</v>
      </c>
      <c r="JI377">
        <v>18</v>
      </c>
      <c r="JJ377">
        <v>481.616</v>
      </c>
      <c r="JK377">
        <v>491.284</v>
      </c>
      <c r="JL377">
        <v>30.3334</v>
      </c>
      <c r="JM377">
        <v>29.0612</v>
      </c>
      <c r="JN377">
        <v>30</v>
      </c>
      <c r="JO377">
        <v>29.2565</v>
      </c>
      <c r="JP377">
        <v>29.2436</v>
      </c>
      <c r="JQ377">
        <v>23.1202</v>
      </c>
      <c r="JR377">
        <v>18.8494</v>
      </c>
      <c r="JS377">
        <v>100</v>
      </c>
      <c r="JT377">
        <v>30.3492</v>
      </c>
      <c r="JU377">
        <v>420</v>
      </c>
      <c r="JV377">
        <v>23.4464</v>
      </c>
      <c r="JW377">
        <v>101.947</v>
      </c>
      <c r="JX377">
        <v>91.3394</v>
      </c>
    </row>
    <row r="378" spans="1:284">
      <c r="A378">
        <v>360</v>
      </c>
      <c r="B378">
        <v>1758416302</v>
      </c>
      <c r="C378">
        <v>3599</v>
      </c>
      <c r="D378" t="s">
        <v>1155</v>
      </c>
      <c r="E378" t="s">
        <v>1156</v>
      </c>
      <c r="F378">
        <v>5</v>
      </c>
      <c r="G378" t="s">
        <v>1098</v>
      </c>
      <c r="H378" t="s">
        <v>421</v>
      </c>
      <c r="I378">
        <v>1758416294</v>
      </c>
      <c r="J378">
        <f>(K378)/1000</f>
        <v>0</v>
      </c>
      <c r="K378">
        <f>1000*DK378*AI378*(DG378-DH378)/(100*CZ378*(1000-AI378*DG378))</f>
        <v>0</v>
      </c>
      <c r="L378">
        <f>DK378*AI378*(DF378-DE378*(1000-AI378*DH378)/(1000-AI378*DG378))/(100*CZ378)</f>
        <v>0</v>
      </c>
      <c r="M378">
        <f>DE378 - IF(AI378&gt;1, L378*CZ378*100.0/(AK378), 0)</f>
        <v>0</v>
      </c>
      <c r="N378">
        <f>((T378-J378/2)*M378-L378)/(T378+J378/2)</f>
        <v>0</v>
      </c>
      <c r="O378">
        <f>N378*(DL378+DM378)/1000.0</f>
        <v>0</v>
      </c>
      <c r="P378">
        <f>(DE378 - IF(AI378&gt;1, L378*CZ378*100.0/(AK378), 0))*(DL378+DM378)/1000.0</f>
        <v>0</v>
      </c>
      <c r="Q378">
        <f>2.0/((1/S378-1/R378)+SIGN(S378)*SQRT((1/S378-1/R378)*(1/S378-1/R378) + 4*DA378/((DA378+1)*(DA378+1))*(2*1/S378*1/R378-1/R378*1/R378)))</f>
        <v>0</v>
      </c>
      <c r="R378">
        <f>IF(LEFT(DB378,1)&lt;&gt;"0",IF(LEFT(DB378,1)="1",3.0,DC378),$D$5+$E$5*(DS378*DL378/($K$5*1000))+$F$5*(DS378*DL378/($K$5*1000))*MAX(MIN(CZ378,$J$5),$I$5)*MAX(MIN(CZ378,$J$5),$I$5)+$G$5*MAX(MIN(CZ378,$J$5),$I$5)*(DS378*DL378/($K$5*1000))+$H$5*(DS378*DL378/($K$5*1000))*(DS378*DL378/($K$5*1000)))</f>
        <v>0</v>
      </c>
      <c r="S378">
        <f>J378*(1000-(1000*0.61365*exp(17.502*W378/(240.97+W378))/(DL378+DM378)+DG378)/2)/(1000*0.61365*exp(17.502*W378/(240.97+W378))/(DL378+DM378)-DG378)</f>
        <v>0</v>
      </c>
      <c r="T378">
        <f>1/((DA378+1)/(Q378/1.6)+1/(R378/1.37)) + DA378/((DA378+1)/(Q378/1.6) + DA378/(R378/1.37))</f>
        <v>0</v>
      </c>
      <c r="U378">
        <f>(CV378*CY378)</f>
        <v>0</v>
      </c>
      <c r="V378">
        <f>(DN378+(U378+2*0.95*5.67E-8*(((DN378+$B$9)+273)^4-(DN378+273)^4)-44100*J378)/(1.84*29.3*R378+8*0.95*5.67E-8*(DN378+273)^3))</f>
        <v>0</v>
      </c>
      <c r="W378">
        <f>($C$9*DO378+$D$9*DP378+$E$9*V378)</f>
        <v>0</v>
      </c>
      <c r="X378">
        <f>0.61365*exp(17.502*W378/(240.97+W378))</f>
        <v>0</v>
      </c>
      <c r="Y378">
        <f>(Z378/AA378*100)</f>
        <v>0</v>
      </c>
      <c r="Z378">
        <f>DG378*(DL378+DM378)/1000</f>
        <v>0</v>
      </c>
      <c r="AA378">
        <f>0.61365*exp(17.502*DN378/(240.97+DN378))</f>
        <v>0</v>
      </c>
      <c r="AB378">
        <f>(X378-DG378*(DL378+DM378)/1000)</f>
        <v>0</v>
      </c>
      <c r="AC378">
        <f>(-J378*44100)</f>
        <v>0</v>
      </c>
      <c r="AD378">
        <f>2*29.3*R378*0.92*(DN378-W378)</f>
        <v>0</v>
      </c>
      <c r="AE378">
        <f>2*0.95*5.67E-8*(((DN378+$B$9)+273)^4-(W378+273)^4)</f>
        <v>0</v>
      </c>
      <c r="AF378">
        <f>U378+AE378+AC378+AD378</f>
        <v>0</v>
      </c>
      <c r="AG378">
        <v>0</v>
      </c>
      <c r="AH378">
        <v>0</v>
      </c>
      <c r="AI378">
        <f>IF(AG378*$H$15&gt;=AK378,1.0,(AK378/(AK378-AG378*$H$15)))</f>
        <v>0</v>
      </c>
      <c r="AJ378">
        <f>(AI378-1)*100</f>
        <v>0</v>
      </c>
      <c r="AK378">
        <f>MAX(0,($B$15+$C$15*DS378)/(1+$D$15*DS378)*DL378/(DN378+273)*$E$15)</f>
        <v>0</v>
      </c>
      <c r="AL378" t="s">
        <v>422</v>
      </c>
      <c r="AM378" t="s">
        <v>422</v>
      </c>
      <c r="AN378">
        <v>0</v>
      </c>
      <c r="AO378">
        <v>0</v>
      </c>
      <c r="AP378">
        <f>1-AN378/AO378</f>
        <v>0</v>
      </c>
      <c r="AQ378">
        <v>0</v>
      </c>
      <c r="AR378" t="s">
        <v>422</v>
      </c>
      <c r="AS378" t="s">
        <v>422</v>
      </c>
      <c r="AT378">
        <v>0</v>
      </c>
      <c r="AU378">
        <v>0</v>
      </c>
      <c r="AV378">
        <f>1-AT378/AU378</f>
        <v>0</v>
      </c>
      <c r="AW378">
        <v>0.5</v>
      </c>
      <c r="AX378">
        <f>CW378</f>
        <v>0</v>
      </c>
      <c r="AY378">
        <f>L378</f>
        <v>0</v>
      </c>
      <c r="AZ378">
        <f>AV378*AW378*AX378</f>
        <v>0</v>
      </c>
      <c r="BA378">
        <f>(AY378-AQ378)/AX378</f>
        <v>0</v>
      </c>
      <c r="BB378">
        <f>(AO378-AU378)/AU378</f>
        <v>0</v>
      </c>
      <c r="BC378">
        <f>AN378/(AP378+AN378/AU378)</f>
        <v>0</v>
      </c>
      <c r="BD378" t="s">
        <v>422</v>
      </c>
      <c r="BE378">
        <v>0</v>
      </c>
      <c r="BF378">
        <f>IF(BE378&lt;&gt;0, BE378, BC378)</f>
        <v>0</v>
      </c>
      <c r="BG378">
        <f>1-BF378/AU378</f>
        <v>0</v>
      </c>
      <c r="BH378">
        <f>(AU378-AT378)/(AU378-BF378)</f>
        <v>0</v>
      </c>
      <c r="BI378">
        <f>(AO378-AU378)/(AO378-BF378)</f>
        <v>0</v>
      </c>
      <c r="BJ378">
        <f>(AU378-AT378)/(AU378-AN378)</f>
        <v>0</v>
      </c>
      <c r="BK378">
        <f>(AO378-AU378)/(AO378-AN378)</f>
        <v>0</v>
      </c>
      <c r="BL378">
        <f>(BH378*BF378/AT378)</f>
        <v>0</v>
      </c>
      <c r="BM378">
        <f>(1-BL378)</f>
        <v>0</v>
      </c>
      <c r="CV378">
        <f>$B$13*DT378+$C$13*DU378+$F$13*EF378*(1-EI378)</f>
        <v>0</v>
      </c>
      <c r="CW378">
        <f>CV378*CX378</f>
        <v>0</v>
      </c>
      <c r="CX378">
        <f>($B$13*$D$11+$C$13*$D$11+$F$13*((ES378+EK378)/MAX(ES378+EK378+ET378, 0.1)*$I$11+ET378/MAX(ES378+EK378+ET378, 0.1)*$J$11))/($B$13+$C$13+$F$13)</f>
        <v>0</v>
      </c>
      <c r="CY378">
        <f>($B$13*$K$11+$C$13*$K$11+$F$13*((ES378+EK378)/MAX(ES378+EK378+ET378, 0.1)*$P$11+ET378/MAX(ES378+EK378+ET378, 0.1)*$Q$11))/($B$13+$C$13+$F$13)</f>
        <v>0</v>
      </c>
      <c r="CZ378">
        <v>1.91</v>
      </c>
      <c r="DA378">
        <v>0.5</v>
      </c>
      <c r="DB378" t="s">
        <v>423</v>
      </c>
      <c r="DC378">
        <v>2</v>
      </c>
      <c r="DD378">
        <v>1758416294</v>
      </c>
      <c r="DE378">
        <v>421.9604583333333</v>
      </c>
      <c r="DF378">
        <v>419.990875</v>
      </c>
      <c r="DG378">
        <v>23.52060416666667</v>
      </c>
      <c r="DH378">
        <v>23.4682375</v>
      </c>
      <c r="DI378">
        <v>422.621875</v>
      </c>
      <c r="DJ378">
        <v>23.21295416666666</v>
      </c>
      <c r="DK378">
        <v>499.9754583333333</v>
      </c>
      <c r="DL378">
        <v>90.17377916666668</v>
      </c>
      <c r="DM378">
        <v>0.06835539166666667</v>
      </c>
      <c r="DN378">
        <v>29.88972916666667</v>
      </c>
      <c r="DO378">
        <v>29.99745833333333</v>
      </c>
      <c r="DP378">
        <v>999.9</v>
      </c>
      <c r="DQ378">
        <v>0</v>
      </c>
      <c r="DR378">
        <v>0</v>
      </c>
      <c r="DS378">
        <v>9994.481249999999</v>
      </c>
      <c r="DT378">
        <v>0</v>
      </c>
      <c r="DU378">
        <v>3.76427</v>
      </c>
      <c r="DV378">
        <v>1.969703333333333</v>
      </c>
      <c r="DW378">
        <v>432.12425</v>
      </c>
      <c r="DX378">
        <v>430.0840416666667</v>
      </c>
      <c r="DY378">
        <v>0.0523622875</v>
      </c>
      <c r="DZ378">
        <v>419.990875</v>
      </c>
      <c r="EA378">
        <v>23.4682375</v>
      </c>
      <c r="EB378">
        <v>2.12094125</v>
      </c>
      <c r="EC378">
        <v>2.116219166666667</v>
      </c>
      <c r="ED378">
        <v>18.377325</v>
      </c>
      <c r="EE378">
        <v>18.3417875</v>
      </c>
      <c r="EF378">
        <v>0.00500078</v>
      </c>
      <c r="EG378">
        <v>0</v>
      </c>
      <c r="EH378">
        <v>0</v>
      </c>
      <c r="EI378">
        <v>0</v>
      </c>
      <c r="EJ378">
        <v>156.6541666666667</v>
      </c>
      <c r="EK378">
        <v>0.00500078</v>
      </c>
      <c r="EL378">
        <v>-20.5875</v>
      </c>
      <c r="EM378">
        <v>-1.375</v>
      </c>
      <c r="EN378">
        <v>34.98404166666666</v>
      </c>
      <c r="EO378">
        <v>38.281</v>
      </c>
      <c r="EP378">
        <v>36.783625</v>
      </c>
      <c r="EQ378">
        <v>38.29395833333333</v>
      </c>
      <c r="ER378">
        <v>37.596125</v>
      </c>
      <c r="ES378">
        <v>0</v>
      </c>
      <c r="ET378">
        <v>0</v>
      </c>
      <c r="EU378">
        <v>0</v>
      </c>
      <c r="EV378">
        <v>1758416302.2</v>
      </c>
      <c r="EW378">
        <v>0</v>
      </c>
      <c r="EX378">
        <v>155.952</v>
      </c>
      <c r="EY378">
        <v>-34.0384613550631</v>
      </c>
      <c r="EZ378">
        <v>7.930768991128044</v>
      </c>
      <c r="FA378">
        <v>-20.8</v>
      </c>
      <c r="FB378">
        <v>15</v>
      </c>
      <c r="FC378">
        <v>0</v>
      </c>
      <c r="FD378" t="s">
        <v>424</v>
      </c>
      <c r="FE378">
        <v>1746989605.5</v>
      </c>
      <c r="FF378">
        <v>1746989593.5</v>
      </c>
      <c r="FG378">
        <v>0</v>
      </c>
      <c r="FH378">
        <v>-0.274</v>
      </c>
      <c r="FI378">
        <v>-0.002</v>
      </c>
      <c r="FJ378">
        <v>2.549</v>
      </c>
      <c r="FK378">
        <v>0.129</v>
      </c>
      <c r="FL378">
        <v>420</v>
      </c>
      <c r="FM378">
        <v>17</v>
      </c>
      <c r="FN378">
        <v>0.02</v>
      </c>
      <c r="FO378">
        <v>0.04</v>
      </c>
      <c r="FP378">
        <v>1.97457</v>
      </c>
      <c r="FQ378">
        <v>0.03798376306620298</v>
      </c>
      <c r="FR378">
        <v>0.04100455055056278</v>
      </c>
      <c r="FS378">
        <v>1</v>
      </c>
      <c r="FT378">
        <v>155.6735294117647</v>
      </c>
      <c r="FU378">
        <v>-7.732620079299528</v>
      </c>
      <c r="FV378">
        <v>8.168278270002423</v>
      </c>
      <c r="FW378">
        <v>0</v>
      </c>
      <c r="FX378">
        <v>0.05254303902439024</v>
      </c>
      <c r="FY378">
        <v>0.002078517073170659</v>
      </c>
      <c r="FZ378">
        <v>0.001277880189215441</v>
      </c>
      <c r="GA378">
        <v>1</v>
      </c>
      <c r="GB378">
        <v>2</v>
      </c>
      <c r="GC378">
        <v>3</v>
      </c>
      <c r="GD378" t="s">
        <v>425</v>
      </c>
      <c r="GE378">
        <v>3.10325</v>
      </c>
      <c r="GF378">
        <v>2.72651</v>
      </c>
      <c r="GG378">
        <v>0.0880678</v>
      </c>
      <c r="GH378">
        <v>0.08770550000000001</v>
      </c>
      <c r="GI378">
        <v>0.105902</v>
      </c>
      <c r="GJ378">
        <v>0.107148</v>
      </c>
      <c r="GK378">
        <v>23834</v>
      </c>
      <c r="GL378">
        <v>21637.5</v>
      </c>
      <c r="GM378">
        <v>26700.3</v>
      </c>
      <c r="GN378">
        <v>23939.9</v>
      </c>
      <c r="GO378">
        <v>38201</v>
      </c>
      <c r="GP378">
        <v>31595.7</v>
      </c>
      <c r="GQ378">
        <v>46629</v>
      </c>
      <c r="GR378">
        <v>37874.3</v>
      </c>
      <c r="GS378">
        <v>1.86645</v>
      </c>
      <c r="GT378">
        <v>1.85853</v>
      </c>
      <c r="GU378">
        <v>0.0926293</v>
      </c>
      <c r="GV378">
        <v>0</v>
      </c>
      <c r="GW378">
        <v>28.4823</v>
      </c>
      <c r="GX378">
        <v>999.9</v>
      </c>
      <c r="GY378">
        <v>53.1</v>
      </c>
      <c r="GZ378">
        <v>31.7</v>
      </c>
      <c r="HA378">
        <v>27.642</v>
      </c>
      <c r="HB378">
        <v>60.0537</v>
      </c>
      <c r="HC378">
        <v>26.0938</v>
      </c>
      <c r="HD378">
        <v>1</v>
      </c>
      <c r="HE378">
        <v>0.141006</v>
      </c>
      <c r="HF378">
        <v>-1.20769</v>
      </c>
      <c r="HG378">
        <v>20.2945</v>
      </c>
      <c r="HH378">
        <v>5.21729</v>
      </c>
      <c r="HI378">
        <v>11.98</v>
      </c>
      <c r="HJ378">
        <v>4.96515</v>
      </c>
      <c r="HK378">
        <v>3.2759</v>
      </c>
      <c r="HL378">
        <v>9999</v>
      </c>
      <c r="HM378">
        <v>9999</v>
      </c>
      <c r="HN378">
        <v>9999</v>
      </c>
      <c r="HO378">
        <v>999.9</v>
      </c>
      <c r="HP378">
        <v>1.8639</v>
      </c>
      <c r="HQ378">
        <v>1.86006</v>
      </c>
      <c r="HR378">
        <v>1.85841</v>
      </c>
      <c r="HS378">
        <v>1.85974</v>
      </c>
      <c r="HT378">
        <v>1.85986</v>
      </c>
      <c r="HU378">
        <v>1.85838</v>
      </c>
      <c r="HV378">
        <v>1.85746</v>
      </c>
      <c r="HW378">
        <v>1.85239</v>
      </c>
      <c r="HX378">
        <v>0</v>
      </c>
      <c r="HY378">
        <v>0</v>
      </c>
      <c r="HZ378">
        <v>0</v>
      </c>
      <c r="IA378">
        <v>0</v>
      </c>
      <c r="IB378" t="s">
        <v>426</v>
      </c>
      <c r="IC378" t="s">
        <v>427</v>
      </c>
      <c r="ID378" t="s">
        <v>428</v>
      </c>
      <c r="IE378" t="s">
        <v>428</v>
      </c>
      <c r="IF378" t="s">
        <v>428</v>
      </c>
      <c r="IG378" t="s">
        <v>428</v>
      </c>
      <c r="IH378">
        <v>0</v>
      </c>
      <c r="II378">
        <v>100</v>
      </c>
      <c r="IJ378">
        <v>100</v>
      </c>
      <c r="IK378">
        <v>-0.661</v>
      </c>
      <c r="IL378">
        <v>0.3076</v>
      </c>
      <c r="IM378">
        <v>-0.6605319167387009</v>
      </c>
      <c r="IN378">
        <v>-0.0004737513092168879</v>
      </c>
      <c r="IO378">
        <v>1.233974951706583E-06</v>
      </c>
      <c r="IP378">
        <v>-2.791035861235605E-10</v>
      </c>
      <c r="IQ378">
        <v>0.04306461537617447</v>
      </c>
      <c r="IR378">
        <v>-0.002560808816659483</v>
      </c>
      <c r="IS378">
        <v>0.0007441110143227328</v>
      </c>
      <c r="IT378">
        <v>-6.151772081818622E-06</v>
      </c>
      <c r="IU378">
        <v>2</v>
      </c>
      <c r="IV378">
        <v>1988</v>
      </c>
      <c r="IW378">
        <v>1</v>
      </c>
      <c r="IX378">
        <v>28</v>
      </c>
      <c r="IY378">
        <v>190444.9</v>
      </c>
      <c r="IZ378">
        <v>190445.1</v>
      </c>
      <c r="JA378">
        <v>1.1499</v>
      </c>
      <c r="JB378">
        <v>2.60742</v>
      </c>
      <c r="JC378">
        <v>1.49658</v>
      </c>
      <c r="JD378">
        <v>2.35107</v>
      </c>
      <c r="JE378">
        <v>1.54907</v>
      </c>
      <c r="JF378">
        <v>2.45605</v>
      </c>
      <c r="JG378">
        <v>36.5523</v>
      </c>
      <c r="JH378">
        <v>24.0963</v>
      </c>
      <c r="JI378">
        <v>18</v>
      </c>
      <c r="JJ378">
        <v>481.82</v>
      </c>
      <c r="JK378">
        <v>491.251</v>
      </c>
      <c r="JL378">
        <v>30.3351</v>
      </c>
      <c r="JM378">
        <v>29.0612</v>
      </c>
      <c r="JN378">
        <v>30</v>
      </c>
      <c r="JO378">
        <v>29.2565</v>
      </c>
      <c r="JP378">
        <v>29.2436</v>
      </c>
      <c r="JQ378">
        <v>23.1193</v>
      </c>
      <c r="JR378">
        <v>18.8494</v>
      </c>
      <c r="JS378">
        <v>100</v>
      </c>
      <c r="JT378">
        <v>30.3492</v>
      </c>
      <c r="JU378">
        <v>420</v>
      </c>
      <c r="JV378">
        <v>23.4464</v>
      </c>
      <c r="JW378">
        <v>101.947</v>
      </c>
      <c r="JX378">
        <v>91.3398</v>
      </c>
    </row>
    <row r="379" spans="1:284">
      <c r="A379">
        <v>361</v>
      </c>
      <c r="B379">
        <v>1758416667</v>
      </c>
      <c r="C379">
        <v>3964</v>
      </c>
      <c r="D379" t="s">
        <v>1157</v>
      </c>
      <c r="E379" t="s">
        <v>1158</v>
      </c>
      <c r="F379">
        <v>5</v>
      </c>
      <c r="G379" t="s">
        <v>1159</v>
      </c>
      <c r="H379" t="s">
        <v>421</v>
      </c>
      <c r="I379">
        <v>1758416659</v>
      </c>
      <c r="J379">
        <f>(K379)/1000</f>
        <v>0</v>
      </c>
      <c r="K379">
        <f>1000*DK379*AI379*(DG379-DH379)/(100*CZ379*(1000-AI379*DG379))</f>
        <v>0</v>
      </c>
      <c r="L379">
        <f>DK379*AI379*(DF379-DE379*(1000-AI379*DH379)/(1000-AI379*DG379))/(100*CZ379)</f>
        <v>0</v>
      </c>
      <c r="M379">
        <f>DE379 - IF(AI379&gt;1, L379*CZ379*100.0/(AK379), 0)</f>
        <v>0</v>
      </c>
      <c r="N379">
        <f>((T379-J379/2)*M379-L379)/(T379+J379/2)</f>
        <v>0</v>
      </c>
      <c r="O379">
        <f>N379*(DL379+DM379)/1000.0</f>
        <v>0</v>
      </c>
      <c r="P379">
        <f>(DE379 - IF(AI379&gt;1, L379*CZ379*100.0/(AK379), 0))*(DL379+DM379)/1000.0</f>
        <v>0</v>
      </c>
      <c r="Q379">
        <f>2.0/((1/S379-1/R379)+SIGN(S379)*SQRT((1/S379-1/R379)*(1/S379-1/R379) + 4*DA379/((DA379+1)*(DA379+1))*(2*1/S379*1/R379-1/R379*1/R379)))</f>
        <v>0</v>
      </c>
      <c r="R379">
        <f>IF(LEFT(DB379,1)&lt;&gt;"0",IF(LEFT(DB379,1)="1",3.0,DC379),$D$5+$E$5*(DS379*DL379/($K$5*1000))+$F$5*(DS379*DL379/($K$5*1000))*MAX(MIN(CZ379,$J$5),$I$5)*MAX(MIN(CZ379,$J$5),$I$5)+$G$5*MAX(MIN(CZ379,$J$5),$I$5)*(DS379*DL379/($K$5*1000))+$H$5*(DS379*DL379/($K$5*1000))*(DS379*DL379/($K$5*1000)))</f>
        <v>0</v>
      </c>
      <c r="S379">
        <f>J379*(1000-(1000*0.61365*exp(17.502*W379/(240.97+W379))/(DL379+DM379)+DG379)/2)/(1000*0.61365*exp(17.502*W379/(240.97+W379))/(DL379+DM379)-DG379)</f>
        <v>0</v>
      </c>
      <c r="T379">
        <f>1/((DA379+1)/(Q379/1.6)+1/(R379/1.37)) + DA379/((DA379+1)/(Q379/1.6) + DA379/(R379/1.37))</f>
        <v>0</v>
      </c>
      <c r="U379">
        <f>(CV379*CY379)</f>
        <v>0</v>
      </c>
      <c r="V379">
        <f>(DN379+(U379+2*0.95*5.67E-8*(((DN379+$B$9)+273)^4-(DN379+273)^4)-44100*J379)/(1.84*29.3*R379+8*0.95*5.67E-8*(DN379+273)^3))</f>
        <v>0</v>
      </c>
      <c r="W379">
        <f>($C$9*DO379+$D$9*DP379+$E$9*V379)</f>
        <v>0</v>
      </c>
      <c r="X379">
        <f>0.61365*exp(17.502*W379/(240.97+W379))</f>
        <v>0</v>
      </c>
      <c r="Y379">
        <f>(Z379/AA379*100)</f>
        <v>0</v>
      </c>
      <c r="Z379">
        <f>DG379*(DL379+DM379)/1000</f>
        <v>0</v>
      </c>
      <c r="AA379">
        <f>0.61365*exp(17.502*DN379/(240.97+DN379))</f>
        <v>0</v>
      </c>
      <c r="AB379">
        <f>(X379-DG379*(DL379+DM379)/1000)</f>
        <v>0</v>
      </c>
      <c r="AC379">
        <f>(-J379*44100)</f>
        <v>0</v>
      </c>
      <c r="AD379">
        <f>2*29.3*R379*0.92*(DN379-W379)</f>
        <v>0</v>
      </c>
      <c r="AE379">
        <f>2*0.95*5.67E-8*(((DN379+$B$9)+273)^4-(W379+273)^4)</f>
        <v>0</v>
      </c>
      <c r="AF379">
        <f>U379+AE379+AC379+AD379</f>
        <v>0</v>
      </c>
      <c r="AG379">
        <v>0</v>
      </c>
      <c r="AH379">
        <v>0</v>
      </c>
      <c r="AI379">
        <f>IF(AG379*$H$15&gt;=AK379,1.0,(AK379/(AK379-AG379*$H$15)))</f>
        <v>0</v>
      </c>
      <c r="AJ379">
        <f>(AI379-1)*100</f>
        <v>0</v>
      </c>
      <c r="AK379">
        <f>MAX(0,($B$15+$C$15*DS379)/(1+$D$15*DS379)*DL379/(DN379+273)*$E$15)</f>
        <v>0</v>
      </c>
      <c r="AL379" t="s">
        <v>422</v>
      </c>
      <c r="AM379" t="s">
        <v>422</v>
      </c>
      <c r="AN379">
        <v>0</v>
      </c>
      <c r="AO379">
        <v>0</v>
      </c>
      <c r="AP379">
        <f>1-AN379/AO379</f>
        <v>0</v>
      </c>
      <c r="AQ379">
        <v>0</v>
      </c>
      <c r="AR379" t="s">
        <v>422</v>
      </c>
      <c r="AS379" t="s">
        <v>422</v>
      </c>
      <c r="AT379">
        <v>0</v>
      </c>
      <c r="AU379">
        <v>0</v>
      </c>
      <c r="AV379">
        <f>1-AT379/AU379</f>
        <v>0</v>
      </c>
      <c r="AW379">
        <v>0.5</v>
      </c>
      <c r="AX379">
        <f>CW379</f>
        <v>0</v>
      </c>
      <c r="AY379">
        <f>L379</f>
        <v>0</v>
      </c>
      <c r="AZ379">
        <f>AV379*AW379*AX379</f>
        <v>0</v>
      </c>
      <c r="BA379">
        <f>(AY379-AQ379)/AX379</f>
        <v>0</v>
      </c>
      <c r="BB379">
        <f>(AO379-AU379)/AU379</f>
        <v>0</v>
      </c>
      <c r="BC379">
        <f>AN379/(AP379+AN379/AU379)</f>
        <v>0</v>
      </c>
      <c r="BD379" t="s">
        <v>422</v>
      </c>
      <c r="BE379">
        <v>0</v>
      </c>
      <c r="BF379">
        <f>IF(BE379&lt;&gt;0, BE379, BC379)</f>
        <v>0</v>
      </c>
      <c r="BG379">
        <f>1-BF379/AU379</f>
        <v>0</v>
      </c>
      <c r="BH379">
        <f>(AU379-AT379)/(AU379-BF379)</f>
        <v>0</v>
      </c>
      <c r="BI379">
        <f>(AO379-AU379)/(AO379-BF379)</f>
        <v>0</v>
      </c>
      <c r="BJ379">
        <f>(AU379-AT379)/(AU379-AN379)</f>
        <v>0</v>
      </c>
      <c r="BK379">
        <f>(AO379-AU379)/(AO379-AN379)</f>
        <v>0</v>
      </c>
      <c r="BL379">
        <f>(BH379*BF379/AT379)</f>
        <v>0</v>
      </c>
      <c r="BM379">
        <f>(1-BL379)</f>
        <v>0</v>
      </c>
      <c r="CV379">
        <f>$B$13*DT379+$C$13*DU379+$F$13*EF379*(1-EI379)</f>
        <v>0</v>
      </c>
      <c r="CW379">
        <f>CV379*CX379</f>
        <v>0</v>
      </c>
      <c r="CX379">
        <f>($B$13*$D$11+$C$13*$D$11+$F$13*((ES379+EK379)/MAX(ES379+EK379+ET379, 0.1)*$I$11+ET379/MAX(ES379+EK379+ET379, 0.1)*$J$11))/($B$13+$C$13+$F$13)</f>
        <v>0</v>
      </c>
      <c r="CY379">
        <f>($B$13*$K$11+$C$13*$K$11+$F$13*((ES379+EK379)/MAX(ES379+EK379+ET379, 0.1)*$P$11+ET379/MAX(ES379+EK379+ET379, 0.1)*$Q$11))/($B$13+$C$13+$F$13)</f>
        <v>0</v>
      </c>
      <c r="CZ379">
        <v>5.79</v>
      </c>
      <c r="DA379">
        <v>0.5</v>
      </c>
      <c r="DB379" t="s">
        <v>423</v>
      </c>
      <c r="DC379">
        <v>2</v>
      </c>
      <c r="DD379">
        <v>1758416659</v>
      </c>
      <c r="DE379">
        <v>423.2455806451613</v>
      </c>
      <c r="DF379">
        <v>420.0054838709678</v>
      </c>
      <c r="DG379">
        <v>23.98112258064516</v>
      </c>
      <c r="DH379">
        <v>23.60515483870968</v>
      </c>
      <c r="DI379">
        <v>423.9064838709677</v>
      </c>
      <c r="DJ379">
        <v>23.66349677419354</v>
      </c>
      <c r="DK379">
        <v>499.9871612903225</v>
      </c>
      <c r="DL379">
        <v>90.17801612903227</v>
      </c>
      <c r="DM379">
        <v>0.06952295161290324</v>
      </c>
      <c r="DN379">
        <v>30.2957</v>
      </c>
      <c r="DO379">
        <v>30.00583225806452</v>
      </c>
      <c r="DP379">
        <v>999.9000000000003</v>
      </c>
      <c r="DQ379">
        <v>0</v>
      </c>
      <c r="DR379">
        <v>0</v>
      </c>
      <c r="DS379">
        <v>9995.902258064516</v>
      </c>
      <c r="DT379">
        <v>0</v>
      </c>
      <c r="DU379">
        <v>3.764269999999999</v>
      </c>
      <c r="DV379">
        <v>3.240106451612903</v>
      </c>
      <c r="DW379">
        <v>433.644870967742</v>
      </c>
      <c r="DX379">
        <v>430.1594838709677</v>
      </c>
      <c r="DY379">
        <v>0.3759695161290323</v>
      </c>
      <c r="DZ379">
        <v>420.0054838709678</v>
      </c>
      <c r="EA379">
        <v>23.60515483870968</v>
      </c>
      <c r="EB379">
        <v>2.16257129032258</v>
      </c>
      <c r="EC379">
        <v>2.128666774193548</v>
      </c>
      <c r="ED379">
        <v>18.6877064516129</v>
      </c>
      <c r="EE379">
        <v>18.43532903225807</v>
      </c>
      <c r="EF379">
        <v>0.005000780000000002</v>
      </c>
      <c r="EG379">
        <v>0</v>
      </c>
      <c r="EH379">
        <v>0</v>
      </c>
      <c r="EI379">
        <v>0</v>
      </c>
      <c r="EJ379">
        <v>961.5548387096777</v>
      </c>
      <c r="EK379">
        <v>0.005000780000000002</v>
      </c>
      <c r="EL379">
        <v>-18</v>
      </c>
      <c r="EM379">
        <v>-1.248387096774194</v>
      </c>
      <c r="EN379">
        <v>35.1973870967742</v>
      </c>
      <c r="EO379">
        <v>38.67119354838709</v>
      </c>
      <c r="EP379">
        <v>37.10254838709677</v>
      </c>
      <c r="EQ379">
        <v>38.74167741935483</v>
      </c>
      <c r="ER379">
        <v>37.83035483870967</v>
      </c>
      <c r="ES379">
        <v>0</v>
      </c>
      <c r="ET379">
        <v>0</v>
      </c>
      <c r="EU379">
        <v>0</v>
      </c>
      <c r="EV379">
        <v>1758416667</v>
      </c>
      <c r="EW379">
        <v>0</v>
      </c>
      <c r="EX379">
        <v>961.396</v>
      </c>
      <c r="EY379">
        <v>16.4384613243727</v>
      </c>
      <c r="EZ379">
        <v>-26.45384595866729</v>
      </c>
      <c r="FA379">
        <v>-18.176</v>
      </c>
      <c r="FB379">
        <v>15</v>
      </c>
      <c r="FC379">
        <v>0</v>
      </c>
      <c r="FD379" t="s">
        <v>424</v>
      </c>
      <c r="FE379">
        <v>1746989605.5</v>
      </c>
      <c r="FF379">
        <v>1746989593.5</v>
      </c>
      <c r="FG379">
        <v>0</v>
      </c>
      <c r="FH379">
        <v>-0.274</v>
      </c>
      <c r="FI379">
        <v>-0.002</v>
      </c>
      <c r="FJ379">
        <v>2.549</v>
      </c>
      <c r="FK379">
        <v>0.129</v>
      </c>
      <c r="FL379">
        <v>420</v>
      </c>
      <c r="FM379">
        <v>17</v>
      </c>
      <c r="FN379">
        <v>0.02</v>
      </c>
      <c r="FO379">
        <v>0.04</v>
      </c>
      <c r="FP379">
        <v>3.239470243902439</v>
      </c>
      <c r="FQ379">
        <v>-0.1183166550522638</v>
      </c>
      <c r="FR379">
        <v>0.03319913365662224</v>
      </c>
      <c r="FS379">
        <v>1</v>
      </c>
      <c r="FT379">
        <v>962.2205882352943</v>
      </c>
      <c r="FU379">
        <v>-12.16042799223746</v>
      </c>
      <c r="FV379">
        <v>6.537573727478314</v>
      </c>
      <c r="FW379">
        <v>0</v>
      </c>
      <c r="FX379">
        <v>0.3765194146341463</v>
      </c>
      <c r="FY379">
        <v>-0.007708829268292732</v>
      </c>
      <c r="FZ379">
        <v>0.001046005525695653</v>
      </c>
      <c r="GA379">
        <v>1</v>
      </c>
      <c r="GB379">
        <v>2</v>
      </c>
      <c r="GC379">
        <v>3</v>
      </c>
      <c r="GD379" t="s">
        <v>425</v>
      </c>
      <c r="GE379">
        <v>3.10323</v>
      </c>
      <c r="GF379">
        <v>2.72748</v>
      </c>
      <c r="GG379">
        <v>0.08827309999999999</v>
      </c>
      <c r="GH379">
        <v>0.0877071</v>
      </c>
      <c r="GI379">
        <v>0.107335</v>
      </c>
      <c r="GJ379">
        <v>0.107588</v>
      </c>
      <c r="GK379">
        <v>23827.5</v>
      </c>
      <c r="GL379">
        <v>21635.7</v>
      </c>
      <c r="GM379">
        <v>26699</v>
      </c>
      <c r="GN379">
        <v>23937.9</v>
      </c>
      <c r="GO379">
        <v>38137.3</v>
      </c>
      <c r="GP379">
        <v>31577.4</v>
      </c>
      <c r="GQ379">
        <v>46626.7</v>
      </c>
      <c r="GR379">
        <v>37871.1</v>
      </c>
      <c r="GS379">
        <v>1.86635</v>
      </c>
      <c r="GT379">
        <v>1.85805</v>
      </c>
      <c r="GU379">
        <v>0.0848062</v>
      </c>
      <c r="GV379">
        <v>0</v>
      </c>
      <c r="GW379">
        <v>28.6287</v>
      </c>
      <c r="GX379">
        <v>999.9</v>
      </c>
      <c r="GY379">
        <v>53</v>
      </c>
      <c r="GZ379">
        <v>31.8</v>
      </c>
      <c r="HA379">
        <v>27.7481</v>
      </c>
      <c r="HB379">
        <v>60.8437</v>
      </c>
      <c r="HC379">
        <v>25.9776</v>
      </c>
      <c r="HD379">
        <v>1</v>
      </c>
      <c r="HE379">
        <v>0.142741</v>
      </c>
      <c r="HF379">
        <v>-1.22777</v>
      </c>
      <c r="HG379">
        <v>20.2941</v>
      </c>
      <c r="HH379">
        <v>5.22178</v>
      </c>
      <c r="HI379">
        <v>11.98</v>
      </c>
      <c r="HJ379">
        <v>4.96545</v>
      </c>
      <c r="HK379">
        <v>3.27593</v>
      </c>
      <c r="HL379">
        <v>9999</v>
      </c>
      <c r="HM379">
        <v>9999</v>
      </c>
      <c r="HN379">
        <v>9999</v>
      </c>
      <c r="HO379">
        <v>999.9</v>
      </c>
      <c r="HP379">
        <v>1.86387</v>
      </c>
      <c r="HQ379">
        <v>1.86005</v>
      </c>
      <c r="HR379">
        <v>1.85839</v>
      </c>
      <c r="HS379">
        <v>1.85974</v>
      </c>
      <c r="HT379">
        <v>1.85987</v>
      </c>
      <c r="HU379">
        <v>1.85837</v>
      </c>
      <c r="HV379">
        <v>1.85745</v>
      </c>
      <c r="HW379">
        <v>1.8524</v>
      </c>
      <c r="HX379">
        <v>0</v>
      </c>
      <c r="HY379">
        <v>0</v>
      </c>
      <c r="HZ379">
        <v>0</v>
      </c>
      <c r="IA379">
        <v>0</v>
      </c>
      <c r="IB379" t="s">
        <v>426</v>
      </c>
      <c r="IC379" t="s">
        <v>427</v>
      </c>
      <c r="ID379" t="s">
        <v>428</v>
      </c>
      <c r="IE379" t="s">
        <v>428</v>
      </c>
      <c r="IF379" t="s">
        <v>428</v>
      </c>
      <c r="IG379" t="s">
        <v>428</v>
      </c>
      <c r="IH379">
        <v>0</v>
      </c>
      <c r="II379">
        <v>100</v>
      </c>
      <c r="IJ379">
        <v>100</v>
      </c>
      <c r="IK379">
        <v>-0.661</v>
      </c>
      <c r="IL379">
        <v>0.3176</v>
      </c>
      <c r="IM379">
        <v>-0.6605319167387009</v>
      </c>
      <c r="IN379">
        <v>-0.0004737513092168879</v>
      </c>
      <c r="IO379">
        <v>1.233974951706583E-06</v>
      </c>
      <c r="IP379">
        <v>-2.791035861235605E-10</v>
      </c>
      <c r="IQ379">
        <v>0.04306461537617447</v>
      </c>
      <c r="IR379">
        <v>-0.002560808816659483</v>
      </c>
      <c r="IS379">
        <v>0.0007441110143227328</v>
      </c>
      <c r="IT379">
        <v>-6.151772081818622E-06</v>
      </c>
      <c r="IU379">
        <v>2</v>
      </c>
      <c r="IV379">
        <v>1988</v>
      </c>
      <c r="IW379">
        <v>1</v>
      </c>
      <c r="IX379">
        <v>28</v>
      </c>
      <c r="IY379">
        <v>190451</v>
      </c>
      <c r="IZ379">
        <v>190451.2</v>
      </c>
      <c r="JA379">
        <v>1.1499</v>
      </c>
      <c r="JB379">
        <v>2.61108</v>
      </c>
      <c r="JC379">
        <v>1.49658</v>
      </c>
      <c r="JD379">
        <v>2.34741</v>
      </c>
      <c r="JE379">
        <v>1.54907</v>
      </c>
      <c r="JF379">
        <v>2.43652</v>
      </c>
      <c r="JG379">
        <v>36.5996</v>
      </c>
      <c r="JH379">
        <v>24.0875</v>
      </c>
      <c r="JI379">
        <v>18</v>
      </c>
      <c r="JJ379">
        <v>481.911</v>
      </c>
      <c r="JK379">
        <v>491.103</v>
      </c>
      <c r="JL379">
        <v>30.5825</v>
      </c>
      <c r="JM379">
        <v>29.0836</v>
      </c>
      <c r="JN379">
        <v>30.0001</v>
      </c>
      <c r="JO379">
        <v>29.2765</v>
      </c>
      <c r="JP379">
        <v>29.2634</v>
      </c>
      <c r="JQ379">
        <v>23.1199</v>
      </c>
      <c r="JR379">
        <v>18.5199</v>
      </c>
      <c r="JS379">
        <v>100</v>
      </c>
      <c r="JT379">
        <v>30.5759</v>
      </c>
      <c r="JU379">
        <v>420</v>
      </c>
      <c r="JV379">
        <v>23.5776</v>
      </c>
      <c r="JW379">
        <v>101.942</v>
      </c>
      <c r="JX379">
        <v>91.3322</v>
      </c>
    </row>
    <row r="380" spans="1:284">
      <c r="A380">
        <v>362</v>
      </c>
      <c r="B380">
        <v>1758416669</v>
      </c>
      <c r="C380">
        <v>3966</v>
      </c>
      <c r="D380" t="s">
        <v>1160</v>
      </c>
      <c r="E380" t="s">
        <v>1161</v>
      </c>
      <c r="F380">
        <v>5</v>
      </c>
      <c r="G380" t="s">
        <v>1159</v>
      </c>
      <c r="H380" t="s">
        <v>421</v>
      </c>
      <c r="I380">
        <v>1758416661.051724</v>
      </c>
      <c r="J380">
        <f>(K380)/1000</f>
        <v>0</v>
      </c>
      <c r="K380">
        <f>1000*DK380*AI380*(DG380-DH380)/(100*CZ380*(1000-AI380*DG380))</f>
        <v>0</v>
      </c>
      <c r="L380">
        <f>DK380*AI380*(DF380-DE380*(1000-AI380*DH380)/(1000-AI380*DG380))/(100*CZ380)</f>
        <v>0</v>
      </c>
      <c r="M380">
        <f>DE380 - IF(AI380&gt;1, L380*CZ380*100.0/(AK380), 0)</f>
        <v>0</v>
      </c>
      <c r="N380">
        <f>((T380-J380/2)*M380-L380)/(T380+J380/2)</f>
        <v>0</v>
      </c>
      <c r="O380">
        <f>N380*(DL380+DM380)/1000.0</f>
        <v>0</v>
      </c>
      <c r="P380">
        <f>(DE380 - IF(AI380&gt;1, L380*CZ380*100.0/(AK380), 0))*(DL380+DM380)/1000.0</f>
        <v>0</v>
      </c>
      <c r="Q380">
        <f>2.0/((1/S380-1/R380)+SIGN(S380)*SQRT((1/S380-1/R380)*(1/S380-1/R380) + 4*DA380/((DA380+1)*(DA380+1))*(2*1/S380*1/R380-1/R380*1/R380)))</f>
        <v>0</v>
      </c>
      <c r="R380">
        <f>IF(LEFT(DB380,1)&lt;&gt;"0",IF(LEFT(DB380,1)="1",3.0,DC380),$D$5+$E$5*(DS380*DL380/($K$5*1000))+$F$5*(DS380*DL380/($K$5*1000))*MAX(MIN(CZ380,$J$5),$I$5)*MAX(MIN(CZ380,$J$5),$I$5)+$G$5*MAX(MIN(CZ380,$J$5),$I$5)*(DS380*DL380/($K$5*1000))+$H$5*(DS380*DL380/($K$5*1000))*(DS380*DL380/($K$5*1000)))</f>
        <v>0</v>
      </c>
      <c r="S380">
        <f>J380*(1000-(1000*0.61365*exp(17.502*W380/(240.97+W380))/(DL380+DM380)+DG380)/2)/(1000*0.61365*exp(17.502*W380/(240.97+W380))/(DL380+DM380)-DG380)</f>
        <v>0</v>
      </c>
      <c r="T380">
        <f>1/((DA380+1)/(Q380/1.6)+1/(R380/1.37)) + DA380/((DA380+1)/(Q380/1.6) + DA380/(R380/1.37))</f>
        <v>0</v>
      </c>
      <c r="U380">
        <f>(CV380*CY380)</f>
        <v>0</v>
      </c>
      <c r="V380">
        <f>(DN380+(U380+2*0.95*5.67E-8*(((DN380+$B$9)+273)^4-(DN380+273)^4)-44100*J380)/(1.84*29.3*R380+8*0.95*5.67E-8*(DN380+273)^3))</f>
        <v>0</v>
      </c>
      <c r="W380">
        <f>($C$9*DO380+$D$9*DP380+$E$9*V380)</f>
        <v>0</v>
      </c>
      <c r="X380">
        <f>0.61365*exp(17.502*W380/(240.97+W380))</f>
        <v>0</v>
      </c>
      <c r="Y380">
        <f>(Z380/AA380*100)</f>
        <v>0</v>
      </c>
      <c r="Z380">
        <f>DG380*(DL380+DM380)/1000</f>
        <v>0</v>
      </c>
      <c r="AA380">
        <f>0.61365*exp(17.502*DN380/(240.97+DN380))</f>
        <v>0</v>
      </c>
      <c r="AB380">
        <f>(X380-DG380*(DL380+DM380)/1000)</f>
        <v>0</v>
      </c>
      <c r="AC380">
        <f>(-J380*44100)</f>
        <v>0</v>
      </c>
      <c r="AD380">
        <f>2*29.3*R380*0.92*(DN380-W380)</f>
        <v>0</v>
      </c>
      <c r="AE380">
        <f>2*0.95*5.67E-8*(((DN380+$B$9)+273)^4-(W380+273)^4)</f>
        <v>0</v>
      </c>
      <c r="AF380">
        <f>U380+AE380+AC380+AD380</f>
        <v>0</v>
      </c>
      <c r="AG380">
        <v>0</v>
      </c>
      <c r="AH380">
        <v>0</v>
      </c>
      <c r="AI380">
        <f>IF(AG380*$H$15&gt;=AK380,1.0,(AK380/(AK380-AG380*$H$15)))</f>
        <v>0</v>
      </c>
      <c r="AJ380">
        <f>(AI380-1)*100</f>
        <v>0</v>
      </c>
      <c r="AK380">
        <f>MAX(0,($B$15+$C$15*DS380)/(1+$D$15*DS380)*DL380/(DN380+273)*$E$15)</f>
        <v>0</v>
      </c>
      <c r="AL380" t="s">
        <v>422</v>
      </c>
      <c r="AM380" t="s">
        <v>422</v>
      </c>
      <c r="AN380">
        <v>0</v>
      </c>
      <c r="AO380">
        <v>0</v>
      </c>
      <c r="AP380">
        <f>1-AN380/AO380</f>
        <v>0</v>
      </c>
      <c r="AQ380">
        <v>0</v>
      </c>
      <c r="AR380" t="s">
        <v>422</v>
      </c>
      <c r="AS380" t="s">
        <v>422</v>
      </c>
      <c r="AT380">
        <v>0</v>
      </c>
      <c r="AU380">
        <v>0</v>
      </c>
      <c r="AV380">
        <f>1-AT380/AU380</f>
        <v>0</v>
      </c>
      <c r="AW380">
        <v>0.5</v>
      </c>
      <c r="AX380">
        <f>CW380</f>
        <v>0</v>
      </c>
      <c r="AY380">
        <f>L380</f>
        <v>0</v>
      </c>
      <c r="AZ380">
        <f>AV380*AW380*AX380</f>
        <v>0</v>
      </c>
      <c r="BA380">
        <f>(AY380-AQ380)/AX380</f>
        <v>0</v>
      </c>
      <c r="BB380">
        <f>(AO380-AU380)/AU380</f>
        <v>0</v>
      </c>
      <c r="BC380">
        <f>AN380/(AP380+AN380/AU380)</f>
        <v>0</v>
      </c>
      <c r="BD380" t="s">
        <v>422</v>
      </c>
      <c r="BE380">
        <v>0</v>
      </c>
      <c r="BF380">
        <f>IF(BE380&lt;&gt;0, BE380, BC380)</f>
        <v>0</v>
      </c>
      <c r="BG380">
        <f>1-BF380/AU380</f>
        <v>0</v>
      </c>
      <c r="BH380">
        <f>(AU380-AT380)/(AU380-BF380)</f>
        <v>0</v>
      </c>
      <c r="BI380">
        <f>(AO380-AU380)/(AO380-BF380)</f>
        <v>0</v>
      </c>
      <c r="BJ380">
        <f>(AU380-AT380)/(AU380-AN380)</f>
        <v>0</v>
      </c>
      <c r="BK380">
        <f>(AO380-AU380)/(AO380-AN380)</f>
        <v>0</v>
      </c>
      <c r="BL380">
        <f>(BH380*BF380/AT380)</f>
        <v>0</v>
      </c>
      <c r="BM380">
        <f>(1-BL380)</f>
        <v>0</v>
      </c>
      <c r="CV380">
        <f>$B$13*DT380+$C$13*DU380+$F$13*EF380*(1-EI380)</f>
        <v>0</v>
      </c>
      <c r="CW380">
        <f>CV380*CX380</f>
        <v>0</v>
      </c>
      <c r="CX380">
        <f>($B$13*$D$11+$C$13*$D$11+$F$13*((ES380+EK380)/MAX(ES380+EK380+ET380, 0.1)*$I$11+ET380/MAX(ES380+EK380+ET380, 0.1)*$J$11))/($B$13+$C$13+$F$13)</f>
        <v>0</v>
      </c>
      <c r="CY380">
        <f>($B$13*$K$11+$C$13*$K$11+$F$13*((ES380+EK380)/MAX(ES380+EK380+ET380, 0.1)*$P$11+ET380/MAX(ES380+EK380+ET380, 0.1)*$Q$11))/($B$13+$C$13+$F$13)</f>
        <v>0</v>
      </c>
      <c r="CZ380">
        <v>5.79</v>
      </c>
      <c r="DA380">
        <v>0.5</v>
      </c>
      <c r="DB380" t="s">
        <v>423</v>
      </c>
      <c r="DC380">
        <v>2</v>
      </c>
      <c r="DD380">
        <v>1758416661.051724</v>
      </c>
      <c r="DE380">
        <v>423.2376896551724</v>
      </c>
      <c r="DF380">
        <v>420.0007586206896</v>
      </c>
      <c r="DG380">
        <v>23.98098620689655</v>
      </c>
      <c r="DH380">
        <v>23.6053</v>
      </c>
      <c r="DI380">
        <v>423.8985862068965</v>
      </c>
      <c r="DJ380">
        <v>23.66336551724137</v>
      </c>
      <c r="DK380">
        <v>500.0023448275863</v>
      </c>
      <c r="DL380">
        <v>90.17799310344827</v>
      </c>
      <c r="DM380">
        <v>0.06951486551724138</v>
      </c>
      <c r="DN380">
        <v>30.29589310344828</v>
      </c>
      <c r="DO380">
        <v>30.00712068965518</v>
      </c>
      <c r="DP380">
        <v>999.9000000000002</v>
      </c>
      <c r="DQ380">
        <v>0</v>
      </c>
      <c r="DR380">
        <v>0</v>
      </c>
      <c r="DS380">
        <v>10000.27413793104</v>
      </c>
      <c r="DT380">
        <v>0</v>
      </c>
      <c r="DU380">
        <v>3.764269999999999</v>
      </c>
      <c r="DV380">
        <v>3.236971034482758</v>
      </c>
      <c r="DW380">
        <v>433.6367931034483</v>
      </c>
      <c r="DX380">
        <v>430.1546551724138</v>
      </c>
      <c r="DY380">
        <v>0.3756907931034483</v>
      </c>
      <c r="DZ380">
        <v>420.0007586206896</v>
      </c>
      <c r="EA380">
        <v>23.6053</v>
      </c>
      <c r="EB380">
        <v>2.162558275862069</v>
      </c>
      <c r="EC380">
        <v>2.128678965517242</v>
      </c>
      <c r="ED380">
        <v>18.68761034482759</v>
      </c>
      <c r="EE380">
        <v>18.43542068965517</v>
      </c>
      <c r="EF380">
        <v>0.005000780000000002</v>
      </c>
      <c r="EG380">
        <v>0</v>
      </c>
      <c r="EH380">
        <v>0</v>
      </c>
      <c r="EI380">
        <v>0</v>
      </c>
      <c r="EJ380">
        <v>961.2827586206898</v>
      </c>
      <c r="EK380">
        <v>0.005000780000000002</v>
      </c>
      <c r="EL380">
        <v>-18.36896551724138</v>
      </c>
      <c r="EM380">
        <v>-1.268965517241379</v>
      </c>
      <c r="EN380">
        <v>35.19375862068965</v>
      </c>
      <c r="EO380">
        <v>38.65717241379311</v>
      </c>
      <c r="EP380">
        <v>37.09458620689655</v>
      </c>
      <c r="EQ380">
        <v>38.72389655172413</v>
      </c>
      <c r="ER380">
        <v>37.83806896551724</v>
      </c>
      <c r="ES380">
        <v>0</v>
      </c>
      <c r="ET380">
        <v>0</v>
      </c>
      <c r="EU380">
        <v>0</v>
      </c>
      <c r="EV380">
        <v>1758416668.8</v>
      </c>
      <c r="EW380">
        <v>0</v>
      </c>
      <c r="EX380">
        <v>961.3923076923077</v>
      </c>
      <c r="EY380">
        <v>22.25641018715545</v>
      </c>
      <c r="EZ380">
        <v>-3.408547067162619</v>
      </c>
      <c r="FA380">
        <v>-17.93461538461538</v>
      </c>
      <c r="FB380">
        <v>15</v>
      </c>
      <c r="FC380">
        <v>0</v>
      </c>
      <c r="FD380" t="s">
        <v>424</v>
      </c>
      <c r="FE380">
        <v>1746989605.5</v>
      </c>
      <c r="FF380">
        <v>1746989593.5</v>
      </c>
      <c r="FG380">
        <v>0</v>
      </c>
      <c r="FH380">
        <v>-0.274</v>
      </c>
      <c r="FI380">
        <v>-0.002</v>
      </c>
      <c r="FJ380">
        <v>2.549</v>
      </c>
      <c r="FK380">
        <v>0.129</v>
      </c>
      <c r="FL380">
        <v>420</v>
      </c>
      <c r="FM380">
        <v>17</v>
      </c>
      <c r="FN380">
        <v>0.02</v>
      </c>
      <c r="FO380">
        <v>0.04</v>
      </c>
      <c r="FP380">
        <v>3.239278048780488</v>
      </c>
      <c r="FQ380">
        <v>-0.1199784668989503</v>
      </c>
      <c r="FR380">
        <v>0.03417458371074181</v>
      </c>
      <c r="FS380">
        <v>1</v>
      </c>
      <c r="FT380">
        <v>962.6411764705883</v>
      </c>
      <c r="FU380">
        <v>-9.265087896511067</v>
      </c>
      <c r="FV380">
        <v>6.205742959125894</v>
      </c>
      <c r="FW380">
        <v>0</v>
      </c>
      <c r="FX380">
        <v>0.3759586341463415</v>
      </c>
      <c r="FY380">
        <v>-0.006967986062717565</v>
      </c>
      <c r="FZ380">
        <v>0.0008896420424598153</v>
      </c>
      <c r="GA380">
        <v>1</v>
      </c>
      <c r="GB380">
        <v>2</v>
      </c>
      <c r="GC380">
        <v>3</v>
      </c>
      <c r="GD380" t="s">
        <v>425</v>
      </c>
      <c r="GE380">
        <v>3.10329</v>
      </c>
      <c r="GF380">
        <v>2.72745</v>
      </c>
      <c r="GG380">
        <v>0.0882757</v>
      </c>
      <c r="GH380">
        <v>0.0876987</v>
      </c>
      <c r="GI380">
        <v>0.107335</v>
      </c>
      <c r="GJ380">
        <v>0.107588</v>
      </c>
      <c r="GK380">
        <v>23827.5</v>
      </c>
      <c r="GL380">
        <v>21635.9</v>
      </c>
      <c r="GM380">
        <v>26699.1</v>
      </c>
      <c r="GN380">
        <v>23938</v>
      </c>
      <c r="GO380">
        <v>38137.3</v>
      </c>
      <c r="GP380">
        <v>31577.4</v>
      </c>
      <c r="GQ380">
        <v>46626.8</v>
      </c>
      <c r="GR380">
        <v>37871.2</v>
      </c>
      <c r="GS380">
        <v>1.86625</v>
      </c>
      <c r="GT380">
        <v>1.85812</v>
      </c>
      <c r="GU380">
        <v>0.084471</v>
      </c>
      <c r="GV380">
        <v>0</v>
      </c>
      <c r="GW380">
        <v>28.6303</v>
      </c>
      <c r="GX380">
        <v>999.9</v>
      </c>
      <c r="GY380">
        <v>53</v>
      </c>
      <c r="GZ380">
        <v>31.8</v>
      </c>
      <c r="HA380">
        <v>27.7451</v>
      </c>
      <c r="HB380">
        <v>61.3037</v>
      </c>
      <c r="HC380">
        <v>25.8654</v>
      </c>
      <c r="HD380">
        <v>1</v>
      </c>
      <c r="HE380">
        <v>0.142388</v>
      </c>
      <c r="HF380">
        <v>-1.22416</v>
      </c>
      <c r="HG380">
        <v>20.2943</v>
      </c>
      <c r="HH380">
        <v>5.22193</v>
      </c>
      <c r="HI380">
        <v>11.98</v>
      </c>
      <c r="HJ380">
        <v>4.96555</v>
      </c>
      <c r="HK380">
        <v>3.27595</v>
      </c>
      <c r="HL380">
        <v>9999</v>
      </c>
      <c r="HM380">
        <v>9999</v>
      </c>
      <c r="HN380">
        <v>9999</v>
      </c>
      <c r="HO380">
        <v>999.9</v>
      </c>
      <c r="HP380">
        <v>1.86387</v>
      </c>
      <c r="HQ380">
        <v>1.86005</v>
      </c>
      <c r="HR380">
        <v>1.85838</v>
      </c>
      <c r="HS380">
        <v>1.85974</v>
      </c>
      <c r="HT380">
        <v>1.85986</v>
      </c>
      <c r="HU380">
        <v>1.85837</v>
      </c>
      <c r="HV380">
        <v>1.85745</v>
      </c>
      <c r="HW380">
        <v>1.8524</v>
      </c>
      <c r="HX380">
        <v>0</v>
      </c>
      <c r="HY380">
        <v>0</v>
      </c>
      <c r="HZ380">
        <v>0</v>
      </c>
      <c r="IA380">
        <v>0</v>
      </c>
      <c r="IB380" t="s">
        <v>426</v>
      </c>
      <c r="IC380" t="s">
        <v>427</v>
      </c>
      <c r="ID380" t="s">
        <v>428</v>
      </c>
      <c r="IE380" t="s">
        <v>428</v>
      </c>
      <c r="IF380" t="s">
        <v>428</v>
      </c>
      <c r="IG380" t="s">
        <v>428</v>
      </c>
      <c r="IH380">
        <v>0</v>
      </c>
      <c r="II380">
        <v>100</v>
      </c>
      <c r="IJ380">
        <v>100</v>
      </c>
      <c r="IK380">
        <v>-0.661</v>
      </c>
      <c r="IL380">
        <v>0.3176</v>
      </c>
      <c r="IM380">
        <v>-0.6605319167387009</v>
      </c>
      <c r="IN380">
        <v>-0.0004737513092168879</v>
      </c>
      <c r="IO380">
        <v>1.233974951706583E-06</v>
      </c>
      <c r="IP380">
        <v>-2.791035861235605E-10</v>
      </c>
      <c r="IQ380">
        <v>0.04306461537617447</v>
      </c>
      <c r="IR380">
        <v>-0.002560808816659483</v>
      </c>
      <c r="IS380">
        <v>0.0007441110143227328</v>
      </c>
      <c r="IT380">
        <v>-6.151772081818622E-06</v>
      </c>
      <c r="IU380">
        <v>2</v>
      </c>
      <c r="IV380">
        <v>1988</v>
      </c>
      <c r="IW380">
        <v>1</v>
      </c>
      <c r="IX380">
        <v>28</v>
      </c>
      <c r="IY380">
        <v>190451.1</v>
      </c>
      <c r="IZ380">
        <v>190451.3</v>
      </c>
      <c r="JA380">
        <v>1.1499</v>
      </c>
      <c r="JB380">
        <v>2.62207</v>
      </c>
      <c r="JC380">
        <v>1.49658</v>
      </c>
      <c r="JD380">
        <v>2.34619</v>
      </c>
      <c r="JE380">
        <v>1.54907</v>
      </c>
      <c r="JF380">
        <v>2.35229</v>
      </c>
      <c r="JG380">
        <v>36.5996</v>
      </c>
      <c r="JH380">
        <v>24.0875</v>
      </c>
      <c r="JI380">
        <v>18</v>
      </c>
      <c r="JJ380">
        <v>481.853</v>
      </c>
      <c r="JK380">
        <v>491.152</v>
      </c>
      <c r="JL380">
        <v>30.5786</v>
      </c>
      <c r="JM380">
        <v>29.0836</v>
      </c>
      <c r="JN380">
        <v>30</v>
      </c>
      <c r="JO380">
        <v>29.2765</v>
      </c>
      <c r="JP380">
        <v>29.2634</v>
      </c>
      <c r="JQ380">
        <v>23.1209</v>
      </c>
      <c r="JR380">
        <v>18.5199</v>
      </c>
      <c r="JS380">
        <v>100</v>
      </c>
      <c r="JT380">
        <v>30.5759</v>
      </c>
      <c r="JU380">
        <v>420</v>
      </c>
      <c r="JV380">
        <v>23.5776</v>
      </c>
      <c r="JW380">
        <v>101.942</v>
      </c>
      <c r="JX380">
        <v>91.33240000000001</v>
      </c>
    </row>
    <row r="381" spans="1:284">
      <c r="A381">
        <v>363</v>
      </c>
      <c r="B381">
        <v>1758416671</v>
      </c>
      <c r="C381">
        <v>3968</v>
      </c>
      <c r="D381" t="s">
        <v>1162</v>
      </c>
      <c r="E381" t="s">
        <v>1163</v>
      </c>
      <c r="F381">
        <v>5</v>
      </c>
      <c r="G381" t="s">
        <v>1159</v>
      </c>
      <c r="H381" t="s">
        <v>421</v>
      </c>
      <c r="I381">
        <v>1758416662.910714</v>
      </c>
      <c r="J381">
        <f>(K381)/1000</f>
        <v>0</v>
      </c>
      <c r="K381">
        <f>1000*DK381*AI381*(DG381-DH381)/(100*CZ381*(1000-AI381*DG381))</f>
        <v>0</v>
      </c>
      <c r="L381">
        <f>DK381*AI381*(DF381-DE381*(1000-AI381*DH381)/(1000-AI381*DG381))/(100*CZ381)</f>
        <v>0</v>
      </c>
      <c r="M381">
        <f>DE381 - IF(AI381&gt;1, L381*CZ381*100.0/(AK381), 0)</f>
        <v>0</v>
      </c>
      <c r="N381">
        <f>((T381-J381/2)*M381-L381)/(T381+J381/2)</f>
        <v>0</v>
      </c>
      <c r="O381">
        <f>N381*(DL381+DM381)/1000.0</f>
        <v>0</v>
      </c>
      <c r="P381">
        <f>(DE381 - IF(AI381&gt;1, L381*CZ381*100.0/(AK381), 0))*(DL381+DM381)/1000.0</f>
        <v>0</v>
      </c>
      <c r="Q381">
        <f>2.0/((1/S381-1/R381)+SIGN(S381)*SQRT((1/S381-1/R381)*(1/S381-1/R381) + 4*DA381/((DA381+1)*(DA381+1))*(2*1/S381*1/R381-1/R381*1/R381)))</f>
        <v>0</v>
      </c>
      <c r="R381">
        <f>IF(LEFT(DB381,1)&lt;&gt;"0",IF(LEFT(DB381,1)="1",3.0,DC381),$D$5+$E$5*(DS381*DL381/($K$5*1000))+$F$5*(DS381*DL381/($K$5*1000))*MAX(MIN(CZ381,$J$5),$I$5)*MAX(MIN(CZ381,$J$5),$I$5)+$G$5*MAX(MIN(CZ381,$J$5),$I$5)*(DS381*DL381/($K$5*1000))+$H$5*(DS381*DL381/($K$5*1000))*(DS381*DL381/($K$5*1000)))</f>
        <v>0</v>
      </c>
      <c r="S381">
        <f>J381*(1000-(1000*0.61365*exp(17.502*W381/(240.97+W381))/(DL381+DM381)+DG381)/2)/(1000*0.61365*exp(17.502*W381/(240.97+W381))/(DL381+DM381)-DG381)</f>
        <v>0</v>
      </c>
      <c r="T381">
        <f>1/((DA381+1)/(Q381/1.6)+1/(R381/1.37)) + DA381/((DA381+1)/(Q381/1.6) + DA381/(R381/1.37))</f>
        <v>0</v>
      </c>
      <c r="U381">
        <f>(CV381*CY381)</f>
        <v>0</v>
      </c>
      <c r="V381">
        <f>(DN381+(U381+2*0.95*5.67E-8*(((DN381+$B$9)+273)^4-(DN381+273)^4)-44100*J381)/(1.84*29.3*R381+8*0.95*5.67E-8*(DN381+273)^3))</f>
        <v>0</v>
      </c>
      <c r="W381">
        <f>($C$9*DO381+$D$9*DP381+$E$9*V381)</f>
        <v>0</v>
      </c>
      <c r="X381">
        <f>0.61365*exp(17.502*W381/(240.97+W381))</f>
        <v>0</v>
      </c>
      <c r="Y381">
        <f>(Z381/AA381*100)</f>
        <v>0</v>
      </c>
      <c r="Z381">
        <f>DG381*(DL381+DM381)/1000</f>
        <v>0</v>
      </c>
      <c r="AA381">
        <f>0.61365*exp(17.502*DN381/(240.97+DN381))</f>
        <v>0</v>
      </c>
      <c r="AB381">
        <f>(X381-DG381*(DL381+DM381)/1000)</f>
        <v>0</v>
      </c>
      <c r="AC381">
        <f>(-J381*44100)</f>
        <v>0</v>
      </c>
      <c r="AD381">
        <f>2*29.3*R381*0.92*(DN381-W381)</f>
        <v>0</v>
      </c>
      <c r="AE381">
        <f>2*0.95*5.67E-8*(((DN381+$B$9)+273)^4-(W381+273)^4)</f>
        <v>0</v>
      </c>
      <c r="AF381">
        <f>U381+AE381+AC381+AD381</f>
        <v>0</v>
      </c>
      <c r="AG381">
        <v>0</v>
      </c>
      <c r="AH381">
        <v>0</v>
      </c>
      <c r="AI381">
        <f>IF(AG381*$H$15&gt;=AK381,1.0,(AK381/(AK381-AG381*$H$15)))</f>
        <v>0</v>
      </c>
      <c r="AJ381">
        <f>(AI381-1)*100</f>
        <v>0</v>
      </c>
      <c r="AK381">
        <f>MAX(0,($B$15+$C$15*DS381)/(1+$D$15*DS381)*DL381/(DN381+273)*$E$15)</f>
        <v>0</v>
      </c>
      <c r="AL381" t="s">
        <v>422</v>
      </c>
      <c r="AM381" t="s">
        <v>422</v>
      </c>
      <c r="AN381">
        <v>0</v>
      </c>
      <c r="AO381">
        <v>0</v>
      </c>
      <c r="AP381">
        <f>1-AN381/AO381</f>
        <v>0</v>
      </c>
      <c r="AQ381">
        <v>0</v>
      </c>
      <c r="AR381" t="s">
        <v>422</v>
      </c>
      <c r="AS381" t="s">
        <v>422</v>
      </c>
      <c r="AT381">
        <v>0</v>
      </c>
      <c r="AU381">
        <v>0</v>
      </c>
      <c r="AV381">
        <f>1-AT381/AU381</f>
        <v>0</v>
      </c>
      <c r="AW381">
        <v>0.5</v>
      </c>
      <c r="AX381">
        <f>CW381</f>
        <v>0</v>
      </c>
      <c r="AY381">
        <f>L381</f>
        <v>0</v>
      </c>
      <c r="AZ381">
        <f>AV381*AW381*AX381</f>
        <v>0</v>
      </c>
      <c r="BA381">
        <f>(AY381-AQ381)/AX381</f>
        <v>0</v>
      </c>
      <c r="BB381">
        <f>(AO381-AU381)/AU381</f>
        <v>0</v>
      </c>
      <c r="BC381">
        <f>AN381/(AP381+AN381/AU381)</f>
        <v>0</v>
      </c>
      <c r="BD381" t="s">
        <v>422</v>
      </c>
      <c r="BE381">
        <v>0</v>
      </c>
      <c r="BF381">
        <f>IF(BE381&lt;&gt;0, BE381, BC381)</f>
        <v>0</v>
      </c>
      <c r="BG381">
        <f>1-BF381/AU381</f>
        <v>0</v>
      </c>
      <c r="BH381">
        <f>(AU381-AT381)/(AU381-BF381)</f>
        <v>0</v>
      </c>
      <c r="BI381">
        <f>(AO381-AU381)/(AO381-BF381)</f>
        <v>0</v>
      </c>
      <c r="BJ381">
        <f>(AU381-AT381)/(AU381-AN381)</f>
        <v>0</v>
      </c>
      <c r="BK381">
        <f>(AO381-AU381)/(AO381-AN381)</f>
        <v>0</v>
      </c>
      <c r="BL381">
        <f>(BH381*BF381/AT381)</f>
        <v>0</v>
      </c>
      <c r="BM381">
        <f>(1-BL381)</f>
        <v>0</v>
      </c>
      <c r="CV381">
        <f>$B$13*DT381+$C$13*DU381+$F$13*EF381*(1-EI381)</f>
        <v>0</v>
      </c>
      <c r="CW381">
        <f>CV381*CX381</f>
        <v>0</v>
      </c>
      <c r="CX381">
        <f>($B$13*$D$11+$C$13*$D$11+$F$13*((ES381+EK381)/MAX(ES381+EK381+ET381, 0.1)*$I$11+ET381/MAX(ES381+EK381+ET381, 0.1)*$J$11))/($B$13+$C$13+$F$13)</f>
        <v>0</v>
      </c>
      <c r="CY381">
        <f>($B$13*$K$11+$C$13*$K$11+$F$13*((ES381+EK381)/MAX(ES381+EK381+ET381, 0.1)*$P$11+ET381/MAX(ES381+EK381+ET381, 0.1)*$Q$11))/($B$13+$C$13+$F$13)</f>
        <v>0</v>
      </c>
      <c r="CZ381">
        <v>5.79</v>
      </c>
      <c r="DA381">
        <v>0.5</v>
      </c>
      <c r="DB381" t="s">
        <v>423</v>
      </c>
      <c r="DC381">
        <v>2</v>
      </c>
      <c r="DD381">
        <v>1758416662.910714</v>
      </c>
      <c r="DE381">
        <v>423.232</v>
      </c>
      <c r="DF381">
        <v>420.0016785714286</v>
      </c>
      <c r="DG381">
        <v>23.98081071428572</v>
      </c>
      <c r="DH381">
        <v>23.60528571428571</v>
      </c>
      <c r="DI381">
        <v>423.8929285714286</v>
      </c>
      <c r="DJ381">
        <v>23.66319642857143</v>
      </c>
      <c r="DK381">
        <v>500.0116785714286</v>
      </c>
      <c r="DL381">
        <v>90.178</v>
      </c>
      <c r="DM381">
        <v>0.06950835000000001</v>
      </c>
      <c r="DN381">
        <v>30.29620714285714</v>
      </c>
      <c r="DO381">
        <v>30.00729285714286</v>
      </c>
      <c r="DP381">
        <v>999.9000000000002</v>
      </c>
      <c r="DQ381">
        <v>0</v>
      </c>
      <c r="DR381">
        <v>0</v>
      </c>
      <c r="DS381">
        <v>10000.23928571428</v>
      </c>
      <c r="DT381">
        <v>0</v>
      </c>
      <c r="DU381">
        <v>3.764269999999999</v>
      </c>
      <c r="DV381">
        <v>3.230336428571428</v>
      </c>
      <c r="DW381">
        <v>433.6308571428572</v>
      </c>
      <c r="DX381">
        <v>430.1556071428571</v>
      </c>
      <c r="DY381">
        <v>0.3755246071428571</v>
      </c>
      <c r="DZ381">
        <v>420.0016785714286</v>
      </c>
      <c r="EA381">
        <v>23.60528571428571</v>
      </c>
      <c r="EB381">
        <v>2.162542857142857</v>
      </c>
      <c r="EC381">
        <v>2.128678214285714</v>
      </c>
      <c r="ED381">
        <v>18.68748928571429</v>
      </c>
      <c r="EE381">
        <v>18.43541428571428</v>
      </c>
      <c r="EF381">
        <v>0.005000780000000002</v>
      </c>
      <c r="EG381">
        <v>0</v>
      </c>
      <c r="EH381">
        <v>0</v>
      </c>
      <c r="EI381">
        <v>0</v>
      </c>
      <c r="EJ381">
        <v>961.7535714285714</v>
      </c>
      <c r="EK381">
        <v>0.005000780000000002</v>
      </c>
      <c r="EL381">
        <v>-18.725</v>
      </c>
      <c r="EM381">
        <v>-1.128571428571428</v>
      </c>
      <c r="EN381">
        <v>35.18057142857143</v>
      </c>
      <c r="EO381">
        <v>38.64271428571429</v>
      </c>
      <c r="EP381">
        <v>37.05339285714285</v>
      </c>
      <c r="EQ381">
        <v>38.70510714285714</v>
      </c>
      <c r="ER381">
        <v>37.83896428571428</v>
      </c>
      <c r="ES381">
        <v>0</v>
      </c>
      <c r="ET381">
        <v>0</v>
      </c>
      <c r="EU381">
        <v>0</v>
      </c>
      <c r="EV381">
        <v>1758416671.2</v>
      </c>
      <c r="EW381">
        <v>0</v>
      </c>
      <c r="EX381">
        <v>962.146153846154</v>
      </c>
      <c r="EY381">
        <v>21.25811961555994</v>
      </c>
      <c r="EZ381">
        <v>13.93162404219743</v>
      </c>
      <c r="FA381">
        <v>-18.66538461538462</v>
      </c>
      <c r="FB381">
        <v>15</v>
      </c>
      <c r="FC381">
        <v>0</v>
      </c>
      <c r="FD381" t="s">
        <v>424</v>
      </c>
      <c r="FE381">
        <v>1746989605.5</v>
      </c>
      <c r="FF381">
        <v>1746989593.5</v>
      </c>
      <c r="FG381">
        <v>0</v>
      </c>
      <c r="FH381">
        <v>-0.274</v>
      </c>
      <c r="FI381">
        <v>-0.002</v>
      </c>
      <c r="FJ381">
        <v>2.549</v>
      </c>
      <c r="FK381">
        <v>0.129</v>
      </c>
      <c r="FL381">
        <v>420</v>
      </c>
      <c r="FM381">
        <v>17</v>
      </c>
      <c r="FN381">
        <v>0.02</v>
      </c>
      <c r="FO381">
        <v>0.04</v>
      </c>
      <c r="FP381">
        <v>3.2444115</v>
      </c>
      <c r="FQ381">
        <v>-0.1161088930581683</v>
      </c>
      <c r="FR381">
        <v>0.03565553242836237</v>
      </c>
      <c r="FS381">
        <v>1</v>
      </c>
      <c r="FT381">
        <v>961.8911764705882</v>
      </c>
      <c r="FU381">
        <v>0.4079449644106115</v>
      </c>
      <c r="FV381">
        <v>6.096545195584083</v>
      </c>
      <c r="FW381">
        <v>1</v>
      </c>
      <c r="FX381">
        <v>0.375771325</v>
      </c>
      <c r="FY381">
        <v>-0.00780253283302228</v>
      </c>
      <c r="FZ381">
        <v>0.0009426157060939499</v>
      </c>
      <c r="GA381">
        <v>1</v>
      </c>
      <c r="GB381">
        <v>3</v>
      </c>
      <c r="GC381">
        <v>3</v>
      </c>
      <c r="GD381" t="s">
        <v>462</v>
      </c>
      <c r="GE381">
        <v>3.10302</v>
      </c>
      <c r="GF381">
        <v>2.72755</v>
      </c>
      <c r="GG381">
        <v>0.0882724</v>
      </c>
      <c r="GH381">
        <v>0.0877039</v>
      </c>
      <c r="GI381">
        <v>0.107336</v>
      </c>
      <c r="GJ381">
        <v>0.107585</v>
      </c>
      <c r="GK381">
        <v>23827.6</v>
      </c>
      <c r="GL381">
        <v>21635.8</v>
      </c>
      <c r="GM381">
        <v>26699.2</v>
      </c>
      <c r="GN381">
        <v>23938.1</v>
      </c>
      <c r="GO381">
        <v>38137.4</v>
      </c>
      <c r="GP381">
        <v>31577.5</v>
      </c>
      <c r="GQ381">
        <v>46627</v>
      </c>
      <c r="GR381">
        <v>37871.2</v>
      </c>
      <c r="GS381">
        <v>1.86593</v>
      </c>
      <c r="GT381">
        <v>1.85835</v>
      </c>
      <c r="GU381">
        <v>0.0842661</v>
      </c>
      <c r="GV381">
        <v>0</v>
      </c>
      <c r="GW381">
        <v>28.6314</v>
      </c>
      <c r="GX381">
        <v>999.9</v>
      </c>
      <c r="GY381">
        <v>53</v>
      </c>
      <c r="GZ381">
        <v>31.8</v>
      </c>
      <c r="HA381">
        <v>27.7487</v>
      </c>
      <c r="HB381">
        <v>60.8337</v>
      </c>
      <c r="HC381">
        <v>26.0697</v>
      </c>
      <c r="HD381">
        <v>1</v>
      </c>
      <c r="HE381">
        <v>0.142335</v>
      </c>
      <c r="HF381">
        <v>-1.22803</v>
      </c>
      <c r="HG381">
        <v>20.2941</v>
      </c>
      <c r="HH381">
        <v>5.22238</v>
      </c>
      <c r="HI381">
        <v>11.98</v>
      </c>
      <c r="HJ381">
        <v>4.96555</v>
      </c>
      <c r="HK381">
        <v>3.27598</v>
      </c>
      <c r="HL381">
        <v>9999</v>
      </c>
      <c r="HM381">
        <v>9999</v>
      </c>
      <c r="HN381">
        <v>9999</v>
      </c>
      <c r="HO381">
        <v>999.9</v>
      </c>
      <c r="HP381">
        <v>1.86386</v>
      </c>
      <c r="HQ381">
        <v>1.86005</v>
      </c>
      <c r="HR381">
        <v>1.85839</v>
      </c>
      <c r="HS381">
        <v>1.85974</v>
      </c>
      <c r="HT381">
        <v>1.85985</v>
      </c>
      <c r="HU381">
        <v>1.85837</v>
      </c>
      <c r="HV381">
        <v>1.85745</v>
      </c>
      <c r="HW381">
        <v>1.85241</v>
      </c>
      <c r="HX381">
        <v>0</v>
      </c>
      <c r="HY381">
        <v>0</v>
      </c>
      <c r="HZ381">
        <v>0</v>
      </c>
      <c r="IA381">
        <v>0</v>
      </c>
      <c r="IB381" t="s">
        <v>426</v>
      </c>
      <c r="IC381" t="s">
        <v>427</v>
      </c>
      <c r="ID381" t="s">
        <v>428</v>
      </c>
      <c r="IE381" t="s">
        <v>428</v>
      </c>
      <c r="IF381" t="s">
        <v>428</v>
      </c>
      <c r="IG381" t="s">
        <v>428</v>
      </c>
      <c r="IH381">
        <v>0</v>
      </c>
      <c r="II381">
        <v>100</v>
      </c>
      <c r="IJ381">
        <v>100</v>
      </c>
      <c r="IK381">
        <v>-0.661</v>
      </c>
      <c r="IL381">
        <v>0.3176</v>
      </c>
      <c r="IM381">
        <v>-0.6605319167387009</v>
      </c>
      <c r="IN381">
        <v>-0.0004737513092168879</v>
      </c>
      <c r="IO381">
        <v>1.233974951706583E-06</v>
      </c>
      <c r="IP381">
        <v>-2.791035861235605E-10</v>
      </c>
      <c r="IQ381">
        <v>0.04306461537617447</v>
      </c>
      <c r="IR381">
        <v>-0.002560808816659483</v>
      </c>
      <c r="IS381">
        <v>0.0007441110143227328</v>
      </c>
      <c r="IT381">
        <v>-6.151772081818622E-06</v>
      </c>
      <c r="IU381">
        <v>2</v>
      </c>
      <c r="IV381">
        <v>1988</v>
      </c>
      <c r="IW381">
        <v>1</v>
      </c>
      <c r="IX381">
        <v>28</v>
      </c>
      <c r="IY381">
        <v>190451.1</v>
      </c>
      <c r="IZ381">
        <v>190451.3</v>
      </c>
      <c r="JA381">
        <v>1.1499</v>
      </c>
      <c r="JB381">
        <v>2.61719</v>
      </c>
      <c r="JC381">
        <v>1.49658</v>
      </c>
      <c r="JD381">
        <v>2.34741</v>
      </c>
      <c r="JE381">
        <v>1.54907</v>
      </c>
      <c r="JF381">
        <v>2.42798</v>
      </c>
      <c r="JG381">
        <v>36.5996</v>
      </c>
      <c r="JH381">
        <v>24.0963</v>
      </c>
      <c r="JI381">
        <v>18</v>
      </c>
      <c r="JJ381">
        <v>481.663</v>
      </c>
      <c r="JK381">
        <v>491.3</v>
      </c>
      <c r="JL381">
        <v>30.5752</v>
      </c>
      <c r="JM381">
        <v>29.0836</v>
      </c>
      <c r="JN381">
        <v>30.0001</v>
      </c>
      <c r="JO381">
        <v>29.2765</v>
      </c>
      <c r="JP381">
        <v>29.2634</v>
      </c>
      <c r="JQ381">
        <v>23.1206</v>
      </c>
      <c r="JR381">
        <v>18.5199</v>
      </c>
      <c r="JS381">
        <v>100</v>
      </c>
      <c r="JT381">
        <v>30.568</v>
      </c>
      <c r="JU381">
        <v>420</v>
      </c>
      <c r="JV381">
        <v>23.5776</v>
      </c>
      <c r="JW381">
        <v>101.943</v>
      </c>
      <c r="JX381">
        <v>91.33240000000001</v>
      </c>
    </row>
    <row r="382" spans="1:284">
      <c r="A382">
        <v>364</v>
      </c>
      <c r="B382">
        <v>1758416673</v>
      </c>
      <c r="C382">
        <v>3970</v>
      </c>
      <c r="D382" t="s">
        <v>1164</v>
      </c>
      <c r="E382" t="s">
        <v>1165</v>
      </c>
      <c r="F382">
        <v>5</v>
      </c>
      <c r="G382" t="s">
        <v>1159</v>
      </c>
      <c r="H382" t="s">
        <v>421</v>
      </c>
      <c r="I382">
        <v>1758416664.833333</v>
      </c>
      <c r="J382">
        <f>(K382)/1000</f>
        <v>0</v>
      </c>
      <c r="K382">
        <f>1000*DK382*AI382*(DG382-DH382)/(100*CZ382*(1000-AI382*DG382))</f>
        <v>0</v>
      </c>
      <c r="L382">
        <f>DK382*AI382*(DF382-DE382*(1000-AI382*DH382)/(1000-AI382*DG382))/(100*CZ382)</f>
        <v>0</v>
      </c>
      <c r="M382">
        <f>DE382 - IF(AI382&gt;1, L382*CZ382*100.0/(AK382), 0)</f>
        <v>0</v>
      </c>
      <c r="N382">
        <f>((T382-J382/2)*M382-L382)/(T382+J382/2)</f>
        <v>0</v>
      </c>
      <c r="O382">
        <f>N382*(DL382+DM382)/1000.0</f>
        <v>0</v>
      </c>
      <c r="P382">
        <f>(DE382 - IF(AI382&gt;1, L382*CZ382*100.0/(AK382), 0))*(DL382+DM382)/1000.0</f>
        <v>0</v>
      </c>
      <c r="Q382">
        <f>2.0/((1/S382-1/R382)+SIGN(S382)*SQRT((1/S382-1/R382)*(1/S382-1/R382) + 4*DA382/((DA382+1)*(DA382+1))*(2*1/S382*1/R382-1/R382*1/R382)))</f>
        <v>0</v>
      </c>
      <c r="R382">
        <f>IF(LEFT(DB382,1)&lt;&gt;"0",IF(LEFT(DB382,1)="1",3.0,DC382),$D$5+$E$5*(DS382*DL382/($K$5*1000))+$F$5*(DS382*DL382/($K$5*1000))*MAX(MIN(CZ382,$J$5),$I$5)*MAX(MIN(CZ382,$J$5),$I$5)+$G$5*MAX(MIN(CZ382,$J$5),$I$5)*(DS382*DL382/($K$5*1000))+$H$5*(DS382*DL382/($K$5*1000))*(DS382*DL382/($K$5*1000)))</f>
        <v>0</v>
      </c>
      <c r="S382">
        <f>J382*(1000-(1000*0.61365*exp(17.502*W382/(240.97+W382))/(DL382+DM382)+DG382)/2)/(1000*0.61365*exp(17.502*W382/(240.97+W382))/(DL382+DM382)-DG382)</f>
        <v>0</v>
      </c>
      <c r="T382">
        <f>1/((DA382+1)/(Q382/1.6)+1/(R382/1.37)) + DA382/((DA382+1)/(Q382/1.6) + DA382/(R382/1.37))</f>
        <v>0</v>
      </c>
      <c r="U382">
        <f>(CV382*CY382)</f>
        <v>0</v>
      </c>
      <c r="V382">
        <f>(DN382+(U382+2*0.95*5.67E-8*(((DN382+$B$9)+273)^4-(DN382+273)^4)-44100*J382)/(1.84*29.3*R382+8*0.95*5.67E-8*(DN382+273)^3))</f>
        <v>0</v>
      </c>
      <c r="W382">
        <f>($C$9*DO382+$D$9*DP382+$E$9*V382)</f>
        <v>0</v>
      </c>
      <c r="X382">
        <f>0.61365*exp(17.502*W382/(240.97+W382))</f>
        <v>0</v>
      </c>
      <c r="Y382">
        <f>(Z382/AA382*100)</f>
        <v>0</v>
      </c>
      <c r="Z382">
        <f>DG382*(DL382+DM382)/1000</f>
        <v>0</v>
      </c>
      <c r="AA382">
        <f>0.61365*exp(17.502*DN382/(240.97+DN382))</f>
        <v>0</v>
      </c>
      <c r="AB382">
        <f>(X382-DG382*(DL382+DM382)/1000)</f>
        <v>0</v>
      </c>
      <c r="AC382">
        <f>(-J382*44100)</f>
        <v>0</v>
      </c>
      <c r="AD382">
        <f>2*29.3*R382*0.92*(DN382-W382)</f>
        <v>0</v>
      </c>
      <c r="AE382">
        <f>2*0.95*5.67E-8*(((DN382+$B$9)+273)^4-(W382+273)^4)</f>
        <v>0</v>
      </c>
      <c r="AF382">
        <f>U382+AE382+AC382+AD382</f>
        <v>0</v>
      </c>
      <c r="AG382">
        <v>0</v>
      </c>
      <c r="AH382">
        <v>0</v>
      </c>
      <c r="AI382">
        <f>IF(AG382*$H$15&gt;=AK382,1.0,(AK382/(AK382-AG382*$H$15)))</f>
        <v>0</v>
      </c>
      <c r="AJ382">
        <f>(AI382-1)*100</f>
        <v>0</v>
      </c>
      <c r="AK382">
        <f>MAX(0,($B$15+$C$15*DS382)/(1+$D$15*DS382)*DL382/(DN382+273)*$E$15)</f>
        <v>0</v>
      </c>
      <c r="AL382" t="s">
        <v>422</v>
      </c>
      <c r="AM382" t="s">
        <v>422</v>
      </c>
      <c r="AN382">
        <v>0</v>
      </c>
      <c r="AO382">
        <v>0</v>
      </c>
      <c r="AP382">
        <f>1-AN382/AO382</f>
        <v>0</v>
      </c>
      <c r="AQ382">
        <v>0</v>
      </c>
      <c r="AR382" t="s">
        <v>422</v>
      </c>
      <c r="AS382" t="s">
        <v>422</v>
      </c>
      <c r="AT382">
        <v>0</v>
      </c>
      <c r="AU382">
        <v>0</v>
      </c>
      <c r="AV382">
        <f>1-AT382/AU382</f>
        <v>0</v>
      </c>
      <c r="AW382">
        <v>0.5</v>
      </c>
      <c r="AX382">
        <f>CW382</f>
        <v>0</v>
      </c>
      <c r="AY382">
        <f>L382</f>
        <v>0</v>
      </c>
      <c r="AZ382">
        <f>AV382*AW382*AX382</f>
        <v>0</v>
      </c>
      <c r="BA382">
        <f>(AY382-AQ382)/AX382</f>
        <v>0</v>
      </c>
      <c r="BB382">
        <f>(AO382-AU382)/AU382</f>
        <v>0</v>
      </c>
      <c r="BC382">
        <f>AN382/(AP382+AN382/AU382)</f>
        <v>0</v>
      </c>
      <c r="BD382" t="s">
        <v>422</v>
      </c>
      <c r="BE382">
        <v>0</v>
      </c>
      <c r="BF382">
        <f>IF(BE382&lt;&gt;0, BE382, BC382)</f>
        <v>0</v>
      </c>
      <c r="BG382">
        <f>1-BF382/AU382</f>
        <v>0</v>
      </c>
      <c r="BH382">
        <f>(AU382-AT382)/(AU382-BF382)</f>
        <v>0</v>
      </c>
      <c r="BI382">
        <f>(AO382-AU382)/(AO382-BF382)</f>
        <v>0</v>
      </c>
      <c r="BJ382">
        <f>(AU382-AT382)/(AU382-AN382)</f>
        <v>0</v>
      </c>
      <c r="BK382">
        <f>(AO382-AU382)/(AO382-AN382)</f>
        <v>0</v>
      </c>
      <c r="BL382">
        <f>(BH382*BF382/AT382)</f>
        <v>0</v>
      </c>
      <c r="BM382">
        <f>(1-BL382)</f>
        <v>0</v>
      </c>
      <c r="CV382">
        <f>$B$13*DT382+$C$13*DU382+$F$13*EF382*(1-EI382)</f>
        <v>0</v>
      </c>
      <c r="CW382">
        <f>CV382*CX382</f>
        <v>0</v>
      </c>
      <c r="CX382">
        <f>($B$13*$D$11+$C$13*$D$11+$F$13*((ES382+EK382)/MAX(ES382+EK382+ET382, 0.1)*$I$11+ET382/MAX(ES382+EK382+ET382, 0.1)*$J$11))/($B$13+$C$13+$F$13)</f>
        <v>0</v>
      </c>
      <c r="CY382">
        <f>($B$13*$K$11+$C$13*$K$11+$F$13*((ES382+EK382)/MAX(ES382+EK382+ET382, 0.1)*$P$11+ET382/MAX(ES382+EK382+ET382, 0.1)*$Q$11))/($B$13+$C$13+$F$13)</f>
        <v>0</v>
      </c>
      <c r="CZ382">
        <v>5.79</v>
      </c>
      <c r="DA382">
        <v>0.5</v>
      </c>
      <c r="DB382" t="s">
        <v>423</v>
      </c>
      <c r="DC382">
        <v>2</v>
      </c>
      <c r="DD382">
        <v>1758416664.833333</v>
      </c>
      <c r="DE382">
        <v>423.2313703703704</v>
      </c>
      <c r="DF382">
        <v>419.9996296296296</v>
      </c>
      <c r="DG382">
        <v>23.9806925925926</v>
      </c>
      <c r="DH382">
        <v>23.60524444444445</v>
      </c>
      <c r="DI382">
        <v>423.8922962962963</v>
      </c>
      <c r="DJ382">
        <v>23.66307777777778</v>
      </c>
      <c r="DK382">
        <v>500.0148518518519</v>
      </c>
      <c r="DL382">
        <v>90.17788148148148</v>
      </c>
      <c r="DM382">
        <v>0.06948368888888888</v>
      </c>
      <c r="DN382">
        <v>30.29629259259259</v>
      </c>
      <c r="DO382">
        <v>30.00742962962963</v>
      </c>
      <c r="DP382">
        <v>999.9000000000001</v>
      </c>
      <c r="DQ382">
        <v>0</v>
      </c>
      <c r="DR382">
        <v>0</v>
      </c>
      <c r="DS382">
        <v>10003.32592592592</v>
      </c>
      <c r="DT382">
        <v>0</v>
      </c>
      <c r="DU382">
        <v>3.764269999999999</v>
      </c>
      <c r="DV382">
        <v>3.231735185185185</v>
      </c>
      <c r="DW382">
        <v>433.6301481481482</v>
      </c>
      <c r="DX382">
        <v>430.1534814814815</v>
      </c>
      <c r="DY382">
        <v>0.3754401111111111</v>
      </c>
      <c r="DZ382">
        <v>419.9996296296296</v>
      </c>
      <c r="EA382">
        <v>23.60524444444445</v>
      </c>
      <c r="EB382">
        <v>2.162528888888889</v>
      </c>
      <c r="EC382">
        <v>2.128672222222222</v>
      </c>
      <c r="ED382">
        <v>18.68738518518519</v>
      </c>
      <c r="EE382">
        <v>18.43536666666667</v>
      </c>
      <c r="EF382">
        <v>0.005000780000000001</v>
      </c>
      <c r="EG382">
        <v>0</v>
      </c>
      <c r="EH382">
        <v>0</v>
      </c>
      <c r="EI382">
        <v>0</v>
      </c>
      <c r="EJ382">
        <v>963.7481481481483</v>
      </c>
      <c r="EK382">
        <v>0.005000780000000001</v>
      </c>
      <c r="EL382">
        <v>-20.05185185185185</v>
      </c>
      <c r="EM382">
        <v>-1.203703703703704</v>
      </c>
      <c r="EN382">
        <v>35.16881481481482</v>
      </c>
      <c r="EO382">
        <v>38.62711111111111</v>
      </c>
      <c r="EP382">
        <v>37.04381481481482</v>
      </c>
      <c r="EQ382">
        <v>38.6895925925926</v>
      </c>
      <c r="ER382">
        <v>37.82374074074074</v>
      </c>
      <c r="ES382">
        <v>0</v>
      </c>
      <c r="ET382">
        <v>0</v>
      </c>
      <c r="EU382">
        <v>0</v>
      </c>
      <c r="EV382">
        <v>1758416673</v>
      </c>
      <c r="EW382">
        <v>0</v>
      </c>
      <c r="EX382">
        <v>963.92</v>
      </c>
      <c r="EY382">
        <v>23.96923087813755</v>
      </c>
      <c r="EZ382">
        <v>6.176922930885852</v>
      </c>
      <c r="FA382">
        <v>-19.932</v>
      </c>
      <c r="FB382">
        <v>15</v>
      </c>
      <c r="FC382">
        <v>0</v>
      </c>
      <c r="FD382" t="s">
        <v>424</v>
      </c>
      <c r="FE382">
        <v>1746989605.5</v>
      </c>
      <c r="FF382">
        <v>1746989593.5</v>
      </c>
      <c r="FG382">
        <v>0</v>
      </c>
      <c r="FH382">
        <v>-0.274</v>
      </c>
      <c r="FI382">
        <v>-0.002</v>
      </c>
      <c r="FJ382">
        <v>2.549</v>
      </c>
      <c r="FK382">
        <v>0.129</v>
      </c>
      <c r="FL382">
        <v>420</v>
      </c>
      <c r="FM382">
        <v>17</v>
      </c>
      <c r="FN382">
        <v>0.02</v>
      </c>
      <c r="FO382">
        <v>0.04</v>
      </c>
      <c r="FP382">
        <v>3.242858780487805</v>
      </c>
      <c r="FQ382">
        <v>-0.1031287108013931</v>
      </c>
      <c r="FR382">
        <v>0.03484345032025542</v>
      </c>
      <c r="FS382">
        <v>1</v>
      </c>
      <c r="FT382">
        <v>962.3617647058825</v>
      </c>
      <c r="FU382">
        <v>21.01604272073962</v>
      </c>
      <c r="FV382">
        <v>6.413359893309224</v>
      </c>
      <c r="FW382">
        <v>0</v>
      </c>
      <c r="FX382">
        <v>0.3755863170731708</v>
      </c>
      <c r="FY382">
        <v>-0.005221275261323473</v>
      </c>
      <c r="FZ382">
        <v>0.0007979892241776368</v>
      </c>
      <c r="GA382">
        <v>1</v>
      </c>
      <c r="GB382">
        <v>2</v>
      </c>
      <c r="GC382">
        <v>3</v>
      </c>
      <c r="GD382" t="s">
        <v>425</v>
      </c>
      <c r="GE382">
        <v>3.10304</v>
      </c>
      <c r="GF382">
        <v>2.72778</v>
      </c>
      <c r="GG382">
        <v>0.0882762</v>
      </c>
      <c r="GH382">
        <v>0.08771180000000001</v>
      </c>
      <c r="GI382">
        <v>0.107335</v>
      </c>
      <c r="GJ382">
        <v>0.107585</v>
      </c>
      <c r="GK382">
        <v>23827.6</v>
      </c>
      <c r="GL382">
        <v>21635.6</v>
      </c>
      <c r="GM382">
        <v>26699.2</v>
      </c>
      <c r="GN382">
        <v>23938</v>
      </c>
      <c r="GO382">
        <v>38137.4</v>
      </c>
      <c r="GP382">
        <v>31577.4</v>
      </c>
      <c r="GQ382">
        <v>46626.9</v>
      </c>
      <c r="GR382">
        <v>37871.1</v>
      </c>
      <c r="GS382">
        <v>1.86595</v>
      </c>
      <c r="GT382">
        <v>1.85807</v>
      </c>
      <c r="GU382">
        <v>0.0846758</v>
      </c>
      <c r="GV382">
        <v>0</v>
      </c>
      <c r="GW382">
        <v>28.6322</v>
      </c>
      <c r="GX382">
        <v>999.9</v>
      </c>
      <c r="GY382">
        <v>53</v>
      </c>
      <c r="GZ382">
        <v>31.8</v>
      </c>
      <c r="HA382">
        <v>27.7497</v>
      </c>
      <c r="HB382">
        <v>60.9937</v>
      </c>
      <c r="HC382">
        <v>26.0617</v>
      </c>
      <c r="HD382">
        <v>1</v>
      </c>
      <c r="HE382">
        <v>0.142579</v>
      </c>
      <c r="HF382">
        <v>-1.22103</v>
      </c>
      <c r="HG382">
        <v>20.2942</v>
      </c>
      <c r="HH382">
        <v>5.22208</v>
      </c>
      <c r="HI382">
        <v>11.98</v>
      </c>
      <c r="HJ382">
        <v>4.9654</v>
      </c>
      <c r="HK382">
        <v>3.276</v>
      </c>
      <c r="HL382">
        <v>9999</v>
      </c>
      <c r="HM382">
        <v>9999</v>
      </c>
      <c r="HN382">
        <v>9999</v>
      </c>
      <c r="HO382">
        <v>999.9</v>
      </c>
      <c r="HP382">
        <v>1.86387</v>
      </c>
      <c r="HQ382">
        <v>1.86006</v>
      </c>
      <c r="HR382">
        <v>1.8584</v>
      </c>
      <c r="HS382">
        <v>1.85975</v>
      </c>
      <c r="HT382">
        <v>1.85986</v>
      </c>
      <c r="HU382">
        <v>1.85837</v>
      </c>
      <c r="HV382">
        <v>1.85745</v>
      </c>
      <c r="HW382">
        <v>1.85241</v>
      </c>
      <c r="HX382">
        <v>0</v>
      </c>
      <c r="HY382">
        <v>0</v>
      </c>
      <c r="HZ382">
        <v>0</v>
      </c>
      <c r="IA382">
        <v>0</v>
      </c>
      <c r="IB382" t="s">
        <v>426</v>
      </c>
      <c r="IC382" t="s">
        <v>427</v>
      </c>
      <c r="ID382" t="s">
        <v>428</v>
      </c>
      <c r="IE382" t="s">
        <v>428</v>
      </c>
      <c r="IF382" t="s">
        <v>428</v>
      </c>
      <c r="IG382" t="s">
        <v>428</v>
      </c>
      <c r="IH382">
        <v>0</v>
      </c>
      <c r="II382">
        <v>100</v>
      </c>
      <c r="IJ382">
        <v>100</v>
      </c>
      <c r="IK382">
        <v>-0.661</v>
      </c>
      <c r="IL382">
        <v>0.3176</v>
      </c>
      <c r="IM382">
        <v>-0.6605319167387009</v>
      </c>
      <c r="IN382">
        <v>-0.0004737513092168879</v>
      </c>
      <c r="IO382">
        <v>1.233974951706583E-06</v>
      </c>
      <c r="IP382">
        <v>-2.791035861235605E-10</v>
      </c>
      <c r="IQ382">
        <v>0.04306461537617447</v>
      </c>
      <c r="IR382">
        <v>-0.002560808816659483</v>
      </c>
      <c r="IS382">
        <v>0.0007441110143227328</v>
      </c>
      <c r="IT382">
        <v>-6.151772081818622E-06</v>
      </c>
      <c r="IU382">
        <v>2</v>
      </c>
      <c r="IV382">
        <v>1988</v>
      </c>
      <c r="IW382">
        <v>1</v>
      </c>
      <c r="IX382">
        <v>28</v>
      </c>
      <c r="IY382">
        <v>190451.1</v>
      </c>
      <c r="IZ382">
        <v>190451.3</v>
      </c>
      <c r="JA382">
        <v>1.1499</v>
      </c>
      <c r="JB382">
        <v>2.61597</v>
      </c>
      <c r="JC382">
        <v>1.49658</v>
      </c>
      <c r="JD382">
        <v>2.34985</v>
      </c>
      <c r="JE382">
        <v>1.54907</v>
      </c>
      <c r="JF382">
        <v>2.47314</v>
      </c>
      <c r="JG382">
        <v>36.5996</v>
      </c>
      <c r="JH382">
        <v>24.105</v>
      </c>
      <c r="JI382">
        <v>18</v>
      </c>
      <c r="JJ382">
        <v>481.678</v>
      </c>
      <c r="JK382">
        <v>491.119</v>
      </c>
      <c r="JL382">
        <v>30.5722</v>
      </c>
      <c r="JM382">
        <v>29.0836</v>
      </c>
      <c r="JN382">
        <v>30.0002</v>
      </c>
      <c r="JO382">
        <v>29.2765</v>
      </c>
      <c r="JP382">
        <v>29.2634</v>
      </c>
      <c r="JQ382">
        <v>23.1192</v>
      </c>
      <c r="JR382">
        <v>18.5199</v>
      </c>
      <c r="JS382">
        <v>100</v>
      </c>
      <c r="JT382">
        <v>30.568</v>
      </c>
      <c r="JU382">
        <v>420</v>
      </c>
      <c r="JV382">
        <v>23.5776</v>
      </c>
      <c r="JW382">
        <v>101.943</v>
      </c>
      <c r="JX382">
        <v>91.3323</v>
      </c>
    </row>
    <row r="383" spans="1:284">
      <c r="A383">
        <v>365</v>
      </c>
      <c r="B383">
        <v>1758416675</v>
      </c>
      <c r="C383">
        <v>3972</v>
      </c>
      <c r="D383" t="s">
        <v>1166</v>
      </c>
      <c r="E383" t="s">
        <v>1167</v>
      </c>
      <c r="F383">
        <v>5</v>
      </c>
      <c r="G383" t="s">
        <v>1159</v>
      </c>
      <c r="H383" t="s">
        <v>421</v>
      </c>
      <c r="I383">
        <v>1758416666.826923</v>
      </c>
      <c r="J383">
        <f>(K383)/1000</f>
        <v>0</v>
      </c>
      <c r="K383">
        <f>1000*DK383*AI383*(DG383-DH383)/(100*CZ383*(1000-AI383*DG383))</f>
        <v>0</v>
      </c>
      <c r="L383">
        <f>DK383*AI383*(DF383-DE383*(1000-AI383*DH383)/(1000-AI383*DG383))/(100*CZ383)</f>
        <v>0</v>
      </c>
      <c r="M383">
        <f>DE383 - IF(AI383&gt;1, L383*CZ383*100.0/(AK383), 0)</f>
        <v>0</v>
      </c>
      <c r="N383">
        <f>((T383-J383/2)*M383-L383)/(T383+J383/2)</f>
        <v>0</v>
      </c>
      <c r="O383">
        <f>N383*(DL383+DM383)/1000.0</f>
        <v>0</v>
      </c>
      <c r="P383">
        <f>(DE383 - IF(AI383&gt;1, L383*CZ383*100.0/(AK383), 0))*(DL383+DM383)/1000.0</f>
        <v>0</v>
      </c>
      <c r="Q383">
        <f>2.0/((1/S383-1/R383)+SIGN(S383)*SQRT((1/S383-1/R383)*(1/S383-1/R383) + 4*DA383/((DA383+1)*(DA383+1))*(2*1/S383*1/R383-1/R383*1/R383)))</f>
        <v>0</v>
      </c>
      <c r="R383">
        <f>IF(LEFT(DB383,1)&lt;&gt;"0",IF(LEFT(DB383,1)="1",3.0,DC383),$D$5+$E$5*(DS383*DL383/($K$5*1000))+$F$5*(DS383*DL383/($K$5*1000))*MAX(MIN(CZ383,$J$5),$I$5)*MAX(MIN(CZ383,$J$5),$I$5)+$G$5*MAX(MIN(CZ383,$J$5),$I$5)*(DS383*DL383/($K$5*1000))+$H$5*(DS383*DL383/($K$5*1000))*(DS383*DL383/($K$5*1000)))</f>
        <v>0</v>
      </c>
      <c r="S383">
        <f>J383*(1000-(1000*0.61365*exp(17.502*W383/(240.97+W383))/(DL383+DM383)+DG383)/2)/(1000*0.61365*exp(17.502*W383/(240.97+W383))/(DL383+DM383)-DG383)</f>
        <v>0</v>
      </c>
      <c r="T383">
        <f>1/((DA383+1)/(Q383/1.6)+1/(R383/1.37)) + DA383/((DA383+1)/(Q383/1.6) + DA383/(R383/1.37))</f>
        <v>0</v>
      </c>
      <c r="U383">
        <f>(CV383*CY383)</f>
        <v>0</v>
      </c>
      <c r="V383">
        <f>(DN383+(U383+2*0.95*5.67E-8*(((DN383+$B$9)+273)^4-(DN383+273)^4)-44100*J383)/(1.84*29.3*R383+8*0.95*5.67E-8*(DN383+273)^3))</f>
        <v>0</v>
      </c>
      <c r="W383">
        <f>($C$9*DO383+$D$9*DP383+$E$9*V383)</f>
        <v>0</v>
      </c>
      <c r="X383">
        <f>0.61365*exp(17.502*W383/(240.97+W383))</f>
        <v>0</v>
      </c>
      <c r="Y383">
        <f>(Z383/AA383*100)</f>
        <v>0</v>
      </c>
      <c r="Z383">
        <f>DG383*(DL383+DM383)/1000</f>
        <v>0</v>
      </c>
      <c r="AA383">
        <f>0.61365*exp(17.502*DN383/(240.97+DN383))</f>
        <v>0</v>
      </c>
      <c r="AB383">
        <f>(X383-DG383*(DL383+DM383)/1000)</f>
        <v>0</v>
      </c>
      <c r="AC383">
        <f>(-J383*44100)</f>
        <v>0</v>
      </c>
      <c r="AD383">
        <f>2*29.3*R383*0.92*(DN383-W383)</f>
        <v>0</v>
      </c>
      <c r="AE383">
        <f>2*0.95*5.67E-8*(((DN383+$B$9)+273)^4-(W383+273)^4)</f>
        <v>0</v>
      </c>
      <c r="AF383">
        <f>U383+AE383+AC383+AD383</f>
        <v>0</v>
      </c>
      <c r="AG383">
        <v>0</v>
      </c>
      <c r="AH383">
        <v>0</v>
      </c>
      <c r="AI383">
        <f>IF(AG383*$H$15&gt;=AK383,1.0,(AK383/(AK383-AG383*$H$15)))</f>
        <v>0</v>
      </c>
      <c r="AJ383">
        <f>(AI383-1)*100</f>
        <v>0</v>
      </c>
      <c r="AK383">
        <f>MAX(0,($B$15+$C$15*DS383)/(1+$D$15*DS383)*DL383/(DN383+273)*$E$15)</f>
        <v>0</v>
      </c>
      <c r="AL383" t="s">
        <v>422</v>
      </c>
      <c r="AM383" t="s">
        <v>422</v>
      </c>
      <c r="AN383">
        <v>0</v>
      </c>
      <c r="AO383">
        <v>0</v>
      </c>
      <c r="AP383">
        <f>1-AN383/AO383</f>
        <v>0</v>
      </c>
      <c r="AQ383">
        <v>0</v>
      </c>
      <c r="AR383" t="s">
        <v>422</v>
      </c>
      <c r="AS383" t="s">
        <v>422</v>
      </c>
      <c r="AT383">
        <v>0</v>
      </c>
      <c r="AU383">
        <v>0</v>
      </c>
      <c r="AV383">
        <f>1-AT383/AU383</f>
        <v>0</v>
      </c>
      <c r="AW383">
        <v>0.5</v>
      </c>
      <c r="AX383">
        <f>CW383</f>
        <v>0</v>
      </c>
      <c r="AY383">
        <f>L383</f>
        <v>0</v>
      </c>
      <c r="AZ383">
        <f>AV383*AW383*AX383</f>
        <v>0</v>
      </c>
      <c r="BA383">
        <f>(AY383-AQ383)/AX383</f>
        <v>0</v>
      </c>
      <c r="BB383">
        <f>(AO383-AU383)/AU383</f>
        <v>0</v>
      </c>
      <c r="BC383">
        <f>AN383/(AP383+AN383/AU383)</f>
        <v>0</v>
      </c>
      <c r="BD383" t="s">
        <v>422</v>
      </c>
      <c r="BE383">
        <v>0</v>
      </c>
      <c r="BF383">
        <f>IF(BE383&lt;&gt;0, BE383, BC383)</f>
        <v>0</v>
      </c>
      <c r="BG383">
        <f>1-BF383/AU383</f>
        <v>0</v>
      </c>
      <c r="BH383">
        <f>(AU383-AT383)/(AU383-BF383)</f>
        <v>0</v>
      </c>
      <c r="BI383">
        <f>(AO383-AU383)/(AO383-BF383)</f>
        <v>0</v>
      </c>
      <c r="BJ383">
        <f>(AU383-AT383)/(AU383-AN383)</f>
        <v>0</v>
      </c>
      <c r="BK383">
        <f>(AO383-AU383)/(AO383-AN383)</f>
        <v>0</v>
      </c>
      <c r="BL383">
        <f>(BH383*BF383/AT383)</f>
        <v>0</v>
      </c>
      <c r="BM383">
        <f>(1-BL383)</f>
        <v>0</v>
      </c>
      <c r="CV383">
        <f>$B$13*DT383+$C$13*DU383+$F$13*EF383*(1-EI383)</f>
        <v>0</v>
      </c>
      <c r="CW383">
        <f>CV383*CX383</f>
        <v>0</v>
      </c>
      <c r="CX383">
        <f>($B$13*$D$11+$C$13*$D$11+$F$13*((ES383+EK383)/MAX(ES383+EK383+ET383, 0.1)*$I$11+ET383/MAX(ES383+EK383+ET383, 0.1)*$J$11))/($B$13+$C$13+$F$13)</f>
        <v>0</v>
      </c>
      <c r="CY383">
        <f>($B$13*$K$11+$C$13*$K$11+$F$13*((ES383+EK383)/MAX(ES383+EK383+ET383, 0.1)*$P$11+ET383/MAX(ES383+EK383+ET383, 0.1)*$Q$11))/($B$13+$C$13+$F$13)</f>
        <v>0</v>
      </c>
      <c r="CZ383">
        <v>5.79</v>
      </c>
      <c r="DA383">
        <v>0.5</v>
      </c>
      <c r="DB383" t="s">
        <v>423</v>
      </c>
      <c r="DC383">
        <v>2</v>
      </c>
      <c r="DD383">
        <v>1758416666.826923</v>
      </c>
      <c r="DE383">
        <v>423.2297307692307</v>
      </c>
      <c r="DF383">
        <v>419.9992692307691</v>
      </c>
      <c r="DG383">
        <v>23.98054230769231</v>
      </c>
      <c r="DH383">
        <v>23.60518076923077</v>
      </c>
      <c r="DI383">
        <v>423.8906153846153</v>
      </c>
      <c r="DJ383">
        <v>23.66292692307693</v>
      </c>
      <c r="DK383">
        <v>500.0286923076923</v>
      </c>
      <c r="DL383">
        <v>90.17785000000001</v>
      </c>
      <c r="DM383">
        <v>0.06942609230769231</v>
      </c>
      <c r="DN383">
        <v>30.29583461538461</v>
      </c>
      <c r="DO383">
        <v>30.00766153846154</v>
      </c>
      <c r="DP383">
        <v>999.9000000000001</v>
      </c>
      <c r="DQ383">
        <v>0</v>
      </c>
      <c r="DR383">
        <v>0</v>
      </c>
      <c r="DS383">
        <v>10007.08</v>
      </c>
      <c r="DT383">
        <v>0</v>
      </c>
      <c r="DU383">
        <v>3.764269999999999</v>
      </c>
      <c r="DV383">
        <v>3.2304</v>
      </c>
      <c r="DW383">
        <v>433.6283846153847</v>
      </c>
      <c r="DX383">
        <v>430.1531153846154</v>
      </c>
      <c r="DY383">
        <v>0.3753502307692308</v>
      </c>
      <c r="DZ383">
        <v>419.9992692307691</v>
      </c>
      <c r="EA383">
        <v>23.60518076923077</v>
      </c>
      <c r="EB383">
        <v>2.162514230769231</v>
      </c>
      <c r="EC383">
        <v>2.128665384615385</v>
      </c>
      <c r="ED383">
        <v>18.68727692307692</v>
      </c>
      <c r="EE383">
        <v>18.43531538461538</v>
      </c>
      <c r="EF383">
        <v>0.005000780000000001</v>
      </c>
      <c r="EG383">
        <v>0</v>
      </c>
      <c r="EH383">
        <v>0</v>
      </c>
      <c r="EI383">
        <v>0</v>
      </c>
      <c r="EJ383">
        <v>964.3923076923076</v>
      </c>
      <c r="EK383">
        <v>0.005000780000000001</v>
      </c>
      <c r="EL383">
        <v>-19.91923076923077</v>
      </c>
      <c r="EM383">
        <v>-1.053846153846154</v>
      </c>
      <c r="EN383">
        <v>35.16811538461538</v>
      </c>
      <c r="EO383">
        <v>38.61515384615385</v>
      </c>
      <c r="EP383">
        <v>36.93011538461538</v>
      </c>
      <c r="EQ383">
        <v>38.66803846153847</v>
      </c>
      <c r="ER383">
        <v>37.79780769230769</v>
      </c>
      <c r="ES383">
        <v>0</v>
      </c>
      <c r="ET383">
        <v>0</v>
      </c>
      <c r="EU383">
        <v>0</v>
      </c>
      <c r="EV383">
        <v>1758416674.8</v>
      </c>
      <c r="EW383">
        <v>0</v>
      </c>
      <c r="EX383">
        <v>964.5076923076923</v>
      </c>
      <c r="EY383">
        <v>23.89743612176168</v>
      </c>
      <c r="EZ383">
        <v>7.124786156939522</v>
      </c>
      <c r="FA383">
        <v>-19.66923076923077</v>
      </c>
      <c r="FB383">
        <v>15</v>
      </c>
      <c r="FC383">
        <v>0</v>
      </c>
      <c r="FD383" t="s">
        <v>424</v>
      </c>
      <c r="FE383">
        <v>1746989605.5</v>
      </c>
      <c r="FF383">
        <v>1746989593.5</v>
      </c>
      <c r="FG383">
        <v>0</v>
      </c>
      <c r="FH383">
        <v>-0.274</v>
      </c>
      <c r="FI383">
        <v>-0.002</v>
      </c>
      <c r="FJ383">
        <v>2.549</v>
      </c>
      <c r="FK383">
        <v>0.129</v>
      </c>
      <c r="FL383">
        <v>420</v>
      </c>
      <c r="FM383">
        <v>17</v>
      </c>
      <c r="FN383">
        <v>0.02</v>
      </c>
      <c r="FO383">
        <v>0.04</v>
      </c>
      <c r="FP383">
        <v>3.240553414634146</v>
      </c>
      <c r="FQ383">
        <v>-0.09566968641114738</v>
      </c>
      <c r="FR383">
        <v>0.03458849361824389</v>
      </c>
      <c r="FS383">
        <v>1</v>
      </c>
      <c r="FT383">
        <v>962.5264705882354</v>
      </c>
      <c r="FU383">
        <v>26.18945763034651</v>
      </c>
      <c r="FV383">
        <v>6.517230954014022</v>
      </c>
      <c r="FW383">
        <v>0</v>
      </c>
      <c r="FX383">
        <v>0.3755108048780488</v>
      </c>
      <c r="FY383">
        <v>-0.005199512195121523</v>
      </c>
      <c r="FZ383">
        <v>0.0007960745221738029</v>
      </c>
      <c r="GA383">
        <v>1</v>
      </c>
      <c r="GB383">
        <v>2</v>
      </c>
      <c r="GC383">
        <v>3</v>
      </c>
      <c r="GD383" t="s">
        <v>425</v>
      </c>
      <c r="GE383">
        <v>3.10332</v>
      </c>
      <c r="GF383">
        <v>2.72765</v>
      </c>
      <c r="GG383">
        <v>0.0882759</v>
      </c>
      <c r="GH383">
        <v>0.087712</v>
      </c>
      <c r="GI383">
        <v>0.107332</v>
      </c>
      <c r="GJ383">
        <v>0.107582</v>
      </c>
      <c r="GK383">
        <v>23827.6</v>
      </c>
      <c r="GL383">
        <v>21635.7</v>
      </c>
      <c r="GM383">
        <v>26699.3</v>
      </c>
      <c r="GN383">
        <v>23938.1</v>
      </c>
      <c r="GO383">
        <v>38137.6</v>
      </c>
      <c r="GP383">
        <v>31577.6</v>
      </c>
      <c r="GQ383">
        <v>46627</v>
      </c>
      <c r="GR383">
        <v>37871.1</v>
      </c>
      <c r="GS383">
        <v>1.8662</v>
      </c>
      <c r="GT383">
        <v>1.85785</v>
      </c>
      <c r="GU383">
        <v>0.08450820000000001</v>
      </c>
      <c r="GV383">
        <v>0</v>
      </c>
      <c r="GW383">
        <v>28.6334</v>
      </c>
      <c r="GX383">
        <v>999.9</v>
      </c>
      <c r="GY383">
        <v>53</v>
      </c>
      <c r="GZ383">
        <v>31.8</v>
      </c>
      <c r="HA383">
        <v>27.7452</v>
      </c>
      <c r="HB383">
        <v>60.9737</v>
      </c>
      <c r="HC383">
        <v>25.9615</v>
      </c>
      <c r="HD383">
        <v>1</v>
      </c>
      <c r="HE383">
        <v>0.142584</v>
      </c>
      <c r="HF383">
        <v>-1.22568</v>
      </c>
      <c r="HG383">
        <v>20.2944</v>
      </c>
      <c r="HH383">
        <v>5.22163</v>
      </c>
      <c r="HI383">
        <v>11.98</v>
      </c>
      <c r="HJ383">
        <v>4.96535</v>
      </c>
      <c r="HK383">
        <v>3.27598</v>
      </c>
      <c r="HL383">
        <v>9999</v>
      </c>
      <c r="HM383">
        <v>9999</v>
      </c>
      <c r="HN383">
        <v>9999</v>
      </c>
      <c r="HO383">
        <v>999.9</v>
      </c>
      <c r="HP383">
        <v>1.86388</v>
      </c>
      <c r="HQ383">
        <v>1.86006</v>
      </c>
      <c r="HR383">
        <v>1.85841</v>
      </c>
      <c r="HS383">
        <v>1.85976</v>
      </c>
      <c r="HT383">
        <v>1.85987</v>
      </c>
      <c r="HU383">
        <v>1.85837</v>
      </c>
      <c r="HV383">
        <v>1.85745</v>
      </c>
      <c r="HW383">
        <v>1.85242</v>
      </c>
      <c r="HX383">
        <v>0</v>
      </c>
      <c r="HY383">
        <v>0</v>
      </c>
      <c r="HZ383">
        <v>0</v>
      </c>
      <c r="IA383">
        <v>0</v>
      </c>
      <c r="IB383" t="s">
        <v>426</v>
      </c>
      <c r="IC383" t="s">
        <v>427</v>
      </c>
      <c r="ID383" t="s">
        <v>428</v>
      </c>
      <c r="IE383" t="s">
        <v>428</v>
      </c>
      <c r="IF383" t="s">
        <v>428</v>
      </c>
      <c r="IG383" t="s">
        <v>428</v>
      </c>
      <c r="IH383">
        <v>0</v>
      </c>
      <c r="II383">
        <v>100</v>
      </c>
      <c r="IJ383">
        <v>100</v>
      </c>
      <c r="IK383">
        <v>-0.661</v>
      </c>
      <c r="IL383">
        <v>0.3175</v>
      </c>
      <c r="IM383">
        <v>-0.6605319167387009</v>
      </c>
      <c r="IN383">
        <v>-0.0004737513092168879</v>
      </c>
      <c r="IO383">
        <v>1.233974951706583E-06</v>
      </c>
      <c r="IP383">
        <v>-2.791035861235605E-10</v>
      </c>
      <c r="IQ383">
        <v>0.04306461537617447</v>
      </c>
      <c r="IR383">
        <v>-0.002560808816659483</v>
      </c>
      <c r="IS383">
        <v>0.0007441110143227328</v>
      </c>
      <c r="IT383">
        <v>-6.151772081818622E-06</v>
      </c>
      <c r="IU383">
        <v>2</v>
      </c>
      <c r="IV383">
        <v>1988</v>
      </c>
      <c r="IW383">
        <v>1</v>
      </c>
      <c r="IX383">
        <v>28</v>
      </c>
      <c r="IY383">
        <v>190451.2</v>
      </c>
      <c r="IZ383">
        <v>190451.4</v>
      </c>
      <c r="JA383">
        <v>1.1499</v>
      </c>
      <c r="JB383">
        <v>2.61841</v>
      </c>
      <c r="JC383">
        <v>1.49658</v>
      </c>
      <c r="JD383">
        <v>2.35107</v>
      </c>
      <c r="JE383">
        <v>1.54907</v>
      </c>
      <c r="JF383">
        <v>2.44019</v>
      </c>
      <c r="JG383">
        <v>36.5996</v>
      </c>
      <c r="JH383">
        <v>24.0875</v>
      </c>
      <c r="JI383">
        <v>18</v>
      </c>
      <c r="JJ383">
        <v>481.823</v>
      </c>
      <c r="JK383">
        <v>490.971</v>
      </c>
      <c r="JL383">
        <v>30.5684</v>
      </c>
      <c r="JM383">
        <v>29.0836</v>
      </c>
      <c r="JN383">
        <v>30.0001</v>
      </c>
      <c r="JO383">
        <v>29.2765</v>
      </c>
      <c r="JP383">
        <v>29.2634</v>
      </c>
      <c r="JQ383">
        <v>23.1193</v>
      </c>
      <c r="JR383">
        <v>18.5199</v>
      </c>
      <c r="JS383">
        <v>100</v>
      </c>
      <c r="JT383">
        <v>30.5593</v>
      </c>
      <c r="JU383">
        <v>420</v>
      </c>
      <c r="JV383">
        <v>23.5776</v>
      </c>
      <c r="JW383">
        <v>101.943</v>
      </c>
      <c r="JX383">
        <v>91.33240000000001</v>
      </c>
    </row>
    <row r="384" spans="1:284">
      <c r="A384">
        <v>366</v>
      </c>
      <c r="B384">
        <v>1758416677</v>
      </c>
      <c r="C384">
        <v>3974</v>
      </c>
      <c r="D384" t="s">
        <v>1168</v>
      </c>
      <c r="E384" t="s">
        <v>1169</v>
      </c>
      <c r="F384">
        <v>5</v>
      </c>
      <c r="G384" t="s">
        <v>1159</v>
      </c>
      <c r="H384" t="s">
        <v>421</v>
      </c>
      <c r="I384">
        <v>1758416668.9</v>
      </c>
      <c r="J384">
        <f>(K384)/1000</f>
        <v>0</v>
      </c>
      <c r="K384">
        <f>1000*DK384*AI384*(DG384-DH384)/(100*CZ384*(1000-AI384*DG384))</f>
        <v>0</v>
      </c>
      <c r="L384">
        <f>DK384*AI384*(DF384-DE384*(1000-AI384*DH384)/(1000-AI384*DG384))/(100*CZ384)</f>
        <v>0</v>
      </c>
      <c r="M384">
        <f>DE384 - IF(AI384&gt;1, L384*CZ384*100.0/(AK384), 0)</f>
        <v>0</v>
      </c>
      <c r="N384">
        <f>((T384-J384/2)*M384-L384)/(T384+J384/2)</f>
        <v>0</v>
      </c>
      <c r="O384">
        <f>N384*(DL384+DM384)/1000.0</f>
        <v>0</v>
      </c>
      <c r="P384">
        <f>(DE384 - IF(AI384&gt;1, L384*CZ384*100.0/(AK384), 0))*(DL384+DM384)/1000.0</f>
        <v>0</v>
      </c>
      <c r="Q384">
        <f>2.0/((1/S384-1/R384)+SIGN(S384)*SQRT((1/S384-1/R384)*(1/S384-1/R384) + 4*DA384/((DA384+1)*(DA384+1))*(2*1/S384*1/R384-1/R384*1/R384)))</f>
        <v>0</v>
      </c>
      <c r="R384">
        <f>IF(LEFT(DB384,1)&lt;&gt;"0",IF(LEFT(DB384,1)="1",3.0,DC384),$D$5+$E$5*(DS384*DL384/($K$5*1000))+$F$5*(DS384*DL384/($K$5*1000))*MAX(MIN(CZ384,$J$5),$I$5)*MAX(MIN(CZ384,$J$5),$I$5)+$G$5*MAX(MIN(CZ384,$J$5),$I$5)*(DS384*DL384/($K$5*1000))+$H$5*(DS384*DL384/($K$5*1000))*(DS384*DL384/($K$5*1000)))</f>
        <v>0</v>
      </c>
      <c r="S384">
        <f>J384*(1000-(1000*0.61365*exp(17.502*W384/(240.97+W384))/(DL384+DM384)+DG384)/2)/(1000*0.61365*exp(17.502*W384/(240.97+W384))/(DL384+DM384)-DG384)</f>
        <v>0</v>
      </c>
      <c r="T384">
        <f>1/((DA384+1)/(Q384/1.6)+1/(R384/1.37)) + DA384/((DA384+1)/(Q384/1.6) + DA384/(R384/1.37))</f>
        <v>0</v>
      </c>
      <c r="U384">
        <f>(CV384*CY384)</f>
        <v>0</v>
      </c>
      <c r="V384">
        <f>(DN384+(U384+2*0.95*5.67E-8*(((DN384+$B$9)+273)^4-(DN384+273)^4)-44100*J384)/(1.84*29.3*R384+8*0.95*5.67E-8*(DN384+273)^3))</f>
        <v>0</v>
      </c>
      <c r="W384">
        <f>($C$9*DO384+$D$9*DP384+$E$9*V384)</f>
        <v>0</v>
      </c>
      <c r="X384">
        <f>0.61365*exp(17.502*W384/(240.97+W384))</f>
        <v>0</v>
      </c>
      <c r="Y384">
        <f>(Z384/AA384*100)</f>
        <v>0</v>
      </c>
      <c r="Z384">
        <f>DG384*(DL384+DM384)/1000</f>
        <v>0</v>
      </c>
      <c r="AA384">
        <f>0.61365*exp(17.502*DN384/(240.97+DN384))</f>
        <v>0</v>
      </c>
      <c r="AB384">
        <f>(X384-DG384*(DL384+DM384)/1000)</f>
        <v>0</v>
      </c>
      <c r="AC384">
        <f>(-J384*44100)</f>
        <v>0</v>
      </c>
      <c r="AD384">
        <f>2*29.3*R384*0.92*(DN384-W384)</f>
        <v>0</v>
      </c>
      <c r="AE384">
        <f>2*0.95*5.67E-8*(((DN384+$B$9)+273)^4-(W384+273)^4)</f>
        <v>0</v>
      </c>
      <c r="AF384">
        <f>U384+AE384+AC384+AD384</f>
        <v>0</v>
      </c>
      <c r="AG384">
        <v>0</v>
      </c>
      <c r="AH384">
        <v>0</v>
      </c>
      <c r="AI384">
        <f>IF(AG384*$H$15&gt;=AK384,1.0,(AK384/(AK384-AG384*$H$15)))</f>
        <v>0</v>
      </c>
      <c r="AJ384">
        <f>(AI384-1)*100</f>
        <v>0</v>
      </c>
      <c r="AK384">
        <f>MAX(0,($B$15+$C$15*DS384)/(1+$D$15*DS384)*DL384/(DN384+273)*$E$15)</f>
        <v>0</v>
      </c>
      <c r="AL384" t="s">
        <v>422</v>
      </c>
      <c r="AM384" t="s">
        <v>422</v>
      </c>
      <c r="AN384">
        <v>0</v>
      </c>
      <c r="AO384">
        <v>0</v>
      </c>
      <c r="AP384">
        <f>1-AN384/AO384</f>
        <v>0</v>
      </c>
      <c r="AQ384">
        <v>0</v>
      </c>
      <c r="AR384" t="s">
        <v>422</v>
      </c>
      <c r="AS384" t="s">
        <v>422</v>
      </c>
      <c r="AT384">
        <v>0</v>
      </c>
      <c r="AU384">
        <v>0</v>
      </c>
      <c r="AV384">
        <f>1-AT384/AU384</f>
        <v>0</v>
      </c>
      <c r="AW384">
        <v>0.5</v>
      </c>
      <c r="AX384">
        <f>CW384</f>
        <v>0</v>
      </c>
      <c r="AY384">
        <f>L384</f>
        <v>0</v>
      </c>
      <c r="AZ384">
        <f>AV384*AW384*AX384</f>
        <v>0</v>
      </c>
      <c r="BA384">
        <f>(AY384-AQ384)/AX384</f>
        <v>0</v>
      </c>
      <c r="BB384">
        <f>(AO384-AU384)/AU384</f>
        <v>0</v>
      </c>
      <c r="BC384">
        <f>AN384/(AP384+AN384/AU384)</f>
        <v>0</v>
      </c>
      <c r="BD384" t="s">
        <v>422</v>
      </c>
      <c r="BE384">
        <v>0</v>
      </c>
      <c r="BF384">
        <f>IF(BE384&lt;&gt;0, BE384, BC384)</f>
        <v>0</v>
      </c>
      <c r="BG384">
        <f>1-BF384/AU384</f>
        <v>0</v>
      </c>
      <c r="BH384">
        <f>(AU384-AT384)/(AU384-BF384)</f>
        <v>0</v>
      </c>
      <c r="BI384">
        <f>(AO384-AU384)/(AO384-BF384)</f>
        <v>0</v>
      </c>
      <c r="BJ384">
        <f>(AU384-AT384)/(AU384-AN384)</f>
        <v>0</v>
      </c>
      <c r="BK384">
        <f>(AO384-AU384)/(AO384-AN384)</f>
        <v>0</v>
      </c>
      <c r="BL384">
        <f>(BH384*BF384/AT384)</f>
        <v>0</v>
      </c>
      <c r="BM384">
        <f>(1-BL384)</f>
        <v>0</v>
      </c>
      <c r="CV384">
        <f>$B$13*DT384+$C$13*DU384+$F$13*EF384*(1-EI384)</f>
        <v>0</v>
      </c>
      <c r="CW384">
        <f>CV384*CX384</f>
        <v>0</v>
      </c>
      <c r="CX384">
        <f>($B$13*$D$11+$C$13*$D$11+$F$13*((ES384+EK384)/MAX(ES384+EK384+ET384, 0.1)*$I$11+ET384/MAX(ES384+EK384+ET384, 0.1)*$J$11))/($B$13+$C$13+$F$13)</f>
        <v>0</v>
      </c>
      <c r="CY384">
        <f>($B$13*$K$11+$C$13*$K$11+$F$13*((ES384+EK384)/MAX(ES384+EK384+ET384, 0.1)*$P$11+ET384/MAX(ES384+EK384+ET384, 0.1)*$Q$11))/($B$13+$C$13+$F$13)</f>
        <v>0</v>
      </c>
      <c r="CZ384">
        <v>5.79</v>
      </c>
      <c r="DA384">
        <v>0.5</v>
      </c>
      <c r="DB384" t="s">
        <v>423</v>
      </c>
      <c r="DC384">
        <v>2</v>
      </c>
      <c r="DD384">
        <v>1758416668.9</v>
      </c>
      <c r="DE384">
        <v>423.2252399999999</v>
      </c>
      <c r="DF384">
        <v>420.00524</v>
      </c>
      <c r="DG384">
        <v>23.980004</v>
      </c>
      <c r="DH384">
        <v>23.60498</v>
      </c>
      <c r="DI384">
        <v>423.88616</v>
      </c>
      <c r="DJ384">
        <v>23.662392</v>
      </c>
      <c r="DK384">
        <v>500.0266</v>
      </c>
      <c r="DL384">
        <v>90.17796800000001</v>
      </c>
      <c r="DM384">
        <v>0.069402728</v>
      </c>
      <c r="DN384">
        <v>30.295024</v>
      </c>
      <c r="DO384">
        <v>30.007484</v>
      </c>
      <c r="DP384">
        <v>999.9</v>
      </c>
      <c r="DQ384">
        <v>0</v>
      </c>
      <c r="DR384">
        <v>0</v>
      </c>
      <c r="DS384">
        <v>10005.4152</v>
      </c>
      <c r="DT384">
        <v>0</v>
      </c>
      <c r="DU384">
        <v>3.76427</v>
      </c>
      <c r="DV384">
        <v>3.2200068</v>
      </c>
      <c r="DW384">
        <v>433.6236</v>
      </c>
      <c r="DX384">
        <v>430.15908</v>
      </c>
      <c r="DY384">
        <v>0.3750110799999999</v>
      </c>
      <c r="DZ384">
        <v>420.00524</v>
      </c>
      <c r="EA384">
        <v>23.60498</v>
      </c>
      <c r="EB384">
        <v>2.1624688</v>
      </c>
      <c r="EC384">
        <v>2.1286496</v>
      </c>
      <c r="ED384">
        <v>18.686936</v>
      </c>
      <c r="EE384">
        <v>18.4352</v>
      </c>
      <c r="EF384">
        <v>0.00500078</v>
      </c>
      <c r="EG384">
        <v>0</v>
      </c>
      <c r="EH384">
        <v>0</v>
      </c>
      <c r="EI384">
        <v>0</v>
      </c>
      <c r="EJ384">
        <v>963.66</v>
      </c>
      <c r="EK384">
        <v>0.00500078</v>
      </c>
      <c r="EL384">
        <v>-18.424</v>
      </c>
      <c r="EM384">
        <v>-0.9320000000000001</v>
      </c>
      <c r="EN384">
        <v>35.15727999999999</v>
      </c>
      <c r="EO384">
        <v>38.59976</v>
      </c>
      <c r="EP384">
        <v>36.96984</v>
      </c>
      <c r="EQ384">
        <v>38.6448</v>
      </c>
      <c r="ER384">
        <v>37.7772</v>
      </c>
      <c r="ES384">
        <v>0</v>
      </c>
      <c r="ET384">
        <v>0</v>
      </c>
      <c r="EU384">
        <v>0</v>
      </c>
      <c r="EV384">
        <v>1758416677.2</v>
      </c>
      <c r="EW384">
        <v>0</v>
      </c>
      <c r="EX384">
        <v>963.95</v>
      </c>
      <c r="EY384">
        <v>23.05299172585165</v>
      </c>
      <c r="EZ384">
        <v>-16.81025671238218</v>
      </c>
      <c r="FA384">
        <v>-18.30384615384616</v>
      </c>
      <c r="FB384">
        <v>15</v>
      </c>
      <c r="FC384">
        <v>0</v>
      </c>
      <c r="FD384" t="s">
        <v>424</v>
      </c>
      <c r="FE384">
        <v>1746989605.5</v>
      </c>
      <c r="FF384">
        <v>1746989593.5</v>
      </c>
      <c r="FG384">
        <v>0</v>
      </c>
      <c r="FH384">
        <v>-0.274</v>
      </c>
      <c r="FI384">
        <v>-0.002</v>
      </c>
      <c r="FJ384">
        <v>2.549</v>
      </c>
      <c r="FK384">
        <v>0.129</v>
      </c>
      <c r="FL384">
        <v>420</v>
      </c>
      <c r="FM384">
        <v>17</v>
      </c>
      <c r="FN384">
        <v>0.02</v>
      </c>
      <c r="FO384">
        <v>0.04</v>
      </c>
      <c r="FP384">
        <v>3.226760000000001</v>
      </c>
      <c r="FQ384">
        <v>-0.05424334494774302</v>
      </c>
      <c r="FR384">
        <v>0.03139357095905112</v>
      </c>
      <c r="FS384">
        <v>1</v>
      </c>
      <c r="FT384">
        <v>963.4294117647061</v>
      </c>
      <c r="FU384">
        <v>15.96027503249448</v>
      </c>
      <c r="FV384">
        <v>6.440612384647395</v>
      </c>
      <c r="FW384">
        <v>0</v>
      </c>
      <c r="FX384">
        <v>0.3751953902439024</v>
      </c>
      <c r="FY384">
        <v>-0.005360717770035552</v>
      </c>
      <c r="FZ384">
        <v>0.00083221514215475</v>
      </c>
      <c r="GA384">
        <v>1</v>
      </c>
      <c r="GB384">
        <v>2</v>
      </c>
      <c r="GC384">
        <v>3</v>
      </c>
      <c r="GD384" t="s">
        <v>425</v>
      </c>
      <c r="GE384">
        <v>3.10329</v>
      </c>
      <c r="GF384">
        <v>2.72743</v>
      </c>
      <c r="GG384">
        <v>0.0882788</v>
      </c>
      <c r="GH384">
        <v>0.08772199999999999</v>
      </c>
      <c r="GI384">
        <v>0.107329</v>
      </c>
      <c r="GJ384">
        <v>0.107583</v>
      </c>
      <c r="GK384">
        <v>23827.6</v>
      </c>
      <c r="GL384">
        <v>21635.5</v>
      </c>
      <c r="GM384">
        <v>26699.3</v>
      </c>
      <c r="GN384">
        <v>23938.2</v>
      </c>
      <c r="GO384">
        <v>38137.9</v>
      </c>
      <c r="GP384">
        <v>31577.5</v>
      </c>
      <c r="GQ384">
        <v>46627.1</v>
      </c>
      <c r="GR384">
        <v>37871.1</v>
      </c>
      <c r="GS384">
        <v>1.86618</v>
      </c>
      <c r="GT384">
        <v>1.85785</v>
      </c>
      <c r="GU384">
        <v>0.083968</v>
      </c>
      <c r="GV384">
        <v>0</v>
      </c>
      <c r="GW384">
        <v>28.6339</v>
      </c>
      <c r="GX384">
        <v>999.9</v>
      </c>
      <c r="GY384">
        <v>53</v>
      </c>
      <c r="GZ384">
        <v>31.8</v>
      </c>
      <c r="HA384">
        <v>27.7478</v>
      </c>
      <c r="HB384">
        <v>60.6837</v>
      </c>
      <c r="HC384">
        <v>26.0457</v>
      </c>
      <c r="HD384">
        <v>1</v>
      </c>
      <c r="HE384">
        <v>0.142378</v>
      </c>
      <c r="HF384">
        <v>-1.21725</v>
      </c>
      <c r="HG384">
        <v>20.2945</v>
      </c>
      <c r="HH384">
        <v>5.22163</v>
      </c>
      <c r="HI384">
        <v>11.98</v>
      </c>
      <c r="HJ384">
        <v>4.9654</v>
      </c>
      <c r="HK384">
        <v>3.27595</v>
      </c>
      <c r="HL384">
        <v>9999</v>
      </c>
      <c r="HM384">
        <v>9999</v>
      </c>
      <c r="HN384">
        <v>9999</v>
      </c>
      <c r="HO384">
        <v>999.9</v>
      </c>
      <c r="HP384">
        <v>1.86388</v>
      </c>
      <c r="HQ384">
        <v>1.86008</v>
      </c>
      <c r="HR384">
        <v>1.85841</v>
      </c>
      <c r="HS384">
        <v>1.85975</v>
      </c>
      <c r="HT384">
        <v>1.85986</v>
      </c>
      <c r="HU384">
        <v>1.85837</v>
      </c>
      <c r="HV384">
        <v>1.85745</v>
      </c>
      <c r="HW384">
        <v>1.85241</v>
      </c>
      <c r="HX384">
        <v>0</v>
      </c>
      <c r="HY384">
        <v>0</v>
      </c>
      <c r="HZ384">
        <v>0</v>
      </c>
      <c r="IA384">
        <v>0</v>
      </c>
      <c r="IB384" t="s">
        <v>426</v>
      </c>
      <c r="IC384" t="s">
        <v>427</v>
      </c>
      <c r="ID384" t="s">
        <v>428</v>
      </c>
      <c r="IE384" t="s">
        <v>428</v>
      </c>
      <c r="IF384" t="s">
        <v>428</v>
      </c>
      <c r="IG384" t="s">
        <v>428</v>
      </c>
      <c r="IH384">
        <v>0</v>
      </c>
      <c r="II384">
        <v>100</v>
      </c>
      <c r="IJ384">
        <v>100</v>
      </c>
      <c r="IK384">
        <v>-0.661</v>
      </c>
      <c r="IL384">
        <v>0.3175</v>
      </c>
      <c r="IM384">
        <v>-0.6605319167387009</v>
      </c>
      <c r="IN384">
        <v>-0.0004737513092168879</v>
      </c>
      <c r="IO384">
        <v>1.233974951706583E-06</v>
      </c>
      <c r="IP384">
        <v>-2.791035861235605E-10</v>
      </c>
      <c r="IQ384">
        <v>0.04306461537617447</v>
      </c>
      <c r="IR384">
        <v>-0.002560808816659483</v>
      </c>
      <c r="IS384">
        <v>0.0007441110143227328</v>
      </c>
      <c r="IT384">
        <v>-6.151772081818622E-06</v>
      </c>
      <c r="IU384">
        <v>2</v>
      </c>
      <c r="IV384">
        <v>1988</v>
      </c>
      <c r="IW384">
        <v>1</v>
      </c>
      <c r="IX384">
        <v>28</v>
      </c>
      <c r="IY384">
        <v>190451.2</v>
      </c>
      <c r="IZ384">
        <v>190451.4</v>
      </c>
      <c r="JA384">
        <v>1.1499</v>
      </c>
      <c r="JB384">
        <v>2.61353</v>
      </c>
      <c r="JC384">
        <v>1.49658</v>
      </c>
      <c r="JD384">
        <v>2.34985</v>
      </c>
      <c r="JE384">
        <v>1.54907</v>
      </c>
      <c r="JF384">
        <v>2.4585</v>
      </c>
      <c r="JG384">
        <v>36.6233</v>
      </c>
      <c r="JH384">
        <v>24.0963</v>
      </c>
      <c r="JI384">
        <v>18</v>
      </c>
      <c r="JJ384">
        <v>481.809</v>
      </c>
      <c r="JK384">
        <v>490.971</v>
      </c>
      <c r="JL384">
        <v>30.5655</v>
      </c>
      <c r="JM384">
        <v>29.0836</v>
      </c>
      <c r="JN384">
        <v>30</v>
      </c>
      <c r="JO384">
        <v>29.2765</v>
      </c>
      <c r="JP384">
        <v>29.2634</v>
      </c>
      <c r="JQ384">
        <v>23.1167</v>
      </c>
      <c r="JR384">
        <v>18.5199</v>
      </c>
      <c r="JS384">
        <v>100</v>
      </c>
      <c r="JT384">
        <v>30.5593</v>
      </c>
      <c r="JU384">
        <v>420</v>
      </c>
      <c r="JV384">
        <v>23.5776</v>
      </c>
      <c r="JW384">
        <v>101.943</v>
      </c>
      <c r="JX384">
        <v>91.3325</v>
      </c>
    </row>
    <row r="385" spans="1:284">
      <c r="A385">
        <v>367</v>
      </c>
      <c r="B385">
        <v>1758416679</v>
      </c>
      <c r="C385">
        <v>3976</v>
      </c>
      <c r="D385" t="s">
        <v>1170</v>
      </c>
      <c r="E385" t="s">
        <v>1171</v>
      </c>
      <c r="F385">
        <v>5</v>
      </c>
      <c r="G385" t="s">
        <v>1159</v>
      </c>
      <c r="H385" t="s">
        <v>421</v>
      </c>
      <c r="I385">
        <v>1758416671.0625</v>
      </c>
      <c r="J385">
        <f>(K385)/1000</f>
        <v>0</v>
      </c>
      <c r="K385">
        <f>1000*DK385*AI385*(DG385-DH385)/(100*CZ385*(1000-AI385*DG385))</f>
        <v>0</v>
      </c>
      <c r="L385">
        <f>DK385*AI385*(DF385-DE385*(1000-AI385*DH385)/(1000-AI385*DG385))/(100*CZ385)</f>
        <v>0</v>
      </c>
      <c r="M385">
        <f>DE385 - IF(AI385&gt;1, L385*CZ385*100.0/(AK385), 0)</f>
        <v>0</v>
      </c>
      <c r="N385">
        <f>((T385-J385/2)*M385-L385)/(T385+J385/2)</f>
        <v>0</v>
      </c>
      <c r="O385">
        <f>N385*(DL385+DM385)/1000.0</f>
        <v>0</v>
      </c>
      <c r="P385">
        <f>(DE385 - IF(AI385&gt;1, L385*CZ385*100.0/(AK385), 0))*(DL385+DM385)/1000.0</f>
        <v>0</v>
      </c>
      <c r="Q385">
        <f>2.0/((1/S385-1/R385)+SIGN(S385)*SQRT((1/S385-1/R385)*(1/S385-1/R385) + 4*DA385/((DA385+1)*(DA385+1))*(2*1/S385*1/R385-1/R385*1/R385)))</f>
        <v>0</v>
      </c>
      <c r="R385">
        <f>IF(LEFT(DB385,1)&lt;&gt;"0",IF(LEFT(DB385,1)="1",3.0,DC385),$D$5+$E$5*(DS385*DL385/($K$5*1000))+$F$5*(DS385*DL385/($K$5*1000))*MAX(MIN(CZ385,$J$5),$I$5)*MAX(MIN(CZ385,$J$5),$I$5)+$G$5*MAX(MIN(CZ385,$J$5),$I$5)*(DS385*DL385/($K$5*1000))+$H$5*(DS385*DL385/($K$5*1000))*(DS385*DL385/($K$5*1000)))</f>
        <v>0</v>
      </c>
      <c r="S385">
        <f>J385*(1000-(1000*0.61365*exp(17.502*W385/(240.97+W385))/(DL385+DM385)+DG385)/2)/(1000*0.61365*exp(17.502*W385/(240.97+W385))/(DL385+DM385)-DG385)</f>
        <v>0</v>
      </c>
      <c r="T385">
        <f>1/((DA385+1)/(Q385/1.6)+1/(R385/1.37)) + DA385/((DA385+1)/(Q385/1.6) + DA385/(R385/1.37))</f>
        <v>0</v>
      </c>
      <c r="U385">
        <f>(CV385*CY385)</f>
        <v>0</v>
      </c>
      <c r="V385">
        <f>(DN385+(U385+2*0.95*5.67E-8*(((DN385+$B$9)+273)^4-(DN385+273)^4)-44100*J385)/(1.84*29.3*R385+8*0.95*5.67E-8*(DN385+273)^3))</f>
        <v>0</v>
      </c>
      <c r="W385">
        <f>($C$9*DO385+$D$9*DP385+$E$9*V385)</f>
        <v>0</v>
      </c>
      <c r="X385">
        <f>0.61365*exp(17.502*W385/(240.97+W385))</f>
        <v>0</v>
      </c>
      <c r="Y385">
        <f>(Z385/AA385*100)</f>
        <v>0</v>
      </c>
      <c r="Z385">
        <f>DG385*(DL385+DM385)/1000</f>
        <v>0</v>
      </c>
      <c r="AA385">
        <f>0.61365*exp(17.502*DN385/(240.97+DN385))</f>
        <v>0</v>
      </c>
      <c r="AB385">
        <f>(X385-DG385*(DL385+DM385)/1000)</f>
        <v>0</v>
      </c>
      <c r="AC385">
        <f>(-J385*44100)</f>
        <v>0</v>
      </c>
      <c r="AD385">
        <f>2*29.3*R385*0.92*(DN385-W385)</f>
        <v>0</v>
      </c>
      <c r="AE385">
        <f>2*0.95*5.67E-8*(((DN385+$B$9)+273)^4-(W385+273)^4)</f>
        <v>0</v>
      </c>
      <c r="AF385">
        <f>U385+AE385+AC385+AD385</f>
        <v>0</v>
      </c>
      <c r="AG385">
        <v>0</v>
      </c>
      <c r="AH385">
        <v>0</v>
      </c>
      <c r="AI385">
        <f>IF(AG385*$H$15&gt;=AK385,1.0,(AK385/(AK385-AG385*$H$15)))</f>
        <v>0</v>
      </c>
      <c r="AJ385">
        <f>(AI385-1)*100</f>
        <v>0</v>
      </c>
      <c r="AK385">
        <f>MAX(0,($B$15+$C$15*DS385)/(1+$D$15*DS385)*DL385/(DN385+273)*$E$15)</f>
        <v>0</v>
      </c>
      <c r="AL385" t="s">
        <v>422</v>
      </c>
      <c r="AM385" t="s">
        <v>422</v>
      </c>
      <c r="AN385">
        <v>0</v>
      </c>
      <c r="AO385">
        <v>0</v>
      </c>
      <c r="AP385">
        <f>1-AN385/AO385</f>
        <v>0</v>
      </c>
      <c r="AQ385">
        <v>0</v>
      </c>
      <c r="AR385" t="s">
        <v>422</v>
      </c>
      <c r="AS385" t="s">
        <v>422</v>
      </c>
      <c r="AT385">
        <v>0</v>
      </c>
      <c r="AU385">
        <v>0</v>
      </c>
      <c r="AV385">
        <f>1-AT385/AU385</f>
        <v>0</v>
      </c>
      <c r="AW385">
        <v>0.5</v>
      </c>
      <c r="AX385">
        <f>CW385</f>
        <v>0</v>
      </c>
      <c r="AY385">
        <f>L385</f>
        <v>0</v>
      </c>
      <c r="AZ385">
        <f>AV385*AW385*AX385</f>
        <v>0</v>
      </c>
      <c r="BA385">
        <f>(AY385-AQ385)/AX385</f>
        <v>0</v>
      </c>
      <c r="BB385">
        <f>(AO385-AU385)/AU385</f>
        <v>0</v>
      </c>
      <c r="BC385">
        <f>AN385/(AP385+AN385/AU385)</f>
        <v>0</v>
      </c>
      <c r="BD385" t="s">
        <v>422</v>
      </c>
      <c r="BE385">
        <v>0</v>
      </c>
      <c r="BF385">
        <f>IF(BE385&lt;&gt;0, BE385, BC385)</f>
        <v>0</v>
      </c>
      <c r="BG385">
        <f>1-BF385/AU385</f>
        <v>0</v>
      </c>
      <c r="BH385">
        <f>(AU385-AT385)/(AU385-BF385)</f>
        <v>0</v>
      </c>
      <c r="BI385">
        <f>(AO385-AU385)/(AO385-BF385)</f>
        <v>0</v>
      </c>
      <c r="BJ385">
        <f>(AU385-AT385)/(AU385-AN385)</f>
        <v>0</v>
      </c>
      <c r="BK385">
        <f>(AO385-AU385)/(AO385-AN385)</f>
        <v>0</v>
      </c>
      <c r="BL385">
        <f>(BH385*BF385/AT385)</f>
        <v>0</v>
      </c>
      <c r="BM385">
        <f>(1-BL385)</f>
        <v>0</v>
      </c>
      <c r="CV385">
        <f>$B$13*DT385+$C$13*DU385+$F$13*EF385*(1-EI385)</f>
        <v>0</v>
      </c>
      <c r="CW385">
        <f>CV385*CX385</f>
        <v>0</v>
      </c>
      <c r="CX385">
        <f>($B$13*$D$11+$C$13*$D$11+$F$13*((ES385+EK385)/MAX(ES385+EK385+ET385, 0.1)*$I$11+ET385/MAX(ES385+EK385+ET385, 0.1)*$J$11))/($B$13+$C$13+$F$13)</f>
        <v>0</v>
      </c>
      <c r="CY385">
        <f>($B$13*$K$11+$C$13*$K$11+$F$13*((ES385+EK385)/MAX(ES385+EK385+ET385, 0.1)*$P$11+ET385/MAX(ES385+EK385+ET385, 0.1)*$Q$11))/($B$13+$C$13+$F$13)</f>
        <v>0</v>
      </c>
      <c r="CZ385">
        <v>5.79</v>
      </c>
      <c r="DA385">
        <v>0.5</v>
      </c>
      <c r="DB385" t="s">
        <v>423</v>
      </c>
      <c r="DC385">
        <v>2</v>
      </c>
      <c r="DD385">
        <v>1758416671.0625</v>
      </c>
      <c r="DE385">
        <v>423.2303333333332</v>
      </c>
      <c r="DF385">
        <v>420.0154583333333</v>
      </c>
      <c r="DG385">
        <v>23.97946666666667</v>
      </c>
      <c r="DH385">
        <v>23.60490416666667</v>
      </c>
      <c r="DI385">
        <v>423.89125</v>
      </c>
      <c r="DJ385">
        <v>23.66187083333334</v>
      </c>
      <c r="DK385">
        <v>500.022375</v>
      </c>
      <c r="DL385">
        <v>90.17804999999998</v>
      </c>
      <c r="DM385">
        <v>0.0693769625</v>
      </c>
      <c r="DN385">
        <v>30.29424166666666</v>
      </c>
      <c r="DO385">
        <v>30.007475</v>
      </c>
      <c r="DP385">
        <v>999.9</v>
      </c>
      <c r="DQ385">
        <v>0</v>
      </c>
      <c r="DR385">
        <v>0</v>
      </c>
      <c r="DS385">
        <v>10004.445</v>
      </c>
      <c r="DT385">
        <v>0</v>
      </c>
      <c r="DU385">
        <v>3.76427</v>
      </c>
      <c r="DV385">
        <v>3.214851249999999</v>
      </c>
      <c r="DW385">
        <v>433.6285416666666</v>
      </c>
      <c r="DX385">
        <v>430.1695416666666</v>
      </c>
      <c r="DY385">
        <v>0.3745483333333333</v>
      </c>
      <c r="DZ385">
        <v>420.0154583333333</v>
      </c>
      <c r="EA385">
        <v>23.60490416666667</v>
      </c>
      <c r="EB385">
        <v>2.162422083333333</v>
      </c>
      <c r="EC385">
        <v>2.128644583333334</v>
      </c>
      <c r="ED385">
        <v>18.68659166666667</v>
      </c>
      <c r="EE385">
        <v>18.43515833333333</v>
      </c>
      <c r="EF385">
        <v>0.00500078</v>
      </c>
      <c r="EG385">
        <v>0</v>
      </c>
      <c r="EH385">
        <v>0</v>
      </c>
      <c r="EI385">
        <v>0</v>
      </c>
      <c r="EJ385">
        <v>963.4874999999998</v>
      </c>
      <c r="EK385">
        <v>0.00500078</v>
      </c>
      <c r="EL385">
        <v>-18.62083333333333</v>
      </c>
      <c r="EM385">
        <v>-0.7916666666666666</v>
      </c>
      <c r="EN385">
        <v>35.145625</v>
      </c>
      <c r="EO385">
        <v>38.58308333333333</v>
      </c>
      <c r="EP385">
        <v>36.95291666666666</v>
      </c>
      <c r="EQ385">
        <v>38.63</v>
      </c>
      <c r="ER385">
        <v>37.75495833333333</v>
      </c>
      <c r="ES385">
        <v>0</v>
      </c>
      <c r="ET385">
        <v>0</v>
      </c>
      <c r="EU385">
        <v>0</v>
      </c>
      <c r="EV385">
        <v>1758416679</v>
      </c>
      <c r="EW385">
        <v>0</v>
      </c>
      <c r="EX385">
        <v>963.944</v>
      </c>
      <c r="EY385">
        <v>-9.669230459689434</v>
      </c>
      <c r="EZ385">
        <v>-5.984615662817263</v>
      </c>
      <c r="FA385">
        <v>-18.696</v>
      </c>
      <c r="FB385">
        <v>15</v>
      </c>
      <c r="FC385">
        <v>0</v>
      </c>
      <c r="FD385" t="s">
        <v>424</v>
      </c>
      <c r="FE385">
        <v>1746989605.5</v>
      </c>
      <c r="FF385">
        <v>1746989593.5</v>
      </c>
      <c r="FG385">
        <v>0</v>
      </c>
      <c r="FH385">
        <v>-0.274</v>
      </c>
      <c r="FI385">
        <v>-0.002</v>
      </c>
      <c r="FJ385">
        <v>2.549</v>
      </c>
      <c r="FK385">
        <v>0.129</v>
      </c>
      <c r="FL385">
        <v>420</v>
      </c>
      <c r="FM385">
        <v>17</v>
      </c>
      <c r="FN385">
        <v>0.02</v>
      </c>
      <c r="FO385">
        <v>0.04</v>
      </c>
      <c r="FP385">
        <v>3.22142975</v>
      </c>
      <c r="FQ385">
        <v>-0.1521749718574225</v>
      </c>
      <c r="FR385">
        <v>0.03733036046487499</v>
      </c>
      <c r="FS385">
        <v>1</v>
      </c>
      <c r="FT385">
        <v>963.7794117647059</v>
      </c>
      <c r="FU385">
        <v>3.680672367644823</v>
      </c>
      <c r="FV385">
        <v>6.239192039121579</v>
      </c>
      <c r="FW385">
        <v>0</v>
      </c>
      <c r="FX385">
        <v>0.37497285</v>
      </c>
      <c r="FY385">
        <v>-0.007129913696061294</v>
      </c>
      <c r="FZ385">
        <v>0.000977624379554849</v>
      </c>
      <c r="GA385">
        <v>1</v>
      </c>
      <c r="GB385">
        <v>2</v>
      </c>
      <c r="GC385">
        <v>3</v>
      </c>
      <c r="GD385" t="s">
        <v>425</v>
      </c>
      <c r="GE385">
        <v>3.10333</v>
      </c>
      <c r="GF385">
        <v>2.72725</v>
      </c>
      <c r="GG385">
        <v>0.088283</v>
      </c>
      <c r="GH385">
        <v>0.0877141</v>
      </c>
      <c r="GI385">
        <v>0.107327</v>
      </c>
      <c r="GJ385">
        <v>0.107587</v>
      </c>
      <c r="GK385">
        <v>23827.5</v>
      </c>
      <c r="GL385">
        <v>21635.6</v>
      </c>
      <c r="GM385">
        <v>26699.3</v>
      </c>
      <c r="GN385">
        <v>23938.1</v>
      </c>
      <c r="GO385">
        <v>38137.9</v>
      </c>
      <c r="GP385">
        <v>31577.2</v>
      </c>
      <c r="GQ385">
        <v>46627</v>
      </c>
      <c r="GR385">
        <v>37870.9</v>
      </c>
      <c r="GS385">
        <v>1.86635</v>
      </c>
      <c r="GT385">
        <v>1.85775</v>
      </c>
      <c r="GU385">
        <v>0.0843778</v>
      </c>
      <c r="GV385">
        <v>0</v>
      </c>
      <c r="GW385">
        <v>28.6339</v>
      </c>
      <c r="GX385">
        <v>999.9</v>
      </c>
      <c r="GY385">
        <v>53</v>
      </c>
      <c r="GZ385">
        <v>31.8</v>
      </c>
      <c r="HA385">
        <v>27.7493</v>
      </c>
      <c r="HB385">
        <v>60.7837</v>
      </c>
      <c r="HC385">
        <v>26.0857</v>
      </c>
      <c r="HD385">
        <v>1</v>
      </c>
      <c r="HE385">
        <v>0.142342</v>
      </c>
      <c r="HF385">
        <v>-1.21074</v>
      </c>
      <c r="HG385">
        <v>20.2945</v>
      </c>
      <c r="HH385">
        <v>5.22163</v>
      </c>
      <c r="HI385">
        <v>11.98</v>
      </c>
      <c r="HJ385">
        <v>4.96555</v>
      </c>
      <c r="HK385">
        <v>3.27593</v>
      </c>
      <c r="HL385">
        <v>9999</v>
      </c>
      <c r="HM385">
        <v>9999</v>
      </c>
      <c r="HN385">
        <v>9999</v>
      </c>
      <c r="HO385">
        <v>999.9</v>
      </c>
      <c r="HP385">
        <v>1.86387</v>
      </c>
      <c r="HQ385">
        <v>1.86008</v>
      </c>
      <c r="HR385">
        <v>1.8584</v>
      </c>
      <c r="HS385">
        <v>1.85975</v>
      </c>
      <c r="HT385">
        <v>1.85987</v>
      </c>
      <c r="HU385">
        <v>1.85837</v>
      </c>
      <c r="HV385">
        <v>1.85747</v>
      </c>
      <c r="HW385">
        <v>1.85241</v>
      </c>
      <c r="HX385">
        <v>0</v>
      </c>
      <c r="HY385">
        <v>0</v>
      </c>
      <c r="HZ385">
        <v>0</v>
      </c>
      <c r="IA385">
        <v>0</v>
      </c>
      <c r="IB385" t="s">
        <v>426</v>
      </c>
      <c r="IC385" t="s">
        <v>427</v>
      </c>
      <c r="ID385" t="s">
        <v>428</v>
      </c>
      <c r="IE385" t="s">
        <v>428</v>
      </c>
      <c r="IF385" t="s">
        <v>428</v>
      </c>
      <c r="IG385" t="s">
        <v>428</v>
      </c>
      <c r="IH385">
        <v>0</v>
      </c>
      <c r="II385">
        <v>100</v>
      </c>
      <c r="IJ385">
        <v>100</v>
      </c>
      <c r="IK385">
        <v>-0.661</v>
      </c>
      <c r="IL385">
        <v>0.3175</v>
      </c>
      <c r="IM385">
        <v>-0.6605319167387009</v>
      </c>
      <c r="IN385">
        <v>-0.0004737513092168879</v>
      </c>
      <c r="IO385">
        <v>1.233974951706583E-06</v>
      </c>
      <c r="IP385">
        <v>-2.791035861235605E-10</v>
      </c>
      <c r="IQ385">
        <v>0.04306461537617447</v>
      </c>
      <c r="IR385">
        <v>-0.002560808816659483</v>
      </c>
      <c r="IS385">
        <v>0.0007441110143227328</v>
      </c>
      <c r="IT385">
        <v>-6.151772081818622E-06</v>
      </c>
      <c r="IU385">
        <v>2</v>
      </c>
      <c r="IV385">
        <v>1988</v>
      </c>
      <c r="IW385">
        <v>1</v>
      </c>
      <c r="IX385">
        <v>28</v>
      </c>
      <c r="IY385">
        <v>190451.2</v>
      </c>
      <c r="IZ385">
        <v>190451.4</v>
      </c>
      <c r="JA385">
        <v>1.1499</v>
      </c>
      <c r="JB385">
        <v>2.60986</v>
      </c>
      <c r="JC385">
        <v>1.49658</v>
      </c>
      <c r="JD385">
        <v>2.34741</v>
      </c>
      <c r="JE385">
        <v>1.54907</v>
      </c>
      <c r="JF385">
        <v>2.46826</v>
      </c>
      <c r="JG385">
        <v>36.6233</v>
      </c>
      <c r="JH385">
        <v>24.0963</v>
      </c>
      <c r="JI385">
        <v>18</v>
      </c>
      <c r="JJ385">
        <v>481.911</v>
      </c>
      <c r="JK385">
        <v>490.905</v>
      </c>
      <c r="JL385">
        <v>30.5617</v>
      </c>
      <c r="JM385">
        <v>29.0836</v>
      </c>
      <c r="JN385">
        <v>30.0001</v>
      </c>
      <c r="JO385">
        <v>29.2765</v>
      </c>
      <c r="JP385">
        <v>29.2634</v>
      </c>
      <c r="JQ385">
        <v>23.1195</v>
      </c>
      <c r="JR385">
        <v>18.5199</v>
      </c>
      <c r="JS385">
        <v>100</v>
      </c>
      <c r="JT385">
        <v>30.5593</v>
      </c>
      <c r="JU385">
        <v>420</v>
      </c>
      <c r="JV385">
        <v>23.5776</v>
      </c>
      <c r="JW385">
        <v>101.943</v>
      </c>
      <c r="JX385">
        <v>91.3321</v>
      </c>
    </row>
    <row r="386" spans="1:284">
      <c r="A386">
        <v>368</v>
      </c>
      <c r="B386">
        <v>1758416681</v>
      </c>
      <c r="C386">
        <v>3978</v>
      </c>
      <c r="D386" t="s">
        <v>1172</v>
      </c>
      <c r="E386" t="s">
        <v>1173</v>
      </c>
      <c r="F386">
        <v>5</v>
      </c>
      <c r="G386" t="s">
        <v>1159</v>
      </c>
      <c r="H386" t="s">
        <v>421</v>
      </c>
      <c r="I386">
        <v>1758416673.326087</v>
      </c>
      <c r="J386">
        <f>(K386)/1000</f>
        <v>0</v>
      </c>
      <c r="K386">
        <f>1000*DK386*AI386*(DG386-DH386)/(100*CZ386*(1000-AI386*DG386))</f>
        <v>0</v>
      </c>
      <c r="L386">
        <f>DK386*AI386*(DF386-DE386*(1000-AI386*DH386)/(1000-AI386*DG386))/(100*CZ386)</f>
        <v>0</v>
      </c>
      <c r="M386">
        <f>DE386 - IF(AI386&gt;1, L386*CZ386*100.0/(AK386), 0)</f>
        <v>0</v>
      </c>
      <c r="N386">
        <f>((T386-J386/2)*M386-L386)/(T386+J386/2)</f>
        <v>0</v>
      </c>
      <c r="O386">
        <f>N386*(DL386+DM386)/1000.0</f>
        <v>0</v>
      </c>
      <c r="P386">
        <f>(DE386 - IF(AI386&gt;1, L386*CZ386*100.0/(AK386), 0))*(DL386+DM386)/1000.0</f>
        <v>0</v>
      </c>
      <c r="Q386">
        <f>2.0/((1/S386-1/R386)+SIGN(S386)*SQRT((1/S386-1/R386)*(1/S386-1/R386) + 4*DA386/((DA386+1)*(DA386+1))*(2*1/S386*1/R386-1/R386*1/R386)))</f>
        <v>0</v>
      </c>
      <c r="R386">
        <f>IF(LEFT(DB386,1)&lt;&gt;"0",IF(LEFT(DB386,1)="1",3.0,DC386),$D$5+$E$5*(DS386*DL386/($K$5*1000))+$F$5*(DS386*DL386/($K$5*1000))*MAX(MIN(CZ386,$J$5),$I$5)*MAX(MIN(CZ386,$J$5),$I$5)+$G$5*MAX(MIN(CZ386,$J$5),$I$5)*(DS386*DL386/($K$5*1000))+$H$5*(DS386*DL386/($K$5*1000))*(DS386*DL386/($K$5*1000)))</f>
        <v>0</v>
      </c>
      <c r="S386">
        <f>J386*(1000-(1000*0.61365*exp(17.502*W386/(240.97+W386))/(DL386+DM386)+DG386)/2)/(1000*0.61365*exp(17.502*W386/(240.97+W386))/(DL386+DM386)-DG386)</f>
        <v>0</v>
      </c>
      <c r="T386">
        <f>1/((DA386+1)/(Q386/1.6)+1/(R386/1.37)) + DA386/((DA386+1)/(Q386/1.6) + DA386/(R386/1.37))</f>
        <v>0</v>
      </c>
      <c r="U386">
        <f>(CV386*CY386)</f>
        <v>0</v>
      </c>
      <c r="V386">
        <f>(DN386+(U386+2*0.95*5.67E-8*(((DN386+$B$9)+273)^4-(DN386+273)^4)-44100*J386)/(1.84*29.3*R386+8*0.95*5.67E-8*(DN386+273)^3))</f>
        <v>0</v>
      </c>
      <c r="W386">
        <f>($C$9*DO386+$D$9*DP386+$E$9*V386)</f>
        <v>0</v>
      </c>
      <c r="X386">
        <f>0.61365*exp(17.502*W386/(240.97+W386))</f>
        <v>0</v>
      </c>
      <c r="Y386">
        <f>(Z386/AA386*100)</f>
        <v>0</v>
      </c>
      <c r="Z386">
        <f>DG386*(DL386+DM386)/1000</f>
        <v>0</v>
      </c>
      <c r="AA386">
        <f>0.61365*exp(17.502*DN386/(240.97+DN386))</f>
        <v>0</v>
      </c>
      <c r="AB386">
        <f>(X386-DG386*(DL386+DM386)/1000)</f>
        <v>0</v>
      </c>
      <c r="AC386">
        <f>(-J386*44100)</f>
        <v>0</v>
      </c>
      <c r="AD386">
        <f>2*29.3*R386*0.92*(DN386-W386)</f>
        <v>0</v>
      </c>
      <c r="AE386">
        <f>2*0.95*5.67E-8*(((DN386+$B$9)+273)^4-(W386+273)^4)</f>
        <v>0</v>
      </c>
      <c r="AF386">
        <f>U386+AE386+AC386+AD386</f>
        <v>0</v>
      </c>
      <c r="AG386">
        <v>0</v>
      </c>
      <c r="AH386">
        <v>0</v>
      </c>
      <c r="AI386">
        <f>IF(AG386*$H$15&gt;=AK386,1.0,(AK386/(AK386-AG386*$H$15)))</f>
        <v>0</v>
      </c>
      <c r="AJ386">
        <f>(AI386-1)*100</f>
        <v>0</v>
      </c>
      <c r="AK386">
        <f>MAX(0,($B$15+$C$15*DS386)/(1+$D$15*DS386)*DL386/(DN386+273)*$E$15)</f>
        <v>0</v>
      </c>
      <c r="AL386" t="s">
        <v>422</v>
      </c>
      <c r="AM386" t="s">
        <v>422</v>
      </c>
      <c r="AN386">
        <v>0</v>
      </c>
      <c r="AO386">
        <v>0</v>
      </c>
      <c r="AP386">
        <f>1-AN386/AO386</f>
        <v>0</v>
      </c>
      <c r="AQ386">
        <v>0</v>
      </c>
      <c r="AR386" t="s">
        <v>422</v>
      </c>
      <c r="AS386" t="s">
        <v>422</v>
      </c>
      <c r="AT386">
        <v>0</v>
      </c>
      <c r="AU386">
        <v>0</v>
      </c>
      <c r="AV386">
        <f>1-AT386/AU386</f>
        <v>0</v>
      </c>
      <c r="AW386">
        <v>0.5</v>
      </c>
      <c r="AX386">
        <f>CW386</f>
        <v>0</v>
      </c>
      <c r="AY386">
        <f>L386</f>
        <v>0</v>
      </c>
      <c r="AZ386">
        <f>AV386*AW386*AX386</f>
        <v>0</v>
      </c>
      <c r="BA386">
        <f>(AY386-AQ386)/AX386</f>
        <v>0</v>
      </c>
      <c r="BB386">
        <f>(AO386-AU386)/AU386</f>
        <v>0</v>
      </c>
      <c r="BC386">
        <f>AN386/(AP386+AN386/AU386)</f>
        <v>0</v>
      </c>
      <c r="BD386" t="s">
        <v>422</v>
      </c>
      <c r="BE386">
        <v>0</v>
      </c>
      <c r="BF386">
        <f>IF(BE386&lt;&gt;0, BE386, BC386)</f>
        <v>0</v>
      </c>
      <c r="BG386">
        <f>1-BF386/AU386</f>
        <v>0</v>
      </c>
      <c r="BH386">
        <f>(AU386-AT386)/(AU386-BF386)</f>
        <v>0</v>
      </c>
      <c r="BI386">
        <f>(AO386-AU386)/(AO386-BF386)</f>
        <v>0</v>
      </c>
      <c r="BJ386">
        <f>(AU386-AT386)/(AU386-AN386)</f>
        <v>0</v>
      </c>
      <c r="BK386">
        <f>(AO386-AU386)/(AO386-AN386)</f>
        <v>0</v>
      </c>
      <c r="BL386">
        <f>(BH386*BF386/AT386)</f>
        <v>0</v>
      </c>
      <c r="BM386">
        <f>(1-BL386)</f>
        <v>0</v>
      </c>
      <c r="CV386">
        <f>$B$13*DT386+$C$13*DU386+$F$13*EF386*(1-EI386)</f>
        <v>0</v>
      </c>
      <c r="CW386">
        <f>CV386*CX386</f>
        <v>0</v>
      </c>
      <c r="CX386">
        <f>($B$13*$D$11+$C$13*$D$11+$F$13*((ES386+EK386)/MAX(ES386+EK386+ET386, 0.1)*$I$11+ET386/MAX(ES386+EK386+ET386, 0.1)*$J$11))/($B$13+$C$13+$F$13)</f>
        <v>0</v>
      </c>
      <c r="CY386">
        <f>($B$13*$K$11+$C$13*$K$11+$F$13*((ES386+EK386)/MAX(ES386+EK386+ET386, 0.1)*$P$11+ET386/MAX(ES386+EK386+ET386, 0.1)*$Q$11))/($B$13+$C$13+$F$13)</f>
        <v>0</v>
      </c>
      <c r="CZ386">
        <v>5.79</v>
      </c>
      <c r="DA386">
        <v>0.5</v>
      </c>
      <c r="DB386" t="s">
        <v>423</v>
      </c>
      <c r="DC386">
        <v>2</v>
      </c>
      <c r="DD386">
        <v>1758416673.326087</v>
      </c>
      <c r="DE386">
        <v>423.2413913043479</v>
      </c>
      <c r="DF386">
        <v>420.0139130434782</v>
      </c>
      <c r="DG386">
        <v>23.9790695652174</v>
      </c>
      <c r="DH386">
        <v>23.60510869565217</v>
      </c>
      <c r="DI386">
        <v>423.9023043478261</v>
      </c>
      <c r="DJ386">
        <v>23.66147826086957</v>
      </c>
      <c r="DK386">
        <v>500.0196086956522</v>
      </c>
      <c r="DL386">
        <v>90.17812608695652</v>
      </c>
      <c r="DM386">
        <v>0.06933134347826088</v>
      </c>
      <c r="DN386">
        <v>30.29330000000001</v>
      </c>
      <c r="DO386">
        <v>30.00803043478261</v>
      </c>
      <c r="DP386">
        <v>999.9000000000003</v>
      </c>
      <c r="DQ386">
        <v>0</v>
      </c>
      <c r="DR386">
        <v>0</v>
      </c>
      <c r="DS386">
        <v>10006.51043478261</v>
      </c>
      <c r="DT386">
        <v>0</v>
      </c>
      <c r="DU386">
        <v>3.764269999999999</v>
      </c>
      <c r="DV386">
        <v>3.227448260869565</v>
      </c>
      <c r="DW386">
        <v>433.6397391304348</v>
      </c>
      <c r="DX386">
        <v>430.1680434782609</v>
      </c>
      <c r="DY386">
        <v>0.3739481304347826</v>
      </c>
      <c r="DZ386">
        <v>420.0139130434782</v>
      </c>
      <c r="EA386">
        <v>23.60510869565217</v>
      </c>
      <c r="EB386">
        <v>2.162388260869565</v>
      </c>
      <c r="EC386">
        <v>2.128664347826087</v>
      </c>
      <c r="ED386">
        <v>18.68633913043478</v>
      </c>
      <c r="EE386">
        <v>18.43531304347826</v>
      </c>
      <c r="EF386">
        <v>0.005000779999999999</v>
      </c>
      <c r="EG386">
        <v>0</v>
      </c>
      <c r="EH386">
        <v>0</v>
      </c>
      <c r="EI386">
        <v>0</v>
      </c>
      <c r="EJ386">
        <v>964.1869565217394</v>
      </c>
      <c r="EK386">
        <v>0.005000779999999999</v>
      </c>
      <c r="EL386">
        <v>-17.23478260869565</v>
      </c>
      <c r="EM386">
        <v>-0.5260869565217391</v>
      </c>
      <c r="EN386">
        <v>35.13834782608696</v>
      </c>
      <c r="EO386">
        <v>38.57034782608696</v>
      </c>
      <c r="EP386">
        <v>36.94008695652174</v>
      </c>
      <c r="EQ386">
        <v>38.61665217391305</v>
      </c>
      <c r="ER386">
        <v>37.73895652173913</v>
      </c>
      <c r="ES386">
        <v>0</v>
      </c>
      <c r="ET386">
        <v>0</v>
      </c>
      <c r="EU386">
        <v>0</v>
      </c>
      <c r="EV386">
        <v>1758416680.8</v>
      </c>
      <c r="EW386">
        <v>0</v>
      </c>
      <c r="EX386">
        <v>964.1730769230769</v>
      </c>
      <c r="EY386">
        <v>-14.79316226179821</v>
      </c>
      <c r="EZ386">
        <v>2.834187826131593</v>
      </c>
      <c r="FA386">
        <v>-17.59615384615385</v>
      </c>
      <c r="FB386">
        <v>15</v>
      </c>
      <c r="FC386">
        <v>0</v>
      </c>
      <c r="FD386" t="s">
        <v>424</v>
      </c>
      <c r="FE386">
        <v>1746989605.5</v>
      </c>
      <c r="FF386">
        <v>1746989593.5</v>
      </c>
      <c r="FG386">
        <v>0</v>
      </c>
      <c r="FH386">
        <v>-0.274</v>
      </c>
      <c r="FI386">
        <v>-0.002</v>
      </c>
      <c r="FJ386">
        <v>2.549</v>
      </c>
      <c r="FK386">
        <v>0.129</v>
      </c>
      <c r="FL386">
        <v>420</v>
      </c>
      <c r="FM386">
        <v>17</v>
      </c>
      <c r="FN386">
        <v>0.02</v>
      </c>
      <c r="FO386">
        <v>0.04</v>
      </c>
      <c r="FP386">
        <v>3.222984146341463</v>
      </c>
      <c r="FQ386">
        <v>-0.02527191637630266</v>
      </c>
      <c r="FR386">
        <v>0.03925761004216238</v>
      </c>
      <c r="FS386">
        <v>1</v>
      </c>
      <c r="FT386">
        <v>963.8</v>
      </c>
      <c r="FU386">
        <v>-0.400305528058918</v>
      </c>
      <c r="FV386">
        <v>6.756086580436412</v>
      </c>
      <c r="FW386">
        <v>1</v>
      </c>
      <c r="FX386">
        <v>0.3745225609756098</v>
      </c>
      <c r="FY386">
        <v>-0.0123754285714279</v>
      </c>
      <c r="FZ386">
        <v>0.001464711210173803</v>
      </c>
      <c r="GA386">
        <v>1</v>
      </c>
      <c r="GB386">
        <v>3</v>
      </c>
      <c r="GC386">
        <v>3</v>
      </c>
      <c r="GD386" t="s">
        <v>462</v>
      </c>
      <c r="GE386">
        <v>3.10325</v>
      </c>
      <c r="GF386">
        <v>2.7272</v>
      </c>
      <c r="GG386">
        <v>0.0882758</v>
      </c>
      <c r="GH386">
        <v>0.0876971</v>
      </c>
      <c r="GI386">
        <v>0.107326</v>
      </c>
      <c r="GJ386">
        <v>0.107586</v>
      </c>
      <c r="GK386">
        <v>23827.5</v>
      </c>
      <c r="GL386">
        <v>21635.9</v>
      </c>
      <c r="GM386">
        <v>26699.2</v>
      </c>
      <c r="GN386">
        <v>23938</v>
      </c>
      <c r="GO386">
        <v>38137.9</v>
      </c>
      <c r="GP386">
        <v>31577.3</v>
      </c>
      <c r="GQ386">
        <v>46627</v>
      </c>
      <c r="GR386">
        <v>37871</v>
      </c>
      <c r="GS386">
        <v>1.86623</v>
      </c>
      <c r="GT386">
        <v>1.858</v>
      </c>
      <c r="GU386">
        <v>0.08462</v>
      </c>
      <c r="GV386">
        <v>0</v>
      </c>
      <c r="GW386">
        <v>28.6339</v>
      </c>
      <c r="GX386">
        <v>999.9</v>
      </c>
      <c r="GY386">
        <v>53</v>
      </c>
      <c r="GZ386">
        <v>31.8</v>
      </c>
      <c r="HA386">
        <v>27.7468</v>
      </c>
      <c r="HB386">
        <v>60.8237</v>
      </c>
      <c r="HC386">
        <v>25.9976</v>
      </c>
      <c r="HD386">
        <v>1</v>
      </c>
      <c r="HE386">
        <v>0.142579</v>
      </c>
      <c r="HF386">
        <v>-1.21847</v>
      </c>
      <c r="HG386">
        <v>20.2945</v>
      </c>
      <c r="HH386">
        <v>5.22208</v>
      </c>
      <c r="HI386">
        <v>11.98</v>
      </c>
      <c r="HJ386">
        <v>4.9656</v>
      </c>
      <c r="HK386">
        <v>3.2759</v>
      </c>
      <c r="HL386">
        <v>9999</v>
      </c>
      <c r="HM386">
        <v>9999</v>
      </c>
      <c r="HN386">
        <v>9999</v>
      </c>
      <c r="HO386">
        <v>999.9</v>
      </c>
      <c r="HP386">
        <v>1.86387</v>
      </c>
      <c r="HQ386">
        <v>1.86007</v>
      </c>
      <c r="HR386">
        <v>1.8584</v>
      </c>
      <c r="HS386">
        <v>1.85975</v>
      </c>
      <c r="HT386">
        <v>1.85989</v>
      </c>
      <c r="HU386">
        <v>1.85838</v>
      </c>
      <c r="HV386">
        <v>1.85746</v>
      </c>
      <c r="HW386">
        <v>1.85241</v>
      </c>
      <c r="HX386">
        <v>0</v>
      </c>
      <c r="HY386">
        <v>0</v>
      </c>
      <c r="HZ386">
        <v>0</v>
      </c>
      <c r="IA386">
        <v>0</v>
      </c>
      <c r="IB386" t="s">
        <v>426</v>
      </c>
      <c r="IC386" t="s">
        <v>427</v>
      </c>
      <c r="ID386" t="s">
        <v>428</v>
      </c>
      <c r="IE386" t="s">
        <v>428</v>
      </c>
      <c r="IF386" t="s">
        <v>428</v>
      </c>
      <c r="IG386" t="s">
        <v>428</v>
      </c>
      <c r="IH386">
        <v>0</v>
      </c>
      <c r="II386">
        <v>100</v>
      </c>
      <c r="IJ386">
        <v>100</v>
      </c>
      <c r="IK386">
        <v>-0.661</v>
      </c>
      <c r="IL386">
        <v>0.3175</v>
      </c>
      <c r="IM386">
        <v>-0.6605319167387009</v>
      </c>
      <c r="IN386">
        <v>-0.0004737513092168879</v>
      </c>
      <c r="IO386">
        <v>1.233974951706583E-06</v>
      </c>
      <c r="IP386">
        <v>-2.791035861235605E-10</v>
      </c>
      <c r="IQ386">
        <v>0.04306461537617447</v>
      </c>
      <c r="IR386">
        <v>-0.002560808816659483</v>
      </c>
      <c r="IS386">
        <v>0.0007441110143227328</v>
      </c>
      <c r="IT386">
        <v>-6.151772081818622E-06</v>
      </c>
      <c r="IU386">
        <v>2</v>
      </c>
      <c r="IV386">
        <v>1988</v>
      </c>
      <c r="IW386">
        <v>1</v>
      </c>
      <c r="IX386">
        <v>28</v>
      </c>
      <c r="IY386">
        <v>190451.3</v>
      </c>
      <c r="IZ386">
        <v>190451.5</v>
      </c>
      <c r="JA386">
        <v>1.1499</v>
      </c>
      <c r="JB386">
        <v>2.61353</v>
      </c>
      <c r="JC386">
        <v>1.49658</v>
      </c>
      <c r="JD386">
        <v>2.34741</v>
      </c>
      <c r="JE386">
        <v>1.54907</v>
      </c>
      <c r="JF386">
        <v>2.46216</v>
      </c>
      <c r="JG386">
        <v>36.5996</v>
      </c>
      <c r="JH386">
        <v>24.0963</v>
      </c>
      <c r="JI386">
        <v>18</v>
      </c>
      <c r="JJ386">
        <v>481.838</v>
      </c>
      <c r="JK386">
        <v>491.069</v>
      </c>
      <c r="JL386">
        <v>30.5581</v>
      </c>
      <c r="JM386">
        <v>29.0836</v>
      </c>
      <c r="JN386">
        <v>30.0001</v>
      </c>
      <c r="JO386">
        <v>29.2765</v>
      </c>
      <c r="JP386">
        <v>29.2634</v>
      </c>
      <c r="JQ386">
        <v>23.1198</v>
      </c>
      <c r="JR386">
        <v>18.5199</v>
      </c>
      <c r="JS386">
        <v>100</v>
      </c>
      <c r="JT386">
        <v>30.5529</v>
      </c>
      <c r="JU386">
        <v>420</v>
      </c>
      <c r="JV386">
        <v>23.5776</v>
      </c>
      <c r="JW386">
        <v>101.943</v>
      </c>
      <c r="JX386">
        <v>91.3321</v>
      </c>
    </row>
    <row r="387" spans="1:284">
      <c r="A387">
        <v>369</v>
      </c>
      <c r="B387">
        <v>1758416683</v>
      </c>
      <c r="C387">
        <v>3980</v>
      </c>
      <c r="D387" t="s">
        <v>1174</v>
      </c>
      <c r="E387" t="s">
        <v>1175</v>
      </c>
      <c r="F387">
        <v>5</v>
      </c>
      <c r="G387" t="s">
        <v>1159</v>
      </c>
      <c r="H387" t="s">
        <v>421</v>
      </c>
      <c r="I387">
        <v>1758416675</v>
      </c>
      <c r="J387">
        <f>(K387)/1000</f>
        <v>0</v>
      </c>
      <c r="K387">
        <f>1000*DK387*AI387*(DG387-DH387)/(100*CZ387*(1000-AI387*DG387))</f>
        <v>0</v>
      </c>
      <c r="L387">
        <f>DK387*AI387*(DF387-DE387*(1000-AI387*DH387)/(1000-AI387*DG387))/(100*CZ387)</f>
        <v>0</v>
      </c>
      <c r="M387">
        <f>DE387 - IF(AI387&gt;1, L387*CZ387*100.0/(AK387), 0)</f>
        <v>0</v>
      </c>
      <c r="N387">
        <f>((T387-J387/2)*M387-L387)/(T387+J387/2)</f>
        <v>0</v>
      </c>
      <c r="O387">
        <f>N387*(DL387+DM387)/1000.0</f>
        <v>0</v>
      </c>
      <c r="P387">
        <f>(DE387 - IF(AI387&gt;1, L387*CZ387*100.0/(AK387), 0))*(DL387+DM387)/1000.0</f>
        <v>0</v>
      </c>
      <c r="Q387">
        <f>2.0/((1/S387-1/R387)+SIGN(S387)*SQRT((1/S387-1/R387)*(1/S387-1/R387) + 4*DA387/((DA387+1)*(DA387+1))*(2*1/S387*1/R387-1/R387*1/R387)))</f>
        <v>0</v>
      </c>
      <c r="R387">
        <f>IF(LEFT(DB387,1)&lt;&gt;"0",IF(LEFT(DB387,1)="1",3.0,DC387),$D$5+$E$5*(DS387*DL387/($K$5*1000))+$F$5*(DS387*DL387/($K$5*1000))*MAX(MIN(CZ387,$J$5),$I$5)*MAX(MIN(CZ387,$J$5),$I$5)+$G$5*MAX(MIN(CZ387,$J$5),$I$5)*(DS387*DL387/($K$5*1000))+$H$5*(DS387*DL387/($K$5*1000))*(DS387*DL387/($K$5*1000)))</f>
        <v>0</v>
      </c>
      <c r="S387">
        <f>J387*(1000-(1000*0.61365*exp(17.502*W387/(240.97+W387))/(DL387+DM387)+DG387)/2)/(1000*0.61365*exp(17.502*W387/(240.97+W387))/(DL387+DM387)-DG387)</f>
        <v>0</v>
      </c>
      <c r="T387">
        <f>1/((DA387+1)/(Q387/1.6)+1/(R387/1.37)) + DA387/((DA387+1)/(Q387/1.6) + DA387/(R387/1.37))</f>
        <v>0</v>
      </c>
      <c r="U387">
        <f>(CV387*CY387)</f>
        <v>0</v>
      </c>
      <c r="V387">
        <f>(DN387+(U387+2*0.95*5.67E-8*(((DN387+$B$9)+273)^4-(DN387+273)^4)-44100*J387)/(1.84*29.3*R387+8*0.95*5.67E-8*(DN387+273)^3))</f>
        <v>0</v>
      </c>
      <c r="W387">
        <f>($C$9*DO387+$D$9*DP387+$E$9*V387)</f>
        <v>0</v>
      </c>
      <c r="X387">
        <f>0.61365*exp(17.502*W387/(240.97+W387))</f>
        <v>0</v>
      </c>
      <c r="Y387">
        <f>(Z387/AA387*100)</f>
        <v>0</v>
      </c>
      <c r="Z387">
        <f>DG387*(DL387+DM387)/1000</f>
        <v>0</v>
      </c>
      <c r="AA387">
        <f>0.61365*exp(17.502*DN387/(240.97+DN387))</f>
        <v>0</v>
      </c>
      <c r="AB387">
        <f>(X387-DG387*(DL387+DM387)/1000)</f>
        <v>0</v>
      </c>
      <c r="AC387">
        <f>(-J387*44100)</f>
        <v>0</v>
      </c>
      <c r="AD387">
        <f>2*29.3*R387*0.92*(DN387-W387)</f>
        <v>0</v>
      </c>
      <c r="AE387">
        <f>2*0.95*5.67E-8*(((DN387+$B$9)+273)^4-(W387+273)^4)</f>
        <v>0</v>
      </c>
      <c r="AF387">
        <f>U387+AE387+AC387+AD387</f>
        <v>0</v>
      </c>
      <c r="AG387">
        <v>0</v>
      </c>
      <c r="AH387">
        <v>0</v>
      </c>
      <c r="AI387">
        <f>IF(AG387*$H$15&gt;=AK387,1.0,(AK387/(AK387-AG387*$H$15)))</f>
        <v>0</v>
      </c>
      <c r="AJ387">
        <f>(AI387-1)*100</f>
        <v>0</v>
      </c>
      <c r="AK387">
        <f>MAX(0,($B$15+$C$15*DS387)/(1+$D$15*DS387)*DL387/(DN387+273)*$E$15)</f>
        <v>0</v>
      </c>
      <c r="AL387" t="s">
        <v>422</v>
      </c>
      <c r="AM387" t="s">
        <v>422</v>
      </c>
      <c r="AN387">
        <v>0</v>
      </c>
      <c r="AO387">
        <v>0</v>
      </c>
      <c r="AP387">
        <f>1-AN387/AO387</f>
        <v>0</v>
      </c>
      <c r="AQ387">
        <v>0</v>
      </c>
      <c r="AR387" t="s">
        <v>422</v>
      </c>
      <c r="AS387" t="s">
        <v>422</v>
      </c>
      <c r="AT387">
        <v>0</v>
      </c>
      <c r="AU387">
        <v>0</v>
      </c>
      <c r="AV387">
        <f>1-AT387/AU387</f>
        <v>0</v>
      </c>
      <c r="AW387">
        <v>0.5</v>
      </c>
      <c r="AX387">
        <f>CW387</f>
        <v>0</v>
      </c>
      <c r="AY387">
        <f>L387</f>
        <v>0</v>
      </c>
      <c r="AZ387">
        <f>AV387*AW387*AX387</f>
        <v>0</v>
      </c>
      <c r="BA387">
        <f>(AY387-AQ387)/AX387</f>
        <v>0</v>
      </c>
      <c r="BB387">
        <f>(AO387-AU387)/AU387</f>
        <v>0</v>
      </c>
      <c r="BC387">
        <f>AN387/(AP387+AN387/AU387)</f>
        <v>0</v>
      </c>
      <c r="BD387" t="s">
        <v>422</v>
      </c>
      <c r="BE387">
        <v>0</v>
      </c>
      <c r="BF387">
        <f>IF(BE387&lt;&gt;0, BE387, BC387)</f>
        <v>0</v>
      </c>
      <c r="BG387">
        <f>1-BF387/AU387</f>
        <v>0</v>
      </c>
      <c r="BH387">
        <f>(AU387-AT387)/(AU387-BF387)</f>
        <v>0</v>
      </c>
      <c r="BI387">
        <f>(AO387-AU387)/(AO387-BF387)</f>
        <v>0</v>
      </c>
      <c r="BJ387">
        <f>(AU387-AT387)/(AU387-AN387)</f>
        <v>0</v>
      </c>
      <c r="BK387">
        <f>(AO387-AU387)/(AO387-AN387)</f>
        <v>0</v>
      </c>
      <c r="BL387">
        <f>(BH387*BF387/AT387)</f>
        <v>0</v>
      </c>
      <c r="BM387">
        <f>(1-BL387)</f>
        <v>0</v>
      </c>
      <c r="CV387">
        <f>$B$13*DT387+$C$13*DU387+$F$13*EF387*(1-EI387)</f>
        <v>0</v>
      </c>
      <c r="CW387">
        <f>CV387*CX387</f>
        <v>0</v>
      </c>
      <c r="CX387">
        <f>($B$13*$D$11+$C$13*$D$11+$F$13*((ES387+EK387)/MAX(ES387+EK387+ET387, 0.1)*$I$11+ET387/MAX(ES387+EK387+ET387, 0.1)*$J$11))/($B$13+$C$13+$F$13)</f>
        <v>0</v>
      </c>
      <c r="CY387">
        <f>($B$13*$K$11+$C$13*$K$11+$F$13*((ES387+EK387)/MAX(ES387+EK387+ET387, 0.1)*$P$11+ET387/MAX(ES387+EK387+ET387, 0.1)*$Q$11))/($B$13+$C$13+$F$13)</f>
        <v>0</v>
      </c>
      <c r="CZ387">
        <v>5.79</v>
      </c>
      <c r="DA387">
        <v>0.5</v>
      </c>
      <c r="DB387" t="s">
        <v>423</v>
      </c>
      <c r="DC387">
        <v>2</v>
      </c>
      <c r="DD387">
        <v>1758416675</v>
      </c>
      <c r="DE387">
        <v>423.243125</v>
      </c>
      <c r="DF387">
        <v>420.005375</v>
      </c>
      <c r="DG387">
        <v>23.97875833333333</v>
      </c>
      <c r="DH387">
        <v>23.6050375</v>
      </c>
      <c r="DI387">
        <v>423.9040416666667</v>
      </c>
      <c r="DJ387">
        <v>23.66117083333333</v>
      </c>
      <c r="DK387">
        <v>500.0170416666667</v>
      </c>
      <c r="DL387">
        <v>90.178225</v>
      </c>
      <c r="DM387">
        <v>0.06932132083333332</v>
      </c>
      <c r="DN387">
        <v>30.29227083333333</v>
      </c>
      <c r="DO387">
        <v>30.00800416666667</v>
      </c>
      <c r="DP387">
        <v>999.9</v>
      </c>
      <c r="DQ387">
        <v>0</v>
      </c>
      <c r="DR387">
        <v>0</v>
      </c>
      <c r="DS387">
        <v>10003.42916666667</v>
      </c>
      <c r="DT387">
        <v>0</v>
      </c>
      <c r="DU387">
        <v>3.76427</v>
      </c>
      <c r="DV387">
        <v>3.2377025</v>
      </c>
      <c r="DW387">
        <v>433.641375</v>
      </c>
      <c r="DX387">
        <v>430.1593333333333</v>
      </c>
      <c r="DY387">
        <v>0.373707125</v>
      </c>
      <c r="DZ387">
        <v>420.005375</v>
      </c>
      <c r="EA387">
        <v>23.6050375</v>
      </c>
      <c r="EB387">
        <v>2.162362083333333</v>
      </c>
      <c r="EC387">
        <v>2.12866</v>
      </c>
      <c r="ED387">
        <v>18.68615</v>
      </c>
      <c r="EE387">
        <v>18.435275</v>
      </c>
      <c r="EF387">
        <v>0.00500078</v>
      </c>
      <c r="EG387">
        <v>0</v>
      </c>
      <c r="EH387">
        <v>0</v>
      </c>
      <c r="EI387">
        <v>0</v>
      </c>
      <c r="EJ387">
        <v>964.25</v>
      </c>
      <c r="EK387">
        <v>0.00500078</v>
      </c>
      <c r="EL387">
        <v>-17.18333333333333</v>
      </c>
      <c r="EM387">
        <v>-0.6958333333333333</v>
      </c>
      <c r="EN387">
        <v>35.11954166666666</v>
      </c>
      <c r="EO387">
        <v>38.557</v>
      </c>
      <c r="EP387">
        <v>36.94258333333334</v>
      </c>
      <c r="EQ387">
        <v>38.59091666666666</v>
      </c>
      <c r="ER387">
        <v>37.695125</v>
      </c>
      <c r="ES387">
        <v>0</v>
      </c>
      <c r="ET387">
        <v>0</v>
      </c>
      <c r="EU387">
        <v>0</v>
      </c>
      <c r="EV387">
        <v>1758416683.2</v>
      </c>
      <c r="EW387">
        <v>0</v>
      </c>
      <c r="EX387">
        <v>963.9653846153847</v>
      </c>
      <c r="EY387">
        <v>-13.82222214082558</v>
      </c>
      <c r="EZ387">
        <v>18.66324793000528</v>
      </c>
      <c r="FA387">
        <v>-17.61923076923077</v>
      </c>
      <c r="FB387">
        <v>15</v>
      </c>
      <c r="FC387">
        <v>0</v>
      </c>
      <c r="FD387" t="s">
        <v>424</v>
      </c>
      <c r="FE387">
        <v>1746989605.5</v>
      </c>
      <c r="FF387">
        <v>1746989593.5</v>
      </c>
      <c r="FG387">
        <v>0</v>
      </c>
      <c r="FH387">
        <v>-0.274</v>
      </c>
      <c r="FI387">
        <v>-0.002</v>
      </c>
      <c r="FJ387">
        <v>2.549</v>
      </c>
      <c r="FK387">
        <v>0.129</v>
      </c>
      <c r="FL387">
        <v>420</v>
      </c>
      <c r="FM387">
        <v>17</v>
      </c>
      <c r="FN387">
        <v>0.02</v>
      </c>
      <c r="FO387">
        <v>0.04</v>
      </c>
      <c r="FP387">
        <v>3.2278265</v>
      </c>
      <c r="FQ387">
        <v>0.1171735834896782</v>
      </c>
      <c r="FR387">
        <v>0.04573315802292689</v>
      </c>
      <c r="FS387">
        <v>1</v>
      </c>
      <c r="FT387">
        <v>963.585294117647</v>
      </c>
      <c r="FU387">
        <v>7.038961151475519</v>
      </c>
      <c r="FV387">
        <v>6.624070738510341</v>
      </c>
      <c r="FW387">
        <v>0</v>
      </c>
      <c r="FX387">
        <v>0.374120675</v>
      </c>
      <c r="FY387">
        <v>-0.01259105065666085</v>
      </c>
      <c r="FZ387">
        <v>0.001453242020234413</v>
      </c>
      <c r="GA387">
        <v>1</v>
      </c>
      <c r="GB387">
        <v>2</v>
      </c>
      <c r="GC387">
        <v>3</v>
      </c>
      <c r="GD387" t="s">
        <v>425</v>
      </c>
      <c r="GE387">
        <v>3.10306</v>
      </c>
      <c r="GF387">
        <v>2.72732</v>
      </c>
      <c r="GG387">
        <v>0.0882728</v>
      </c>
      <c r="GH387">
        <v>0.08770409999999999</v>
      </c>
      <c r="GI387">
        <v>0.107324</v>
      </c>
      <c r="GJ387">
        <v>0.107581</v>
      </c>
      <c r="GK387">
        <v>23827.6</v>
      </c>
      <c r="GL387">
        <v>21635.8</v>
      </c>
      <c r="GM387">
        <v>26699.2</v>
      </c>
      <c r="GN387">
        <v>23938</v>
      </c>
      <c r="GO387">
        <v>38138.1</v>
      </c>
      <c r="GP387">
        <v>31577.6</v>
      </c>
      <c r="GQ387">
        <v>46627.1</v>
      </c>
      <c r="GR387">
        <v>37871.1</v>
      </c>
      <c r="GS387">
        <v>1.86585</v>
      </c>
      <c r="GT387">
        <v>1.85825</v>
      </c>
      <c r="GU387">
        <v>0.08404250000000001</v>
      </c>
      <c r="GV387">
        <v>0</v>
      </c>
      <c r="GW387">
        <v>28.6339</v>
      </c>
      <c r="GX387">
        <v>999.9</v>
      </c>
      <c r="GY387">
        <v>53</v>
      </c>
      <c r="GZ387">
        <v>31.8</v>
      </c>
      <c r="HA387">
        <v>27.7475</v>
      </c>
      <c r="HB387">
        <v>60.6237</v>
      </c>
      <c r="HC387">
        <v>26.0617</v>
      </c>
      <c r="HD387">
        <v>1</v>
      </c>
      <c r="HE387">
        <v>0.142525</v>
      </c>
      <c r="HF387">
        <v>-1.21523</v>
      </c>
      <c r="HG387">
        <v>20.2945</v>
      </c>
      <c r="HH387">
        <v>5.22088</v>
      </c>
      <c r="HI387">
        <v>11.98</v>
      </c>
      <c r="HJ387">
        <v>4.96545</v>
      </c>
      <c r="HK387">
        <v>3.27593</v>
      </c>
      <c r="HL387">
        <v>9999</v>
      </c>
      <c r="HM387">
        <v>9999</v>
      </c>
      <c r="HN387">
        <v>9999</v>
      </c>
      <c r="HO387">
        <v>999.9</v>
      </c>
      <c r="HP387">
        <v>1.86387</v>
      </c>
      <c r="HQ387">
        <v>1.86008</v>
      </c>
      <c r="HR387">
        <v>1.85843</v>
      </c>
      <c r="HS387">
        <v>1.85975</v>
      </c>
      <c r="HT387">
        <v>1.85989</v>
      </c>
      <c r="HU387">
        <v>1.85837</v>
      </c>
      <c r="HV387">
        <v>1.85745</v>
      </c>
      <c r="HW387">
        <v>1.85242</v>
      </c>
      <c r="HX387">
        <v>0</v>
      </c>
      <c r="HY387">
        <v>0</v>
      </c>
      <c r="HZ387">
        <v>0</v>
      </c>
      <c r="IA387">
        <v>0</v>
      </c>
      <c r="IB387" t="s">
        <v>426</v>
      </c>
      <c r="IC387" t="s">
        <v>427</v>
      </c>
      <c r="ID387" t="s">
        <v>428</v>
      </c>
      <c r="IE387" t="s">
        <v>428</v>
      </c>
      <c r="IF387" t="s">
        <v>428</v>
      </c>
      <c r="IG387" t="s">
        <v>428</v>
      </c>
      <c r="IH387">
        <v>0</v>
      </c>
      <c r="II387">
        <v>100</v>
      </c>
      <c r="IJ387">
        <v>100</v>
      </c>
      <c r="IK387">
        <v>-0.661</v>
      </c>
      <c r="IL387">
        <v>0.3175</v>
      </c>
      <c r="IM387">
        <v>-0.6605319167387009</v>
      </c>
      <c r="IN387">
        <v>-0.0004737513092168879</v>
      </c>
      <c r="IO387">
        <v>1.233974951706583E-06</v>
      </c>
      <c r="IP387">
        <v>-2.791035861235605E-10</v>
      </c>
      <c r="IQ387">
        <v>0.04306461537617447</v>
      </c>
      <c r="IR387">
        <v>-0.002560808816659483</v>
      </c>
      <c r="IS387">
        <v>0.0007441110143227328</v>
      </c>
      <c r="IT387">
        <v>-6.151772081818622E-06</v>
      </c>
      <c r="IU387">
        <v>2</v>
      </c>
      <c r="IV387">
        <v>1988</v>
      </c>
      <c r="IW387">
        <v>1</v>
      </c>
      <c r="IX387">
        <v>28</v>
      </c>
      <c r="IY387">
        <v>190451.3</v>
      </c>
      <c r="IZ387">
        <v>190451.5</v>
      </c>
      <c r="JA387">
        <v>1.1499</v>
      </c>
      <c r="JB387">
        <v>2.60986</v>
      </c>
      <c r="JC387">
        <v>1.49658</v>
      </c>
      <c r="JD387">
        <v>2.35107</v>
      </c>
      <c r="JE387">
        <v>1.54907</v>
      </c>
      <c r="JF387">
        <v>2.41821</v>
      </c>
      <c r="JG387">
        <v>36.5996</v>
      </c>
      <c r="JH387">
        <v>24.0963</v>
      </c>
      <c r="JI387">
        <v>18</v>
      </c>
      <c r="JJ387">
        <v>481.619</v>
      </c>
      <c r="JK387">
        <v>491.234</v>
      </c>
      <c r="JL387">
        <v>30.5553</v>
      </c>
      <c r="JM387">
        <v>29.0836</v>
      </c>
      <c r="JN387">
        <v>30.0001</v>
      </c>
      <c r="JO387">
        <v>29.2765</v>
      </c>
      <c r="JP387">
        <v>29.2634</v>
      </c>
      <c r="JQ387">
        <v>23.1181</v>
      </c>
      <c r="JR387">
        <v>18.5199</v>
      </c>
      <c r="JS387">
        <v>100</v>
      </c>
      <c r="JT387">
        <v>30.5529</v>
      </c>
      <c r="JU387">
        <v>420</v>
      </c>
      <c r="JV387">
        <v>23.5776</v>
      </c>
      <c r="JW387">
        <v>101.943</v>
      </c>
      <c r="JX387">
        <v>91.3323</v>
      </c>
    </row>
    <row r="388" spans="1:284">
      <c r="A388">
        <v>370</v>
      </c>
      <c r="B388">
        <v>1758416685</v>
      </c>
      <c r="C388">
        <v>3982</v>
      </c>
      <c r="D388" t="s">
        <v>1176</v>
      </c>
      <c r="E388" t="s">
        <v>1177</v>
      </c>
      <c r="F388">
        <v>5</v>
      </c>
      <c r="G388" t="s">
        <v>1159</v>
      </c>
      <c r="H388" t="s">
        <v>421</v>
      </c>
      <c r="I388">
        <v>1758416677</v>
      </c>
      <c r="J388">
        <f>(K388)/1000</f>
        <v>0</v>
      </c>
      <c r="K388">
        <f>1000*DK388*AI388*(DG388-DH388)/(100*CZ388*(1000-AI388*DG388))</f>
        <v>0</v>
      </c>
      <c r="L388">
        <f>DK388*AI388*(DF388-DE388*(1000-AI388*DH388)/(1000-AI388*DG388))/(100*CZ388)</f>
        <v>0</v>
      </c>
      <c r="M388">
        <f>DE388 - IF(AI388&gt;1, L388*CZ388*100.0/(AK388), 0)</f>
        <v>0</v>
      </c>
      <c r="N388">
        <f>((T388-J388/2)*M388-L388)/(T388+J388/2)</f>
        <v>0</v>
      </c>
      <c r="O388">
        <f>N388*(DL388+DM388)/1000.0</f>
        <v>0</v>
      </c>
      <c r="P388">
        <f>(DE388 - IF(AI388&gt;1, L388*CZ388*100.0/(AK388), 0))*(DL388+DM388)/1000.0</f>
        <v>0</v>
      </c>
      <c r="Q388">
        <f>2.0/((1/S388-1/R388)+SIGN(S388)*SQRT((1/S388-1/R388)*(1/S388-1/R388) + 4*DA388/((DA388+1)*(DA388+1))*(2*1/S388*1/R388-1/R388*1/R388)))</f>
        <v>0</v>
      </c>
      <c r="R388">
        <f>IF(LEFT(DB388,1)&lt;&gt;"0",IF(LEFT(DB388,1)="1",3.0,DC388),$D$5+$E$5*(DS388*DL388/($K$5*1000))+$F$5*(DS388*DL388/($K$5*1000))*MAX(MIN(CZ388,$J$5),$I$5)*MAX(MIN(CZ388,$J$5),$I$5)+$G$5*MAX(MIN(CZ388,$J$5),$I$5)*(DS388*DL388/($K$5*1000))+$H$5*(DS388*DL388/($K$5*1000))*(DS388*DL388/($K$5*1000)))</f>
        <v>0</v>
      </c>
      <c r="S388">
        <f>J388*(1000-(1000*0.61365*exp(17.502*W388/(240.97+W388))/(DL388+DM388)+DG388)/2)/(1000*0.61365*exp(17.502*W388/(240.97+W388))/(DL388+DM388)-DG388)</f>
        <v>0</v>
      </c>
      <c r="T388">
        <f>1/((DA388+1)/(Q388/1.6)+1/(R388/1.37)) + DA388/((DA388+1)/(Q388/1.6) + DA388/(R388/1.37))</f>
        <v>0</v>
      </c>
      <c r="U388">
        <f>(CV388*CY388)</f>
        <v>0</v>
      </c>
      <c r="V388">
        <f>(DN388+(U388+2*0.95*5.67E-8*(((DN388+$B$9)+273)^4-(DN388+273)^4)-44100*J388)/(1.84*29.3*R388+8*0.95*5.67E-8*(DN388+273)^3))</f>
        <v>0</v>
      </c>
      <c r="W388">
        <f>($C$9*DO388+$D$9*DP388+$E$9*V388)</f>
        <v>0</v>
      </c>
      <c r="X388">
        <f>0.61365*exp(17.502*W388/(240.97+W388))</f>
        <v>0</v>
      </c>
      <c r="Y388">
        <f>(Z388/AA388*100)</f>
        <v>0</v>
      </c>
      <c r="Z388">
        <f>DG388*(DL388+DM388)/1000</f>
        <v>0</v>
      </c>
      <c r="AA388">
        <f>0.61365*exp(17.502*DN388/(240.97+DN388))</f>
        <v>0</v>
      </c>
      <c r="AB388">
        <f>(X388-DG388*(DL388+DM388)/1000)</f>
        <v>0</v>
      </c>
      <c r="AC388">
        <f>(-J388*44100)</f>
        <v>0</v>
      </c>
      <c r="AD388">
        <f>2*29.3*R388*0.92*(DN388-W388)</f>
        <v>0</v>
      </c>
      <c r="AE388">
        <f>2*0.95*5.67E-8*(((DN388+$B$9)+273)^4-(W388+273)^4)</f>
        <v>0</v>
      </c>
      <c r="AF388">
        <f>U388+AE388+AC388+AD388</f>
        <v>0</v>
      </c>
      <c r="AG388">
        <v>0</v>
      </c>
      <c r="AH388">
        <v>0</v>
      </c>
      <c r="AI388">
        <f>IF(AG388*$H$15&gt;=AK388,1.0,(AK388/(AK388-AG388*$H$15)))</f>
        <v>0</v>
      </c>
      <c r="AJ388">
        <f>(AI388-1)*100</f>
        <v>0</v>
      </c>
      <c r="AK388">
        <f>MAX(0,($B$15+$C$15*DS388)/(1+$D$15*DS388)*DL388/(DN388+273)*$E$15)</f>
        <v>0</v>
      </c>
      <c r="AL388" t="s">
        <v>422</v>
      </c>
      <c r="AM388" t="s">
        <v>422</v>
      </c>
      <c r="AN388">
        <v>0</v>
      </c>
      <c r="AO388">
        <v>0</v>
      </c>
      <c r="AP388">
        <f>1-AN388/AO388</f>
        <v>0</v>
      </c>
      <c r="AQ388">
        <v>0</v>
      </c>
      <c r="AR388" t="s">
        <v>422</v>
      </c>
      <c r="AS388" t="s">
        <v>422</v>
      </c>
      <c r="AT388">
        <v>0</v>
      </c>
      <c r="AU388">
        <v>0</v>
      </c>
      <c r="AV388">
        <f>1-AT388/AU388</f>
        <v>0</v>
      </c>
      <c r="AW388">
        <v>0.5</v>
      </c>
      <c r="AX388">
        <f>CW388</f>
        <v>0</v>
      </c>
      <c r="AY388">
        <f>L388</f>
        <v>0</v>
      </c>
      <c r="AZ388">
        <f>AV388*AW388*AX388</f>
        <v>0</v>
      </c>
      <c r="BA388">
        <f>(AY388-AQ388)/AX388</f>
        <v>0</v>
      </c>
      <c r="BB388">
        <f>(AO388-AU388)/AU388</f>
        <v>0</v>
      </c>
      <c r="BC388">
        <f>AN388/(AP388+AN388/AU388)</f>
        <v>0</v>
      </c>
      <c r="BD388" t="s">
        <v>422</v>
      </c>
      <c r="BE388">
        <v>0</v>
      </c>
      <c r="BF388">
        <f>IF(BE388&lt;&gt;0, BE388, BC388)</f>
        <v>0</v>
      </c>
      <c r="BG388">
        <f>1-BF388/AU388</f>
        <v>0</v>
      </c>
      <c r="BH388">
        <f>(AU388-AT388)/(AU388-BF388)</f>
        <v>0</v>
      </c>
      <c r="BI388">
        <f>(AO388-AU388)/(AO388-BF388)</f>
        <v>0</v>
      </c>
      <c r="BJ388">
        <f>(AU388-AT388)/(AU388-AN388)</f>
        <v>0</v>
      </c>
      <c r="BK388">
        <f>(AO388-AU388)/(AO388-AN388)</f>
        <v>0</v>
      </c>
      <c r="BL388">
        <f>(BH388*BF388/AT388)</f>
        <v>0</v>
      </c>
      <c r="BM388">
        <f>(1-BL388)</f>
        <v>0</v>
      </c>
      <c r="CV388">
        <f>$B$13*DT388+$C$13*DU388+$F$13*EF388*(1-EI388)</f>
        <v>0</v>
      </c>
      <c r="CW388">
        <f>CV388*CX388</f>
        <v>0</v>
      </c>
      <c r="CX388">
        <f>($B$13*$D$11+$C$13*$D$11+$F$13*((ES388+EK388)/MAX(ES388+EK388+ET388, 0.1)*$I$11+ET388/MAX(ES388+EK388+ET388, 0.1)*$J$11))/($B$13+$C$13+$F$13)</f>
        <v>0</v>
      </c>
      <c r="CY388">
        <f>($B$13*$K$11+$C$13*$K$11+$F$13*((ES388+EK388)/MAX(ES388+EK388+ET388, 0.1)*$P$11+ET388/MAX(ES388+EK388+ET388, 0.1)*$Q$11))/($B$13+$C$13+$F$13)</f>
        <v>0</v>
      </c>
      <c r="CZ388">
        <v>5.79</v>
      </c>
      <c r="DA388">
        <v>0.5</v>
      </c>
      <c r="DB388" t="s">
        <v>423</v>
      </c>
      <c r="DC388">
        <v>2</v>
      </c>
      <c r="DD388">
        <v>1758416677</v>
      </c>
      <c r="DE388">
        <v>423.2417083333333</v>
      </c>
      <c r="DF388">
        <v>420.005875</v>
      </c>
      <c r="DG388">
        <v>23.978225</v>
      </c>
      <c r="DH388">
        <v>23.60462916666667</v>
      </c>
      <c r="DI388">
        <v>423.902625</v>
      </c>
      <c r="DJ388">
        <v>23.66065</v>
      </c>
      <c r="DK388">
        <v>500.011125</v>
      </c>
      <c r="DL388">
        <v>90.17841249999999</v>
      </c>
      <c r="DM388">
        <v>0.06930039583333332</v>
      </c>
      <c r="DN388">
        <v>30.29083333333334</v>
      </c>
      <c r="DO388">
        <v>30.00647916666667</v>
      </c>
      <c r="DP388">
        <v>999.9</v>
      </c>
      <c r="DQ388">
        <v>0</v>
      </c>
      <c r="DR388">
        <v>0</v>
      </c>
      <c r="DS388">
        <v>10003.4575</v>
      </c>
      <c r="DT388">
        <v>0</v>
      </c>
      <c r="DU388">
        <v>3.76427</v>
      </c>
      <c r="DV388">
        <v>3.235754583333333</v>
      </c>
      <c r="DW388">
        <v>433.6397083333333</v>
      </c>
      <c r="DX388">
        <v>430.1597083333333</v>
      </c>
      <c r="DY388">
        <v>0.3735815416666666</v>
      </c>
      <c r="DZ388">
        <v>420.005875</v>
      </c>
      <c r="EA388">
        <v>23.60462916666667</v>
      </c>
      <c r="EB388">
        <v>2.16231875</v>
      </c>
      <c r="EC388">
        <v>2.128627916666666</v>
      </c>
      <c r="ED388">
        <v>18.68583333333333</v>
      </c>
      <c r="EE388">
        <v>18.43503333333333</v>
      </c>
      <c r="EF388">
        <v>0.00500078</v>
      </c>
      <c r="EG388">
        <v>0</v>
      </c>
      <c r="EH388">
        <v>0</v>
      </c>
      <c r="EI388">
        <v>0</v>
      </c>
      <c r="EJ388">
        <v>964.4708333333334</v>
      </c>
      <c r="EK388">
        <v>0.00500078</v>
      </c>
      <c r="EL388">
        <v>-18.12916666666667</v>
      </c>
      <c r="EM388">
        <v>-0.8458333333333332</v>
      </c>
      <c r="EN388">
        <v>35.10129166666666</v>
      </c>
      <c r="EO388">
        <v>38.541375</v>
      </c>
      <c r="EP388">
        <v>36.91391666666667</v>
      </c>
      <c r="EQ388">
        <v>38.56491666666667</v>
      </c>
      <c r="ER388">
        <v>37.64566666666666</v>
      </c>
      <c r="ES388">
        <v>0</v>
      </c>
      <c r="ET388">
        <v>0</v>
      </c>
      <c r="EU388">
        <v>0</v>
      </c>
      <c r="EV388">
        <v>1758416685</v>
      </c>
      <c r="EW388">
        <v>0</v>
      </c>
      <c r="EX388">
        <v>964.52</v>
      </c>
      <c r="EY388">
        <v>-22.95384605434626</v>
      </c>
      <c r="EZ388">
        <v>15.42307679951784</v>
      </c>
      <c r="FA388">
        <v>-19.8</v>
      </c>
      <c r="FB388">
        <v>15</v>
      </c>
      <c r="FC388">
        <v>0</v>
      </c>
      <c r="FD388" t="s">
        <v>424</v>
      </c>
      <c r="FE388">
        <v>1746989605.5</v>
      </c>
      <c r="FF388">
        <v>1746989593.5</v>
      </c>
      <c r="FG388">
        <v>0</v>
      </c>
      <c r="FH388">
        <v>-0.274</v>
      </c>
      <c r="FI388">
        <v>-0.002</v>
      </c>
      <c r="FJ388">
        <v>2.549</v>
      </c>
      <c r="FK388">
        <v>0.129</v>
      </c>
      <c r="FL388">
        <v>420</v>
      </c>
      <c r="FM388">
        <v>17</v>
      </c>
      <c r="FN388">
        <v>0.02</v>
      </c>
      <c r="FO388">
        <v>0.04</v>
      </c>
      <c r="FP388">
        <v>3.232449268292683</v>
      </c>
      <c r="FQ388">
        <v>0.100184111498265</v>
      </c>
      <c r="FR388">
        <v>0.04499707282567657</v>
      </c>
      <c r="FS388">
        <v>1</v>
      </c>
      <c r="FT388">
        <v>964.0970588235296</v>
      </c>
      <c r="FU388">
        <v>-2.16195562090867</v>
      </c>
      <c r="FV388">
        <v>5.531911981675984</v>
      </c>
      <c r="FW388">
        <v>0</v>
      </c>
      <c r="FX388">
        <v>0.3738556097560976</v>
      </c>
      <c r="FY388">
        <v>-0.01015406968641121</v>
      </c>
      <c r="FZ388">
        <v>0.001352886000606306</v>
      </c>
      <c r="GA388">
        <v>1</v>
      </c>
      <c r="GB388">
        <v>2</v>
      </c>
      <c r="GC388">
        <v>3</v>
      </c>
      <c r="GD388" t="s">
        <v>425</v>
      </c>
      <c r="GE388">
        <v>3.10332</v>
      </c>
      <c r="GF388">
        <v>2.72725</v>
      </c>
      <c r="GG388">
        <v>0.08827550000000001</v>
      </c>
      <c r="GH388">
        <v>0.08770890000000001</v>
      </c>
      <c r="GI388">
        <v>0.107325</v>
      </c>
      <c r="GJ388">
        <v>0.107583</v>
      </c>
      <c r="GK388">
        <v>23827.7</v>
      </c>
      <c r="GL388">
        <v>21635.6</v>
      </c>
      <c r="GM388">
        <v>26699.3</v>
      </c>
      <c r="GN388">
        <v>23937.9</v>
      </c>
      <c r="GO388">
        <v>38138.1</v>
      </c>
      <c r="GP388">
        <v>31577.5</v>
      </c>
      <c r="GQ388">
        <v>46627.1</v>
      </c>
      <c r="GR388">
        <v>37871.1</v>
      </c>
      <c r="GS388">
        <v>1.86653</v>
      </c>
      <c r="GT388">
        <v>1.85777</v>
      </c>
      <c r="GU388">
        <v>0.0833906</v>
      </c>
      <c r="GV388">
        <v>0</v>
      </c>
      <c r="GW388">
        <v>28.6339</v>
      </c>
      <c r="GX388">
        <v>999.9</v>
      </c>
      <c r="GY388">
        <v>53</v>
      </c>
      <c r="GZ388">
        <v>31.8</v>
      </c>
      <c r="HA388">
        <v>27.7463</v>
      </c>
      <c r="HB388">
        <v>60.6937</v>
      </c>
      <c r="HC388">
        <v>25.9175</v>
      </c>
      <c r="HD388">
        <v>1</v>
      </c>
      <c r="HE388">
        <v>0.142505</v>
      </c>
      <c r="HF388">
        <v>-1.22057</v>
      </c>
      <c r="HG388">
        <v>20.2944</v>
      </c>
      <c r="HH388">
        <v>5.21894</v>
      </c>
      <c r="HI388">
        <v>11.98</v>
      </c>
      <c r="HJ388">
        <v>4.96555</v>
      </c>
      <c r="HK388">
        <v>3.27598</v>
      </c>
      <c r="HL388">
        <v>9999</v>
      </c>
      <c r="HM388">
        <v>9999</v>
      </c>
      <c r="HN388">
        <v>9999</v>
      </c>
      <c r="HO388">
        <v>999.9</v>
      </c>
      <c r="HP388">
        <v>1.86388</v>
      </c>
      <c r="HQ388">
        <v>1.86009</v>
      </c>
      <c r="HR388">
        <v>1.85843</v>
      </c>
      <c r="HS388">
        <v>1.85975</v>
      </c>
      <c r="HT388">
        <v>1.85989</v>
      </c>
      <c r="HU388">
        <v>1.85837</v>
      </c>
      <c r="HV388">
        <v>1.85745</v>
      </c>
      <c r="HW388">
        <v>1.85242</v>
      </c>
      <c r="HX388">
        <v>0</v>
      </c>
      <c r="HY388">
        <v>0</v>
      </c>
      <c r="HZ388">
        <v>0</v>
      </c>
      <c r="IA388">
        <v>0</v>
      </c>
      <c r="IB388" t="s">
        <v>426</v>
      </c>
      <c r="IC388" t="s">
        <v>427</v>
      </c>
      <c r="ID388" t="s">
        <v>428</v>
      </c>
      <c r="IE388" t="s">
        <v>428</v>
      </c>
      <c r="IF388" t="s">
        <v>428</v>
      </c>
      <c r="IG388" t="s">
        <v>428</v>
      </c>
      <c r="IH388">
        <v>0</v>
      </c>
      <c r="II388">
        <v>100</v>
      </c>
      <c r="IJ388">
        <v>100</v>
      </c>
      <c r="IK388">
        <v>-0.66</v>
      </c>
      <c r="IL388">
        <v>0.3175</v>
      </c>
      <c r="IM388">
        <v>-0.6605319167387009</v>
      </c>
      <c r="IN388">
        <v>-0.0004737513092168879</v>
      </c>
      <c r="IO388">
        <v>1.233974951706583E-06</v>
      </c>
      <c r="IP388">
        <v>-2.791035861235605E-10</v>
      </c>
      <c r="IQ388">
        <v>0.04306461537617447</v>
      </c>
      <c r="IR388">
        <v>-0.002560808816659483</v>
      </c>
      <c r="IS388">
        <v>0.0007441110143227328</v>
      </c>
      <c r="IT388">
        <v>-6.151772081818622E-06</v>
      </c>
      <c r="IU388">
        <v>2</v>
      </c>
      <c r="IV388">
        <v>1988</v>
      </c>
      <c r="IW388">
        <v>1</v>
      </c>
      <c r="IX388">
        <v>28</v>
      </c>
      <c r="IY388">
        <v>190451.3</v>
      </c>
      <c r="IZ388">
        <v>190451.5</v>
      </c>
      <c r="JA388">
        <v>1.1499</v>
      </c>
      <c r="JB388">
        <v>2.60498</v>
      </c>
      <c r="JC388">
        <v>1.49658</v>
      </c>
      <c r="JD388">
        <v>2.34985</v>
      </c>
      <c r="JE388">
        <v>1.54907</v>
      </c>
      <c r="JF388">
        <v>2.40112</v>
      </c>
      <c r="JG388">
        <v>36.5996</v>
      </c>
      <c r="JH388">
        <v>24.0963</v>
      </c>
      <c r="JI388">
        <v>18</v>
      </c>
      <c r="JJ388">
        <v>482.013</v>
      </c>
      <c r="JK388">
        <v>490.921</v>
      </c>
      <c r="JL388">
        <v>30.5523</v>
      </c>
      <c r="JM388">
        <v>29.0836</v>
      </c>
      <c r="JN388">
        <v>30.0001</v>
      </c>
      <c r="JO388">
        <v>29.2765</v>
      </c>
      <c r="JP388">
        <v>29.2634</v>
      </c>
      <c r="JQ388">
        <v>23.1195</v>
      </c>
      <c r="JR388">
        <v>18.5199</v>
      </c>
      <c r="JS388">
        <v>100</v>
      </c>
      <c r="JT388">
        <v>30.5491</v>
      </c>
      <c r="JU388">
        <v>420</v>
      </c>
      <c r="JV388">
        <v>23.5776</v>
      </c>
      <c r="JW388">
        <v>101.943</v>
      </c>
      <c r="JX388">
        <v>91.3321</v>
      </c>
    </row>
    <row r="389" spans="1:284">
      <c r="A389">
        <v>371</v>
      </c>
      <c r="B389">
        <v>1758416687</v>
      </c>
      <c r="C389">
        <v>3984</v>
      </c>
      <c r="D389" t="s">
        <v>1178</v>
      </c>
      <c r="E389" t="s">
        <v>1179</v>
      </c>
      <c r="F389">
        <v>5</v>
      </c>
      <c r="G389" t="s">
        <v>1159</v>
      </c>
      <c r="H389" t="s">
        <v>421</v>
      </c>
      <c r="I389">
        <v>1758416679</v>
      </c>
      <c r="J389">
        <f>(K389)/1000</f>
        <v>0</v>
      </c>
      <c r="K389">
        <f>1000*DK389*AI389*(DG389-DH389)/(100*CZ389*(1000-AI389*DG389))</f>
        <v>0</v>
      </c>
      <c r="L389">
        <f>DK389*AI389*(DF389-DE389*(1000-AI389*DH389)/(1000-AI389*DG389))/(100*CZ389)</f>
        <v>0</v>
      </c>
      <c r="M389">
        <f>DE389 - IF(AI389&gt;1, L389*CZ389*100.0/(AK389), 0)</f>
        <v>0</v>
      </c>
      <c r="N389">
        <f>((T389-J389/2)*M389-L389)/(T389+J389/2)</f>
        <v>0</v>
      </c>
      <c r="O389">
        <f>N389*(DL389+DM389)/1000.0</f>
        <v>0</v>
      </c>
      <c r="P389">
        <f>(DE389 - IF(AI389&gt;1, L389*CZ389*100.0/(AK389), 0))*(DL389+DM389)/1000.0</f>
        <v>0</v>
      </c>
      <c r="Q389">
        <f>2.0/((1/S389-1/R389)+SIGN(S389)*SQRT((1/S389-1/R389)*(1/S389-1/R389) + 4*DA389/((DA389+1)*(DA389+1))*(2*1/S389*1/R389-1/R389*1/R389)))</f>
        <v>0</v>
      </c>
      <c r="R389">
        <f>IF(LEFT(DB389,1)&lt;&gt;"0",IF(LEFT(DB389,1)="1",3.0,DC389),$D$5+$E$5*(DS389*DL389/($K$5*1000))+$F$5*(DS389*DL389/($K$5*1000))*MAX(MIN(CZ389,$J$5),$I$5)*MAX(MIN(CZ389,$J$5),$I$5)+$G$5*MAX(MIN(CZ389,$J$5),$I$5)*(DS389*DL389/($K$5*1000))+$H$5*(DS389*DL389/($K$5*1000))*(DS389*DL389/($K$5*1000)))</f>
        <v>0</v>
      </c>
      <c r="S389">
        <f>J389*(1000-(1000*0.61365*exp(17.502*W389/(240.97+W389))/(DL389+DM389)+DG389)/2)/(1000*0.61365*exp(17.502*W389/(240.97+W389))/(DL389+DM389)-DG389)</f>
        <v>0</v>
      </c>
      <c r="T389">
        <f>1/((DA389+1)/(Q389/1.6)+1/(R389/1.37)) + DA389/((DA389+1)/(Q389/1.6) + DA389/(R389/1.37))</f>
        <v>0</v>
      </c>
      <c r="U389">
        <f>(CV389*CY389)</f>
        <v>0</v>
      </c>
      <c r="V389">
        <f>(DN389+(U389+2*0.95*5.67E-8*(((DN389+$B$9)+273)^4-(DN389+273)^4)-44100*J389)/(1.84*29.3*R389+8*0.95*5.67E-8*(DN389+273)^3))</f>
        <v>0</v>
      </c>
      <c r="W389">
        <f>($C$9*DO389+$D$9*DP389+$E$9*V389)</f>
        <v>0</v>
      </c>
      <c r="X389">
        <f>0.61365*exp(17.502*W389/(240.97+W389))</f>
        <v>0</v>
      </c>
      <c r="Y389">
        <f>(Z389/AA389*100)</f>
        <v>0</v>
      </c>
      <c r="Z389">
        <f>DG389*(DL389+DM389)/1000</f>
        <v>0</v>
      </c>
      <c r="AA389">
        <f>0.61365*exp(17.502*DN389/(240.97+DN389))</f>
        <v>0</v>
      </c>
      <c r="AB389">
        <f>(X389-DG389*(DL389+DM389)/1000)</f>
        <v>0</v>
      </c>
      <c r="AC389">
        <f>(-J389*44100)</f>
        <v>0</v>
      </c>
      <c r="AD389">
        <f>2*29.3*R389*0.92*(DN389-W389)</f>
        <v>0</v>
      </c>
      <c r="AE389">
        <f>2*0.95*5.67E-8*(((DN389+$B$9)+273)^4-(W389+273)^4)</f>
        <v>0</v>
      </c>
      <c r="AF389">
        <f>U389+AE389+AC389+AD389</f>
        <v>0</v>
      </c>
      <c r="AG389">
        <v>0</v>
      </c>
      <c r="AH389">
        <v>0</v>
      </c>
      <c r="AI389">
        <f>IF(AG389*$H$15&gt;=AK389,1.0,(AK389/(AK389-AG389*$H$15)))</f>
        <v>0</v>
      </c>
      <c r="AJ389">
        <f>(AI389-1)*100</f>
        <v>0</v>
      </c>
      <c r="AK389">
        <f>MAX(0,($B$15+$C$15*DS389)/(1+$D$15*DS389)*DL389/(DN389+273)*$E$15)</f>
        <v>0</v>
      </c>
      <c r="AL389" t="s">
        <v>422</v>
      </c>
      <c r="AM389" t="s">
        <v>422</v>
      </c>
      <c r="AN389">
        <v>0</v>
      </c>
      <c r="AO389">
        <v>0</v>
      </c>
      <c r="AP389">
        <f>1-AN389/AO389</f>
        <v>0</v>
      </c>
      <c r="AQ389">
        <v>0</v>
      </c>
      <c r="AR389" t="s">
        <v>422</v>
      </c>
      <c r="AS389" t="s">
        <v>422</v>
      </c>
      <c r="AT389">
        <v>0</v>
      </c>
      <c r="AU389">
        <v>0</v>
      </c>
      <c r="AV389">
        <f>1-AT389/AU389</f>
        <v>0</v>
      </c>
      <c r="AW389">
        <v>0.5</v>
      </c>
      <c r="AX389">
        <f>CW389</f>
        <v>0</v>
      </c>
      <c r="AY389">
        <f>L389</f>
        <v>0</v>
      </c>
      <c r="AZ389">
        <f>AV389*AW389*AX389</f>
        <v>0</v>
      </c>
      <c r="BA389">
        <f>(AY389-AQ389)/AX389</f>
        <v>0</v>
      </c>
      <c r="BB389">
        <f>(AO389-AU389)/AU389</f>
        <v>0</v>
      </c>
      <c r="BC389">
        <f>AN389/(AP389+AN389/AU389)</f>
        <v>0</v>
      </c>
      <c r="BD389" t="s">
        <v>422</v>
      </c>
      <c r="BE389">
        <v>0</v>
      </c>
      <c r="BF389">
        <f>IF(BE389&lt;&gt;0, BE389, BC389)</f>
        <v>0</v>
      </c>
      <c r="BG389">
        <f>1-BF389/AU389</f>
        <v>0</v>
      </c>
      <c r="BH389">
        <f>(AU389-AT389)/(AU389-BF389)</f>
        <v>0</v>
      </c>
      <c r="BI389">
        <f>(AO389-AU389)/(AO389-BF389)</f>
        <v>0</v>
      </c>
      <c r="BJ389">
        <f>(AU389-AT389)/(AU389-AN389)</f>
        <v>0</v>
      </c>
      <c r="BK389">
        <f>(AO389-AU389)/(AO389-AN389)</f>
        <v>0</v>
      </c>
      <c r="BL389">
        <f>(BH389*BF389/AT389)</f>
        <v>0</v>
      </c>
      <c r="BM389">
        <f>(1-BL389)</f>
        <v>0</v>
      </c>
      <c r="CV389">
        <f>$B$13*DT389+$C$13*DU389+$F$13*EF389*(1-EI389)</f>
        <v>0</v>
      </c>
      <c r="CW389">
        <f>CV389*CX389</f>
        <v>0</v>
      </c>
      <c r="CX389">
        <f>($B$13*$D$11+$C$13*$D$11+$F$13*((ES389+EK389)/MAX(ES389+EK389+ET389, 0.1)*$I$11+ET389/MAX(ES389+EK389+ET389, 0.1)*$J$11))/($B$13+$C$13+$F$13)</f>
        <v>0</v>
      </c>
      <c r="CY389">
        <f>($B$13*$K$11+$C$13*$K$11+$F$13*((ES389+EK389)/MAX(ES389+EK389+ET389, 0.1)*$P$11+ET389/MAX(ES389+EK389+ET389, 0.1)*$Q$11))/($B$13+$C$13+$F$13)</f>
        <v>0</v>
      </c>
      <c r="CZ389">
        <v>5.79</v>
      </c>
      <c r="DA389">
        <v>0.5</v>
      </c>
      <c r="DB389" t="s">
        <v>423</v>
      </c>
      <c r="DC389">
        <v>2</v>
      </c>
      <c r="DD389">
        <v>1758416679</v>
      </c>
      <c r="DE389">
        <v>423.2449583333334</v>
      </c>
      <c r="DF389">
        <v>420.0131249999999</v>
      </c>
      <c r="DG389">
        <v>23.9777</v>
      </c>
      <c r="DH389">
        <v>23.6045875</v>
      </c>
      <c r="DI389">
        <v>423.905875</v>
      </c>
      <c r="DJ389">
        <v>23.6601375</v>
      </c>
      <c r="DK389">
        <v>500.0275833333333</v>
      </c>
      <c r="DL389">
        <v>90.17846250000001</v>
      </c>
      <c r="DM389">
        <v>0.06921005416666666</v>
      </c>
      <c r="DN389">
        <v>30.289275</v>
      </c>
      <c r="DO389">
        <v>30.00456666666667</v>
      </c>
      <c r="DP389">
        <v>999.9</v>
      </c>
      <c r="DQ389">
        <v>0</v>
      </c>
      <c r="DR389">
        <v>0</v>
      </c>
      <c r="DS389">
        <v>10008.51166666667</v>
      </c>
      <c r="DT389">
        <v>0</v>
      </c>
      <c r="DU389">
        <v>3.76427</v>
      </c>
      <c r="DV389">
        <v>3.2318025</v>
      </c>
      <c r="DW389">
        <v>433.6428333333333</v>
      </c>
      <c r="DX389">
        <v>430.1670833333333</v>
      </c>
      <c r="DY389">
        <v>0.3731094583333333</v>
      </c>
      <c r="DZ389">
        <v>420.0131249999999</v>
      </c>
      <c r="EA389">
        <v>23.6045875</v>
      </c>
      <c r="EB389">
        <v>2.162273333333333</v>
      </c>
      <c r="EC389">
        <v>2.128625</v>
      </c>
      <c r="ED389">
        <v>18.6855</v>
      </c>
      <c r="EE389">
        <v>18.4350125</v>
      </c>
      <c r="EF389">
        <v>0.00500078</v>
      </c>
      <c r="EG389">
        <v>0</v>
      </c>
      <c r="EH389">
        <v>0</v>
      </c>
      <c r="EI389">
        <v>0</v>
      </c>
      <c r="EJ389">
        <v>964.7708333333334</v>
      </c>
      <c r="EK389">
        <v>0.00500078</v>
      </c>
      <c r="EL389">
        <v>-19.8625</v>
      </c>
      <c r="EM389">
        <v>-1.133333333333333</v>
      </c>
      <c r="EN389">
        <v>35.08304166666667</v>
      </c>
      <c r="EO389">
        <v>38.52575</v>
      </c>
      <c r="EP389">
        <v>36.89829166666667</v>
      </c>
      <c r="EQ389">
        <v>38.54666666666666</v>
      </c>
      <c r="ER389">
        <v>37.62483333333333</v>
      </c>
      <c r="ES389">
        <v>0</v>
      </c>
      <c r="ET389">
        <v>0</v>
      </c>
      <c r="EU389">
        <v>0</v>
      </c>
      <c r="EV389">
        <v>1758416686.8</v>
      </c>
      <c r="EW389">
        <v>0</v>
      </c>
      <c r="EX389">
        <v>964.8038461538461</v>
      </c>
      <c r="EY389">
        <v>-3.00512819397667</v>
      </c>
      <c r="EZ389">
        <v>-3.962393366139489</v>
      </c>
      <c r="FA389">
        <v>-19.60384615384615</v>
      </c>
      <c r="FB389">
        <v>15</v>
      </c>
      <c r="FC389">
        <v>0</v>
      </c>
      <c r="FD389" t="s">
        <v>424</v>
      </c>
      <c r="FE389">
        <v>1746989605.5</v>
      </c>
      <c r="FF389">
        <v>1746989593.5</v>
      </c>
      <c r="FG389">
        <v>0</v>
      </c>
      <c r="FH389">
        <v>-0.274</v>
      </c>
      <c r="FI389">
        <v>-0.002</v>
      </c>
      <c r="FJ389">
        <v>2.549</v>
      </c>
      <c r="FK389">
        <v>0.129</v>
      </c>
      <c r="FL389">
        <v>420</v>
      </c>
      <c r="FM389">
        <v>17</v>
      </c>
      <c r="FN389">
        <v>0.02</v>
      </c>
      <c r="FO389">
        <v>0.04</v>
      </c>
      <c r="FP389">
        <v>3.236312</v>
      </c>
      <c r="FQ389">
        <v>0.009319024390242058</v>
      </c>
      <c r="FR389">
        <v>0.04322936936852077</v>
      </c>
      <c r="FS389">
        <v>1</v>
      </c>
      <c r="FT389">
        <v>964.3205882352942</v>
      </c>
      <c r="FU389">
        <v>-8.60045828704089</v>
      </c>
      <c r="FV389">
        <v>5.483600116913566</v>
      </c>
      <c r="FW389">
        <v>0</v>
      </c>
      <c r="FX389">
        <v>0.3735588</v>
      </c>
      <c r="FY389">
        <v>-0.0104056885553476</v>
      </c>
      <c r="FZ389">
        <v>0.001356846181407456</v>
      </c>
      <c r="GA389">
        <v>1</v>
      </c>
      <c r="GB389">
        <v>2</v>
      </c>
      <c r="GC389">
        <v>3</v>
      </c>
      <c r="GD389" t="s">
        <v>425</v>
      </c>
      <c r="GE389">
        <v>3.10331</v>
      </c>
      <c r="GF389">
        <v>2.72701</v>
      </c>
      <c r="GG389">
        <v>0.0882814</v>
      </c>
      <c r="GH389">
        <v>0.0877086</v>
      </c>
      <c r="GI389">
        <v>0.107324</v>
      </c>
      <c r="GJ389">
        <v>0.107587</v>
      </c>
      <c r="GK389">
        <v>23827.5</v>
      </c>
      <c r="GL389">
        <v>21635.6</v>
      </c>
      <c r="GM389">
        <v>26699.3</v>
      </c>
      <c r="GN389">
        <v>23938</v>
      </c>
      <c r="GO389">
        <v>38138</v>
      </c>
      <c r="GP389">
        <v>31577.3</v>
      </c>
      <c r="GQ389">
        <v>46627.1</v>
      </c>
      <c r="GR389">
        <v>37871</v>
      </c>
      <c r="GS389">
        <v>1.86663</v>
      </c>
      <c r="GT389">
        <v>1.85775</v>
      </c>
      <c r="GU389">
        <v>0.0832044</v>
      </c>
      <c r="GV389">
        <v>0</v>
      </c>
      <c r="GW389">
        <v>28.6339</v>
      </c>
      <c r="GX389">
        <v>999.9</v>
      </c>
      <c r="GY389">
        <v>53</v>
      </c>
      <c r="GZ389">
        <v>31.8</v>
      </c>
      <c r="HA389">
        <v>27.7494</v>
      </c>
      <c r="HB389">
        <v>60.5837</v>
      </c>
      <c r="HC389">
        <v>25.8454</v>
      </c>
      <c r="HD389">
        <v>1</v>
      </c>
      <c r="HE389">
        <v>0.142464</v>
      </c>
      <c r="HF389">
        <v>-1.22219</v>
      </c>
      <c r="HG389">
        <v>20.2944</v>
      </c>
      <c r="HH389">
        <v>5.21834</v>
      </c>
      <c r="HI389">
        <v>11.98</v>
      </c>
      <c r="HJ389">
        <v>4.96565</v>
      </c>
      <c r="HK389">
        <v>3.276</v>
      </c>
      <c r="HL389">
        <v>9999</v>
      </c>
      <c r="HM389">
        <v>9999</v>
      </c>
      <c r="HN389">
        <v>9999</v>
      </c>
      <c r="HO389">
        <v>999.9</v>
      </c>
      <c r="HP389">
        <v>1.86388</v>
      </c>
      <c r="HQ389">
        <v>1.86007</v>
      </c>
      <c r="HR389">
        <v>1.8584</v>
      </c>
      <c r="HS389">
        <v>1.85974</v>
      </c>
      <c r="HT389">
        <v>1.85988</v>
      </c>
      <c r="HU389">
        <v>1.85837</v>
      </c>
      <c r="HV389">
        <v>1.85745</v>
      </c>
      <c r="HW389">
        <v>1.8524</v>
      </c>
      <c r="HX389">
        <v>0</v>
      </c>
      <c r="HY389">
        <v>0</v>
      </c>
      <c r="HZ389">
        <v>0</v>
      </c>
      <c r="IA389">
        <v>0</v>
      </c>
      <c r="IB389" t="s">
        <v>426</v>
      </c>
      <c r="IC389" t="s">
        <v>427</v>
      </c>
      <c r="ID389" t="s">
        <v>428</v>
      </c>
      <c r="IE389" t="s">
        <v>428</v>
      </c>
      <c r="IF389" t="s">
        <v>428</v>
      </c>
      <c r="IG389" t="s">
        <v>428</v>
      </c>
      <c r="IH389">
        <v>0</v>
      </c>
      <c r="II389">
        <v>100</v>
      </c>
      <c r="IJ389">
        <v>100</v>
      </c>
      <c r="IK389">
        <v>-0.66</v>
      </c>
      <c r="IL389">
        <v>0.3175</v>
      </c>
      <c r="IM389">
        <v>-0.6605319167387009</v>
      </c>
      <c r="IN389">
        <v>-0.0004737513092168879</v>
      </c>
      <c r="IO389">
        <v>1.233974951706583E-06</v>
      </c>
      <c r="IP389">
        <v>-2.791035861235605E-10</v>
      </c>
      <c r="IQ389">
        <v>0.04306461537617447</v>
      </c>
      <c r="IR389">
        <v>-0.002560808816659483</v>
      </c>
      <c r="IS389">
        <v>0.0007441110143227328</v>
      </c>
      <c r="IT389">
        <v>-6.151772081818622E-06</v>
      </c>
      <c r="IU389">
        <v>2</v>
      </c>
      <c r="IV389">
        <v>1988</v>
      </c>
      <c r="IW389">
        <v>1</v>
      </c>
      <c r="IX389">
        <v>28</v>
      </c>
      <c r="IY389">
        <v>190451.4</v>
      </c>
      <c r="IZ389">
        <v>190451.6</v>
      </c>
      <c r="JA389">
        <v>1.1499</v>
      </c>
      <c r="JB389">
        <v>2.62451</v>
      </c>
      <c r="JC389">
        <v>1.49658</v>
      </c>
      <c r="JD389">
        <v>2.34741</v>
      </c>
      <c r="JE389">
        <v>1.54907</v>
      </c>
      <c r="JF389">
        <v>2.34863</v>
      </c>
      <c r="JG389">
        <v>36.5996</v>
      </c>
      <c r="JH389">
        <v>24.0875</v>
      </c>
      <c r="JI389">
        <v>18</v>
      </c>
      <c r="JJ389">
        <v>482.071</v>
      </c>
      <c r="JK389">
        <v>490.905</v>
      </c>
      <c r="JL389">
        <v>30.5504</v>
      </c>
      <c r="JM389">
        <v>29.0836</v>
      </c>
      <c r="JN389">
        <v>30.0001</v>
      </c>
      <c r="JO389">
        <v>29.2765</v>
      </c>
      <c r="JP389">
        <v>29.2634</v>
      </c>
      <c r="JQ389">
        <v>23.1204</v>
      </c>
      <c r="JR389">
        <v>18.5199</v>
      </c>
      <c r="JS389">
        <v>100</v>
      </c>
      <c r="JT389">
        <v>30.5491</v>
      </c>
      <c r="JU389">
        <v>420</v>
      </c>
      <c r="JV389">
        <v>23.5776</v>
      </c>
      <c r="JW389">
        <v>101.943</v>
      </c>
      <c r="JX389">
        <v>91.3321</v>
      </c>
    </row>
    <row r="390" spans="1:284">
      <c r="A390">
        <v>372</v>
      </c>
      <c r="B390">
        <v>1758416689</v>
      </c>
      <c r="C390">
        <v>3986</v>
      </c>
      <c r="D390" t="s">
        <v>1180</v>
      </c>
      <c r="E390" t="s">
        <v>1181</v>
      </c>
      <c r="F390">
        <v>5</v>
      </c>
      <c r="G390" t="s">
        <v>1159</v>
      </c>
      <c r="H390" t="s">
        <v>421</v>
      </c>
      <c r="I390">
        <v>1758416681</v>
      </c>
      <c r="J390">
        <f>(K390)/1000</f>
        <v>0</v>
      </c>
      <c r="K390">
        <f>1000*DK390*AI390*(DG390-DH390)/(100*CZ390*(1000-AI390*DG390))</f>
        <v>0</v>
      </c>
      <c r="L390">
        <f>DK390*AI390*(DF390-DE390*(1000-AI390*DH390)/(1000-AI390*DG390))/(100*CZ390)</f>
        <v>0</v>
      </c>
      <c r="M390">
        <f>DE390 - IF(AI390&gt;1, L390*CZ390*100.0/(AK390), 0)</f>
        <v>0</v>
      </c>
      <c r="N390">
        <f>((T390-J390/2)*M390-L390)/(T390+J390/2)</f>
        <v>0</v>
      </c>
      <c r="O390">
        <f>N390*(DL390+DM390)/1000.0</f>
        <v>0</v>
      </c>
      <c r="P390">
        <f>(DE390 - IF(AI390&gt;1, L390*CZ390*100.0/(AK390), 0))*(DL390+DM390)/1000.0</f>
        <v>0</v>
      </c>
      <c r="Q390">
        <f>2.0/((1/S390-1/R390)+SIGN(S390)*SQRT((1/S390-1/R390)*(1/S390-1/R390) + 4*DA390/((DA390+1)*(DA390+1))*(2*1/S390*1/R390-1/R390*1/R390)))</f>
        <v>0</v>
      </c>
      <c r="R390">
        <f>IF(LEFT(DB390,1)&lt;&gt;"0",IF(LEFT(DB390,1)="1",3.0,DC390),$D$5+$E$5*(DS390*DL390/($K$5*1000))+$F$5*(DS390*DL390/($K$5*1000))*MAX(MIN(CZ390,$J$5),$I$5)*MAX(MIN(CZ390,$J$5),$I$5)+$G$5*MAX(MIN(CZ390,$J$5),$I$5)*(DS390*DL390/($K$5*1000))+$H$5*(DS390*DL390/($K$5*1000))*(DS390*DL390/($K$5*1000)))</f>
        <v>0</v>
      </c>
      <c r="S390">
        <f>J390*(1000-(1000*0.61365*exp(17.502*W390/(240.97+W390))/(DL390+DM390)+DG390)/2)/(1000*0.61365*exp(17.502*W390/(240.97+W390))/(DL390+DM390)-DG390)</f>
        <v>0</v>
      </c>
      <c r="T390">
        <f>1/((DA390+1)/(Q390/1.6)+1/(R390/1.37)) + DA390/((DA390+1)/(Q390/1.6) + DA390/(R390/1.37))</f>
        <v>0</v>
      </c>
      <c r="U390">
        <f>(CV390*CY390)</f>
        <v>0</v>
      </c>
      <c r="V390">
        <f>(DN390+(U390+2*0.95*5.67E-8*(((DN390+$B$9)+273)^4-(DN390+273)^4)-44100*J390)/(1.84*29.3*R390+8*0.95*5.67E-8*(DN390+273)^3))</f>
        <v>0</v>
      </c>
      <c r="W390">
        <f>($C$9*DO390+$D$9*DP390+$E$9*V390)</f>
        <v>0</v>
      </c>
      <c r="X390">
        <f>0.61365*exp(17.502*W390/(240.97+W390))</f>
        <v>0</v>
      </c>
      <c r="Y390">
        <f>(Z390/AA390*100)</f>
        <v>0</v>
      </c>
      <c r="Z390">
        <f>DG390*(DL390+DM390)/1000</f>
        <v>0</v>
      </c>
      <c r="AA390">
        <f>0.61365*exp(17.502*DN390/(240.97+DN390))</f>
        <v>0</v>
      </c>
      <c r="AB390">
        <f>(X390-DG390*(DL390+DM390)/1000)</f>
        <v>0</v>
      </c>
      <c r="AC390">
        <f>(-J390*44100)</f>
        <v>0</v>
      </c>
      <c r="AD390">
        <f>2*29.3*R390*0.92*(DN390-W390)</f>
        <v>0</v>
      </c>
      <c r="AE390">
        <f>2*0.95*5.67E-8*(((DN390+$B$9)+273)^4-(W390+273)^4)</f>
        <v>0</v>
      </c>
      <c r="AF390">
        <f>U390+AE390+AC390+AD390</f>
        <v>0</v>
      </c>
      <c r="AG390">
        <v>0</v>
      </c>
      <c r="AH390">
        <v>0</v>
      </c>
      <c r="AI390">
        <f>IF(AG390*$H$15&gt;=AK390,1.0,(AK390/(AK390-AG390*$H$15)))</f>
        <v>0</v>
      </c>
      <c r="AJ390">
        <f>(AI390-1)*100</f>
        <v>0</v>
      </c>
      <c r="AK390">
        <f>MAX(0,($B$15+$C$15*DS390)/(1+$D$15*DS390)*DL390/(DN390+273)*$E$15)</f>
        <v>0</v>
      </c>
      <c r="AL390" t="s">
        <v>422</v>
      </c>
      <c r="AM390" t="s">
        <v>422</v>
      </c>
      <c r="AN390">
        <v>0</v>
      </c>
      <c r="AO390">
        <v>0</v>
      </c>
      <c r="AP390">
        <f>1-AN390/AO390</f>
        <v>0</v>
      </c>
      <c r="AQ390">
        <v>0</v>
      </c>
      <c r="AR390" t="s">
        <v>422</v>
      </c>
      <c r="AS390" t="s">
        <v>422</v>
      </c>
      <c r="AT390">
        <v>0</v>
      </c>
      <c r="AU390">
        <v>0</v>
      </c>
      <c r="AV390">
        <f>1-AT390/AU390</f>
        <v>0</v>
      </c>
      <c r="AW390">
        <v>0.5</v>
      </c>
      <c r="AX390">
        <f>CW390</f>
        <v>0</v>
      </c>
      <c r="AY390">
        <f>L390</f>
        <v>0</v>
      </c>
      <c r="AZ390">
        <f>AV390*AW390*AX390</f>
        <v>0</v>
      </c>
      <c r="BA390">
        <f>(AY390-AQ390)/AX390</f>
        <v>0</v>
      </c>
      <c r="BB390">
        <f>(AO390-AU390)/AU390</f>
        <v>0</v>
      </c>
      <c r="BC390">
        <f>AN390/(AP390+AN390/AU390)</f>
        <v>0</v>
      </c>
      <c r="BD390" t="s">
        <v>422</v>
      </c>
      <c r="BE390">
        <v>0</v>
      </c>
      <c r="BF390">
        <f>IF(BE390&lt;&gt;0, BE390, BC390)</f>
        <v>0</v>
      </c>
      <c r="BG390">
        <f>1-BF390/AU390</f>
        <v>0</v>
      </c>
      <c r="BH390">
        <f>(AU390-AT390)/(AU390-BF390)</f>
        <v>0</v>
      </c>
      <c r="BI390">
        <f>(AO390-AU390)/(AO390-BF390)</f>
        <v>0</v>
      </c>
      <c r="BJ390">
        <f>(AU390-AT390)/(AU390-AN390)</f>
        <v>0</v>
      </c>
      <c r="BK390">
        <f>(AO390-AU390)/(AO390-AN390)</f>
        <v>0</v>
      </c>
      <c r="BL390">
        <f>(BH390*BF390/AT390)</f>
        <v>0</v>
      </c>
      <c r="BM390">
        <f>(1-BL390)</f>
        <v>0</v>
      </c>
      <c r="CV390">
        <f>$B$13*DT390+$C$13*DU390+$F$13*EF390*(1-EI390)</f>
        <v>0</v>
      </c>
      <c r="CW390">
        <f>CV390*CX390</f>
        <v>0</v>
      </c>
      <c r="CX390">
        <f>($B$13*$D$11+$C$13*$D$11+$F$13*((ES390+EK390)/MAX(ES390+EK390+ET390, 0.1)*$I$11+ET390/MAX(ES390+EK390+ET390, 0.1)*$J$11))/($B$13+$C$13+$F$13)</f>
        <v>0</v>
      </c>
      <c r="CY390">
        <f>($B$13*$K$11+$C$13*$K$11+$F$13*((ES390+EK390)/MAX(ES390+EK390+ET390, 0.1)*$P$11+ET390/MAX(ES390+EK390+ET390, 0.1)*$Q$11))/($B$13+$C$13+$F$13)</f>
        <v>0</v>
      </c>
      <c r="CZ390">
        <v>5.79</v>
      </c>
      <c r="DA390">
        <v>0.5</v>
      </c>
      <c r="DB390" t="s">
        <v>423</v>
      </c>
      <c r="DC390">
        <v>2</v>
      </c>
      <c r="DD390">
        <v>1758416681</v>
      </c>
      <c r="DE390">
        <v>423.2497499999999</v>
      </c>
      <c r="DF390">
        <v>420.0099583333334</v>
      </c>
      <c r="DG390">
        <v>23.97711666666667</v>
      </c>
      <c r="DH390">
        <v>23.60457916666667</v>
      </c>
      <c r="DI390">
        <v>423.9106666666667</v>
      </c>
      <c r="DJ390">
        <v>23.6595625</v>
      </c>
      <c r="DK390">
        <v>500.0475</v>
      </c>
      <c r="DL390">
        <v>90.17852083333332</v>
      </c>
      <c r="DM390">
        <v>0.06910482916666667</v>
      </c>
      <c r="DN390">
        <v>30.28784166666667</v>
      </c>
      <c r="DO390">
        <v>30.0026125</v>
      </c>
      <c r="DP390">
        <v>999.9</v>
      </c>
      <c r="DQ390">
        <v>0</v>
      </c>
      <c r="DR390">
        <v>0</v>
      </c>
      <c r="DS390">
        <v>10010.18083333333</v>
      </c>
      <c r="DT390">
        <v>0</v>
      </c>
      <c r="DU390">
        <v>3.76427</v>
      </c>
      <c r="DV390">
        <v>3.23974125</v>
      </c>
      <c r="DW390">
        <v>433.6474166666667</v>
      </c>
      <c r="DX390">
        <v>430.163875</v>
      </c>
      <c r="DY390">
        <v>0.3725316666666666</v>
      </c>
      <c r="DZ390">
        <v>420.0099583333334</v>
      </c>
      <c r="EA390">
        <v>23.60457916666667</v>
      </c>
      <c r="EB390">
        <v>2.162222083333333</v>
      </c>
      <c r="EC390">
        <v>2.128625416666666</v>
      </c>
      <c r="ED390">
        <v>18.68511666666667</v>
      </c>
      <c r="EE390">
        <v>18.43501666666667</v>
      </c>
      <c r="EF390">
        <v>0.00500078</v>
      </c>
      <c r="EG390">
        <v>0</v>
      </c>
      <c r="EH390">
        <v>0</v>
      </c>
      <c r="EI390">
        <v>0</v>
      </c>
      <c r="EJ390">
        <v>964.8666666666667</v>
      </c>
      <c r="EK390">
        <v>0.00500078</v>
      </c>
      <c r="EL390">
        <v>-19.85833333333333</v>
      </c>
      <c r="EM390">
        <v>-1.145833333333333</v>
      </c>
      <c r="EN390">
        <v>35.07258333333333</v>
      </c>
      <c r="EO390">
        <v>38.515375</v>
      </c>
      <c r="EP390">
        <v>36.97908333333334</v>
      </c>
      <c r="EQ390">
        <v>38.520625</v>
      </c>
      <c r="ER390">
        <v>37.619625</v>
      </c>
      <c r="ES390">
        <v>0</v>
      </c>
      <c r="ET390">
        <v>0</v>
      </c>
      <c r="EU390">
        <v>0</v>
      </c>
      <c r="EV390">
        <v>1758416689.2</v>
      </c>
      <c r="EW390">
        <v>0</v>
      </c>
      <c r="EX390">
        <v>964.7307692307693</v>
      </c>
      <c r="EY390">
        <v>22.55726477037865</v>
      </c>
      <c r="EZ390">
        <v>-34.2358974877577</v>
      </c>
      <c r="FA390">
        <v>-19.61538461538462</v>
      </c>
      <c r="FB390">
        <v>15</v>
      </c>
      <c r="FC390">
        <v>0</v>
      </c>
      <c r="FD390" t="s">
        <v>424</v>
      </c>
      <c r="FE390">
        <v>1746989605.5</v>
      </c>
      <c r="FF390">
        <v>1746989593.5</v>
      </c>
      <c r="FG390">
        <v>0</v>
      </c>
      <c r="FH390">
        <v>-0.274</v>
      </c>
      <c r="FI390">
        <v>-0.002</v>
      </c>
      <c r="FJ390">
        <v>2.549</v>
      </c>
      <c r="FK390">
        <v>0.129</v>
      </c>
      <c r="FL390">
        <v>420</v>
      </c>
      <c r="FM390">
        <v>17</v>
      </c>
      <c r="FN390">
        <v>0.02</v>
      </c>
      <c r="FO390">
        <v>0.04</v>
      </c>
      <c r="FP390">
        <v>3.242335609756098</v>
      </c>
      <c r="FQ390">
        <v>0.09834459930314028</v>
      </c>
      <c r="FR390">
        <v>0.04629600214783237</v>
      </c>
      <c r="FS390">
        <v>1</v>
      </c>
      <c r="FT390">
        <v>965.1382352941175</v>
      </c>
      <c r="FU390">
        <v>9.734148179588148</v>
      </c>
      <c r="FV390">
        <v>6.590055552112648</v>
      </c>
      <c r="FW390">
        <v>0</v>
      </c>
      <c r="FX390">
        <v>0.3731280243902438</v>
      </c>
      <c r="FY390">
        <v>-0.01356307317073086</v>
      </c>
      <c r="FZ390">
        <v>0.001596523776878006</v>
      </c>
      <c r="GA390">
        <v>1</v>
      </c>
      <c r="GB390">
        <v>2</v>
      </c>
      <c r="GC390">
        <v>3</v>
      </c>
      <c r="GD390" t="s">
        <v>425</v>
      </c>
      <c r="GE390">
        <v>3.10318</v>
      </c>
      <c r="GF390">
        <v>2.72699</v>
      </c>
      <c r="GG390">
        <v>0.0882819</v>
      </c>
      <c r="GH390">
        <v>0.0877042</v>
      </c>
      <c r="GI390">
        <v>0.10732</v>
      </c>
      <c r="GJ390">
        <v>0.107584</v>
      </c>
      <c r="GK390">
        <v>23827.4</v>
      </c>
      <c r="GL390">
        <v>21635.6</v>
      </c>
      <c r="GM390">
        <v>26699.3</v>
      </c>
      <c r="GN390">
        <v>23937.8</v>
      </c>
      <c r="GO390">
        <v>38138</v>
      </c>
      <c r="GP390">
        <v>31577.3</v>
      </c>
      <c r="GQ390">
        <v>46626.8</v>
      </c>
      <c r="GR390">
        <v>37870.9</v>
      </c>
      <c r="GS390">
        <v>1.8661</v>
      </c>
      <c r="GT390">
        <v>1.85788</v>
      </c>
      <c r="GU390">
        <v>0.0837445</v>
      </c>
      <c r="GV390">
        <v>0</v>
      </c>
      <c r="GW390">
        <v>28.6339</v>
      </c>
      <c r="GX390">
        <v>999.9</v>
      </c>
      <c r="GY390">
        <v>53</v>
      </c>
      <c r="GZ390">
        <v>31.8</v>
      </c>
      <c r="HA390">
        <v>27.7486</v>
      </c>
      <c r="HB390">
        <v>60.9537</v>
      </c>
      <c r="HC390">
        <v>25.8173</v>
      </c>
      <c r="HD390">
        <v>1</v>
      </c>
      <c r="HE390">
        <v>0.142342</v>
      </c>
      <c r="HF390">
        <v>-1.22243</v>
      </c>
      <c r="HG390">
        <v>20.2943</v>
      </c>
      <c r="HH390">
        <v>5.21789</v>
      </c>
      <c r="HI390">
        <v>11.98</v>
      </c>
      <c r="HJ390">
        <v>4.96545</v>
      </c>
      <c r="HK390">
        <v>3.276</v>
      </c>
      <c r="HL390">
        <v>9999</v>
      </c>
      <c r="HM390">
        <v>9999</v>
      </c>
      <c r="HN390">
        <v>9999</v>
      </c>
      <c r="HO390">
        <v>999.9</v>
      </c>
      <c r="HP390">
        <v>1.86388</v>
      </c>
      <c r="HQ390">
        <v>1.86007</v>
      </c>
      <c r="HR390">
        <v>1.85839</v>
      </c>
      <c r="HS390">
        <v>1.85975</v>
      </c>
      <c r="HT390">
        <v>1.85987</v>
      </c>
      <c r="HU390">
        <v>1.85837</v>
      </c>
      <c r="HV390">
        <v>1.85745</v>
      </c>
      <c r="HW390">
        <v>1.8524</v>
      </c>
      <c r="HX390">
        <v>0</v>
      </c>
      <c r="HY390">
        <v>0</v>
      </c>
      <c r="HZ390">
        <v>0</v>
      </c>
      <c r="IA390">
        <v>0</v>
      </c>
      <c r="IB390" t="s">
        <v>426</v>
      </c>
      <c r="IC390" t="s">
        <v>427</v>
      </c>
      <c r="ID390" t="s">
        <v>428</v>
      </c>
      <c r="IE390" t="s">
        <v>428</v>
      </c>
      <c r="IF390" t="s">
        <v>428</v>
      </c>
      <c r="IG390" t="s">
        <v>428</v>
      </c>
      <c r="IH390">
        <v>0</v>
      </c>
      <c r="II390">
        <v>100</v>
      </c>
      <c r="IJ390">
        <v>100</v>
      </c>
      <c r="IK390">
        <v>-0.661</v>
      </c>
      <c r="IL390">
        <v>0.3175</v>
      </c>
      <c r="IM390">
        <v>-0.6605319167387009</v>
      </c>
      <c r="IN390">
        <v>-0.0004737513092168879</v>
      </c>
      <c r="IO390">
        <v>1.233974951706583E-06</v>
      </c>
      <c r="IP390">
        <v>-2.791035861235605E-10</v>
      </c>
      <c r="IQ390">
        <v>0.04306461537617447</v>
      </c>
      <c r="IR390">
        <v>-0.002560808816659483</v>
      </c>
      <c r="IS390">
        <v>0.0007441110143227328</v>
      </c>
      <c r="IT390">
        <v>-6.151772081818622E-06</v>
      </c>
      <c r="IU390">
        <v>2</v>
      </c>
      <c r="IV390">
        <v>1988</v>
      </c>
      <c r="IW390">
        <v>1</v>
      </c>
      <c r="IX390">
        <v>28</v>
      </c>
      <c r="IY390">
        <v>190451.4</v>
      </c>
      <c r="IZ390">
        <v>190451.6</v>
      </c>
      <c r="JA390">
        <v>1.1499</v>
      </c>
      <c r="JB390">
        <v>2.61963</v>
      </c>
      <c r="JC390">
        <v>1.49658</v>
      </c>
      <c r="JD390">
        <v>2.34985</v>
      </c>
      <c r="JE390">
        <v>1.54907</v>
      </c>
      <c r="JF390">
        <v>2.37549</v>
      </c>
      <c r="JG390">
        <v>36.5996</v>
      </c>
      <c r="JH390">
        <v>24.0875</v>
      </c>
      <c r="JI390">
        <v>18</v>
      </c>
      <c r="JJ390">
        <v>481.765</v>
      </c>
      <c r="JK390">
        <v>490.987</v>
      </c>
      <c r="JL390">
        <v>30.5486</v>
      </c>
      <c r="JM390">
        <v>29.0836</v>
      </c>
      <c r="JN390">
        <v>30.0001</v>
      </c>
      <c r="JO390">
        <v>29.2765</v>
      </c>
      <c r="JP390">
        <v>29.2634</v>
      </c>
      <c r="JQ390">
        <v>23.1195</v>
      </c>
      <c r="JR390">
        <v>18.5199</v>
      </c>
      <c r="JS390">
        <v>100</v>
      </c>
      <c r="JT390">
        <v>30.5491</v>
      </c>
      <c r="JU390">
        <v>420</v>
      </c>
      <c r="JV390">
        <v>23.5776</v>
      </c>
      <c r="JW390">
        <v>101.942</v>
      </c>
      <c r="JX390">
        <v>91.33159999999999</v>
      </c>
    </row>
    <row r="391" spans="1:284">
      <c r="A391">
        <v>373</v>
      </c>
      <c r="B391">
        <v>1758416691</v>
      </c>
      <c r="C391">
        <v>3988</v>
      </c>
      <c r="D391" t="s">
        <v>1182</v>
      </c>
      <c r="E391" t="s">
        <v>1183</v>
      </c>
      <c r="F391">
        <v>5</v>
      </c>
      <c r="G391" t="s">
        <v>1159</v>
      </c>
      <c r="H391" t="s">
        <v>421</v>
      </c>
      <c r="I391">
        <v>1758416683</v>
      </c>
      <c r="J391">
        <f>(K391)/1000</f>
        <v>0</v>
      </c>
      <c r="K391">
        <f>1000*DK391*AI391*(DG391-DH391)/(100*CZ391*(1000-AI391*DG391))</f>
        <v>0</v>
      </c>
      <c r="L391">
        <f>DK391*AI391*(DF391-DE391*(1000-AI391*DH391)/(1000-AI391*DG391))/(100*CZ391)</f>
        <v>0</v>
      </c>
      <c r="M391">
        <f>DE391 - IF(AI391&gt;1, L391*CZ391*100.0/(AK391), 0)</f>
        <v>0</v>
      </c>
      <c r="N391">
        <f>((T391-J391/2)*M391-L391)/(T391+J391/2)</f>
        <v>0</v>
      </c>
      <c r="O391">
        <f>N391*(DL391+DM391)/1000.0</f>
        <v>0</v>
      </c>
      <c r="P391">
        <f>(DE391 - IF(AI391&gt;1, L391*CZ391*100.0/(AK391), 0))*(DL391+DM391)/1000.0</f>
        <v>0</v>
      </c>
      <c r="Q391">
        <f>2.0/((1/S391-1/R391)+SIGN(S391)*SQRT((1/S391-1/R391)*(1/S391-1/R391) + 4*DA391/((DA391+1)*(DA391+1))*(2*1/S391*1/R391-1/R391*1/R391)))</f>
        <v>0</v>
      </c>
      <c r="R391">
        <f>IF(LEFT(DB391,1)&lt;&gt;"0",IF(LEFT(DB391,1)="1",3.0,DC391),$D$5+$E$5*(DS391*DL391/($K$5*1000))+$F$5*(DS391*DL391/($K$5*1000))*MAX(MIN(CZ391,$J$5),$I$5)*MAX(MIN(CZ391,$J$5),$I$5)+$G$5*MAX(MIN(CZ391,$J$5),$I$5)*(DS391*DL391/($K$5*1000))+$H$5*(DS391*DL391/($K$5*1000))*(DS391*DL391/($K$5*1000)))</f>
        <v>0</v>
      </c>
      <c r="S391">
        <f>J391*(1000-(1000*0.61365*exp(17.502*W391/(240.97+W391))/(DL391+DM391)+DG391)/2)/(1000*0.61365*exp(17.502*W391/(240.97+W391))/(DL391+DM391)-DG391)</f>
        <v>0</v>
      </c>
      <c r="T391">
        <f>1/((DA391+1)/(Q391/1.6)+1/(R391/1.37)) + DA391/((DA391+1)/(Q391/1.6) + DA391/(R391/1.37))</f>
        <v>0</v>
      </c>
      <c r="U391">
        <f>(CV391*CY391)</f>
        <v>0</v>
      </c>
      <c r="V391">
        <f>(DN391+(U391+2*0.95*5.67E-8*(((DN391+$B$9)+273)^4-(DN391+273)^4)-44100*J391)/(1.84*29.3*R391+8*0.95*5.67E-8*(DN391+273)^3))</f>
        <v>0</v>
      </c>
      <c r="W391">
        <f>($C$9*DO391+$D$9*DP391+$E$9*V391)</f>
        <v>0</v>
      </c>
      <c r="X391">
        <f>0.61365*exp(17.502*W391/(240.97+W391))</f>
        <v>0</v>
      </c>
      <c r="Y391">
        <f>(Z391/AA391*100)</f>
        <v>0</v>
      </c>
      <c r="Z391">
        <f>DG391*(DL391+DM391)/1000</f>
        <v>0</v>
      </c>
      <c r="AA391">
        <f>0.61365*exp(17.502*DN391/(240.97+DN391))</f>
        <v>0</v>
      </c>
      <c r="AB391">
        <f>(X391-DG391*(DL391+DM391)/1000)</f>
        <v>0</v>
      </c>
      <c r="AC391">
        <f>(-J391*44100)</f>
        <v>0</v>
      </c>
      <c r="AD391">
        <f>2*29.3*R391*0.92*(DN391-W391)</f>
        <v>0</v>
      </c>
      <c r="AE391">
        <f>2*0.95*5.67E-8*(((DN391+$B$9)+273)^4-(W391+273)^4)</f>
        <v>0</v>
      </c>
      <c r="AF391">
        <f>U391+AE391+AC391+AD391</f>
        <v>0</v>
      </c>
      <c r="AG391">
        <v>0</v>
      </c>
      <c r="AH391">
        <v>0</v>
      </c>
      <c r="AI391">
        <f>IF(AG391*$H$15&gt;=AK391,1.0,(AK391/(AK391-AG391*$H$15)))</f>
        <v>0</v>
      </c>
      <c r="AJ391">
        <f>(AI391-1)*100</f>
        <v>0</v>
      </c>
      <c r="AK391">
        <f>MAX(0,($B$15+$C$15*DS391)/(1+$D$15*DS391)*DL391/(DN391+273)*$E$15)</f>
        <v>0</v>
      </c>
      <c r="AL391" t="s">
        <v>422</v>
      </c>
      <c r="AM391" t="s">
        <v>422</v>
      </c>
      <c r="AN391">
        <v>0</v>
      </c>
      <c r="AO391">
        <v>0</v>
      </c>
      <c r="AP391">
        <f>1-AN391/AO391</f>
        <v>0</v>
      </c>
      <c r="AQ391">
        <v>0</v>
      </c>
      <c r="AR391" t="s">
        <v>422</v>
      </c>
      <c r="AS391" t="s">
        <v>422</v>
      </c>
      <c r="AT391">
        <v>0</v>
      </c>
      <c r="AU391">
        <v>0</v>
      </c>
      <c r="AV391">
        <f>1-AT391/AU391</f>
        <v>0</v>
      </c>
      <c r="AW391">
        <v>0.5</v>
      </c>
      <c r="AX391">
        <f>CW391</f>
        <v>0</v>
      </c>
      <c r="AY391">
        <f>L391</f>
        <v>0</v>
      </c>
      <c r="AZ391">
        <f>AV391*AW391*AX391</f>
        <v>0</v>
      </c>
      <c r="BA391">
        <f>(AY391-AQ391)/AX391</f>
        <v>0</v>
      </c>
      <c r="BB391">
        <f>(AO391-AU391)/AU391</f>
        <v>0</v>
      </c>
      <c r="BC391">
        <f>AN391/(AP391+AN391/AU391)</f>
        <v>0</v>
      </c>
      <c r="BD391" t="s">
        <v>422</v>
      </c>
      <c r="BE391">
        <v>0</v>
      </c>
      <c r="BF391">
        <f>IF(BE391&lt;&gt;0, BE391, BC391)</f>
        <v>0</v>
      </c>
      <c r="BG391">
        <f>1-BF391/AU391</f>
        <v>0</v>
      </c>
      <c r="BH391">
        <f>(AU391-AT391)/(AU391-BF391)</f>
        <v>0</v>
      </c>
      <c r="BI391">
        <f>(AO391-AU391)/(AO391-BF391)</f>
        <v>0</v>
      </c>
      <c r="BJ391">
        <f>(AU391-AT391)/(AU391-AN391)</f>
        <v>0</v>
      </c>
      <c r="BK391">
        <f>(AO391-AU391)/(AO391-AN391)</f>
        <v>0</v>
      </c>
      <c r="BL391">
        <f>(BH391*BF391/AT391)</f>
        <v>0</v>
      </c>
      <c r="BM391">
        <f>(1-BL391)</f>
        <v>0</v>
      </c>
      <c r="CV391">
        <f>$B$13*DT391+$C$13*DU391+$F$13*EF391*(1-EI391)</f>
        <v>0</v>
      </c>
      <c r="CW391">
        <f>CV391*CX391</f>
        <v>0</v>
      </c>
      <c r="CX391">
        <f>($B$13*$D$11+$C$13*$D$11+$F$13*((ES391+EK391)/MAX(ES391+EK391+ET391, 0.1)*$I$11+ET391/MAX(ES391+EK391+ET391, 0.1)*$J$11))/($B$13+$C$13+$F$13)</f>
        <v>0</v>
      </c>
      <c r="CY391">
        <f>($B$13*$K$11+$C$13*$K$11+$F$13*((ES391+EK391)/MAX(ES391+EK391+ET391, 0.1)*$P$11+ET391/MAX(ES391+EK391+ET391, 0.1)*$Q$11))/($B$13+$C$13+$F$13)</f>
        <v>0</v>
      </c>
      <c r="CZ391">
        <v>5.79</v>
      </c>
      <c r="DA391">
        <v>0.5</v>
      </c>
      <c r="DB391" t="s">
        <v>423</v>
      </c>
      <c r="DC391">
        <v>2</v>
      </c>
      <c r="DD391">
        <v>1758416683</v>
      </c>
      <c r="DE391">
        <v>423.2498333333333</v>
      </c>
      <c r="DF391">
        <v>420.0043333333333</v>
      </c>
      <c r="DG391">
        <v>23.97649583333333</v>
      </c>
      <c r="DH391">
        <v>23.60450416666667</v>
      </c>
      <c r="DI391">
        <v>423.9107916666667</v>
      </c>
      <c r="DJ391">
        <v>23.65895833333333</v>
      </c>
      <c r="DK391">
        <v>500.0432083333333</v>
      </c>
      <c r="DL391">
        <v>90.17859583333332</v>
      </c>
      <c r="DM391">
        <v>0.06904834583333334</v>
      </c>
      <c r="DN391">
        <v>30.28656666666667</v>
      </c>
      <c r="DO391">
        <v>30.00164583333333</v>
      </c>
      <c r="DP391">
        <v>999.9</v>
      </c>
      <c r="DQ391">
        <v>0</v>
      </c>
      <c r="DR391">
        <v>0</v>
      </c>
      <c r="DS391">
        <v>10007.89458333333</v>
      </c>
      <c r="DT391">
        <v>0</v>
      </c>
      <c r="DU391">
        <v>3.76427</v>
      </c>
      <c r="DV391">
        <v>3.245514583333333</v>
      </c>
      <c r="DW391">
        <v>433.6472083333333</v>
      </c>
      <c r="DX391">
        <v>430.158</v>
      </c>
      <c r="DY391">
        <v>0.371985375</v>
      </c>
      <c r="DZ391">
        <v>420.0043333333333</v>
      </c>
      <c r="EA391">
        <v>23.60450416666667</v>
      </c>
      <c r="EB391">
        <v>2.162167916666667</v>
      </c>
      <c r="EC391">
        <v>2.12862125</v>
      </c>
      <c r="ED391">
        <v>18.68471666666667</v>
      </c>
      <c r="EE391">
        <v>18.4349875</v>
      </c>
      <c r="EF391">
        <v>0.00500078</v>
      </c>
      <c r="EG391">
        <v>0</v>
      </c>
      <c r="EH391">
        <v>0</v>
      </c>
      <c r="EI391">
        <v>0</v>
      </c>
      <c r="EJ391">
        <v>964.4291666666667</v>
      </c>
      <c r="EK391">
        <v>0.00500078</v>
      </c>
      <c r="EL391">
        <v>-19.8375</v>
      </c>
      <c r="EM391">
        <v>-1.320833333333334</v>
      </c>
      <c r="EN391">
        <v>35.05958333333333</v>
      </c>
      <c r="EO391">
        <v>38.49975</v>
      </c>
      <c r="EP391">
        <v>36.94516666666667</v>
      </c>
      <c r="EQ391">
        <v>38.51025</v>
      </c>
      <c r="ER391">
        <v>37.63525</v>
      </c>
      <c r="ES391">
        <v>0</v>
      </c>
      <c r="ET391">
        <v>0</v>
      </c>
      <c r="EU391">
        <v>0</v>
      </c>
      <c r="EV391">
        <v>1758416691</v>
      </c>
      <c r="EW391">
        <v>0</v>
      </c>
      <c r="EX391">
        <v>964.7719999999998</v>
      </c>
      <c r="EY391">
        <v>28.5692305223413</v>
      </c>
      <c r="EZ391">
        <v>-25.16923073325629</v>
      </c>
      <c r="FA391">
        <v>-19.896</v>
      </c>
      <c r="FB391">
        <v>15</v>
      </c>
      <c r="FC391">
        <v>0</v>
      </c>
      <c r="FD391" t="s">
        <v>424</v>
      </c>
      <c r="FE391">
        <v>1746989605.5</v>
      </c>
      <c r="FF391">
        <v>1746989593.5</v>
      </c>
      <c r="FG391">
        <v>0</v>
      </c>
      <c r="FH391">
        <v>-0.274</v>
      </c>
      <c r="FI391">
        <v>-0.002</v>
      </c>
      <c r="FJ391">
        <v>2.549</v>
      </c>
      <c r="FK391">
        <v>0.129</v>
      </c>
      <c r="FL391">
        <v>420</v>
      </c>
      <c r="FM391">
        <v>17</v>
      </c>
      <c r="FN391">
        <v>0.02</v>
      </c>
      <c r="FO391">
        <v>0.04</v>
      </c>
      <c r="FP391">
        <v>3.2416125</v>
      </c>
      <c r="FQ391">
        <v>0.238356472795495</v>
      </c>
      <c r="FR391">
        <v>0.0466097512732046</v>
      </c>
      <c r="FS391">
        <v>1</v>
      </c>
      <c r="FT391">
        <v>965</v>
      </c>
      <c r="FU391">
        <v>8.800611083123746</v>
      </c>
      <c r="FV391">
        <v>6.590545813333445</v>
      </c>
      <c r="FW391">
        <v>0</v>
      </c>
      <c r="FX391">
        <v>0.3728104</v>
      </c>
      <c r="FY391">
        <v>-0.01507267542213961</v>
      </c>
      <c r="FZ391">
        <v>0.001666613989500865</v>
      </c>
      <c r="GA391">
        <v>1</v>
      </c>
      <c r="GB391">
        <v>2</v>
      </c>
      <c r="GC391">
        <v>3</v>
      </c>
      <c r="GD391" t="s">
        <v>425</v>
      </c>
      <c r="GE391">
        <v>3.10321</v>
      </c>
      <c r="GF391">
        <v>2.72707</v>
      </c>
      <c r="GG391">
        <v>0.08827939999999999</v>
      </c>
      <c r="GH391">
        <v>0.0877052</v>
      </c>
      <c r="GI391">
        <v>0.107321</v>
      </c>
      <c r="GJ391">
        <v>0.107586</v>
      </c>
      <c r="GK391">
        <v>23827.5</v>
      </c>
      <c r="GL391">
        <v>21635.6</v>
      </c>
      <c r="GM391">
        <v>26699.2</v>
      </c>
      <c r="GN391">
        <v>23937.8</v>
      </c>
      <c r="GO391">
        <v>38137.9</v>
      </c>
      <c r="GP391">
        <v>31577.2</v>
      </c>
      <c r="GQ391">
        <v>46626.7</v>
      </c>
      <c r="GR391">
        <v>37870.8</v>
      </c>
      <c r="GS391">
        <v>1.86637</v>
      </c>
      <c r="GT391">
        <v>1.85785</v>
      </c>
      <c r="GU391">
        <v>0.08419160000000001</v>
      </c>
      <c r="GV391">
        <v>0</v>
      </c>
      <c r="GW391">
        <v>28.6339</v>
      </c>
      <c r="GX391">
        <v>999.9</v>
      </c>
      <c r="GY391">
        <v>53</v>
      </c>
      <c r="GZ391">
        <v>31.8</v>
      </c>
      <c r="HA391">
        <v>27.7464</v>
      </c>
      <c r="HB391">
        <v>60.1837</v>
      </c>
      <c r="HC391">
        <v>25.9135</v>
      </c>
      <c r="HD391">
        <v>1</v>
      </c>
      <c r="HE391">
        <v>0.142642</v>
      </c>
      <c r="HF391">
        <v>-1.25605</v>
      </c>
      <c r="HG391">
        <v>20.294</v>
      </c>
      <c r="HH391">
        <v>5.21819</v>
      </c>
      <c r="HI391">
        <v>11.98</v>
      </c>
      <c r="HJ391">
        <v>4.9654</v>
      </c>
      <c r="HK391">
        <v>3.27598</v>
      </c>
      <c r="HL391">
        <v>9999</v>
      </c>
      <c r="HM391">
        <v>9999</v>
      </c>
      <c r="HN391">
        <v>9999</v>
      </c>
      <c r="HO391">
        <v>999.9</v>
      </c>
      <c r="HP391">
        <v>1.86389</v>
      </c>
      <c r="HQ391">
        <v>1.86008</v>
      </c>
      <c r="HR391">
        <v>1.8584</v>
      </c>
      <c r="HS391">
        <v>1.85975</v>
      </c>
      <c r="HT391">
        <v>1.85988</v>
      </c>
      <c r="HU391">
        <v>1.85837</v>
      </c>
      <c r="HV391">
        <v>1.85745</v>
      </c>
      <c r="HW391">
        <v>1.85242</v>
      </c>
      <c r="HX391">
        <v>0</v>
      </c>
      <c r="HY391">
        <v>0</v>
      </c>
      <c r="HZ391">
        <v>0</v>
      </c>
      <c r="IA391">
        <v>0</v>
      </c>
      <c r="IB391" t="s">
        <v>426</v>
      </c>
      <c r="IC391" t="s">
        <v>427</v>
      </c>
      <c r="ID391" t="s">
        <v>428</v>
      </c>
      <c r="IE391" t="s">
        <v>428</v>
      </c>
      <c r="IF391" t="s">
        <v>428</v>
      </c>
      <c r="IG391" t="s">
        <v>428</v>
      </c>
      <c r="IH391">
        <v>0</v>
      </c>
      <c r="II391">
        <v>100</v>
      </c>
      <c r="IJ391">
        <v>100</v>
      </c>
      <c r="IK391">
        <v>-0.661</v>
      </c>
      <c r="IL391">
        <v>0.3175</v>
      </c>
      <c r="IM391">
        <v>-0.6605319167387009</v>
      </c>
      <c r="IN391">
        <v>-0.0004737513092168879</v>
      </c>
      <c r="IO391">
        <v>1.233974951706583E-06</v>
      </c>
      <c r="IP391">
        <v>-2.791035861235605E-10</v>
      </c>
      <c r="IQ391">
        <v>0.04306461537617447</v>
      </c>
      <c r="IR391">
        <v>-0.002560808816659483</v>
      </c>
      <c r="IS391">
        <v>0.0007441110143227328</v>
      </c>
      <c r="IT391">
        <v>-6.151772081818622E-06</v>
      </c>
      <c r="IU391">
        <v>2</v>
      </c>
      <c r="IV391">
        <v>1988</v>
      </c>
      <c r="IW391">
        <v>1</v>
      </c>
      <c r="IX391">
        <v>28</v>
      </c>
      <c r="IY391">
        <v>190451.4</v>
      </c>
      <c r="IZ391">
        <v>190451.6</v>
      </c>
      <c r="JA391">
        <v>1.1499</v>
      </c>
      <c r="JB391">
        <v>2.62207</v>
      </c>
      <c r="JC391">
        <v>1.49658</v>
      </c>
      <c r="JD391">
        <v>2.34741</v>
      </c>
      <c r="JE391">
        <v>1.54907</v>
      </c>
      <c r="JF391">
        <v>2.40356</v>
      </c>
      <c r="JG391">
        <v>36.5996</v>
      </c>
      <c r="JH391">
        <v>24.0787</v>
      </c>
      <c r="JI391">
        <v>18</v>
      </c>
      <c r="JJ391">
        <v>481.926</v>
      </c>
      <c r="JK391">
        <v>490.971</v>
      </c>
      <c r="JL391">
        <v>30.5472</v>
      </c>
      <c r="JM391">
        <v>29.0836</v>
      </c>
      <c r="JN391">
        <v>30.0001</v>
      </c>
      <c r="JO391">
        <v>29.2765</v>
      </c>
      <c r="JP391">
        <v>29.2634</v>
      </c>
      <c r="JQ391">
        <v>23.1199</v>
      </c>
      <c r="JR391">
        <v>18.5199</v>
      </c>
      <c r="JS391">
        <v>100</v>
      </c>
      <c r="JT391">
        <v>30.5696</v>
      </c>
      <c r="JU391">
        <v>420</v>
      </c>
      <c r="JV391">
        <v>23.5776</v>
      </c>
      <c r="JW391">
        <v>101.942</v>
      </c>
      <c r="JX391">
        <v>91.33159999999999</v>
      </c>
    </row>
    <row r="392" spans="1:284">
      <c r="A392">
        <v>374</v>
      </c>
      <c r="B392">
        <v>1758416693</v>
      </c>
      <c r="C392">
        <v>3990</v>
      </c>
      <c r="D392" t="s">
        <v>1184</v>
      </c>
      <c r="E392" t="s">
        <v>1185</v>
      </c>
      <c r="F392">
        <v>5</v>
      </c>
      <c r="G392" t="s">
        <v>1159</v>
      </c>
      <c r="H392" t="s">
        <v>421</v>
      </c>
      <c r="I392">
        <v>1758416685</v>
      </c>
      <c r="J392">
        <f>(K392)/1000</f>
        <v>0</v>
      </c>
      <c r="K392">
        <f>1000*DK392*AI392*(DG392-DH392)/(100*CZ392*(1000-AI392*DG392))</f>
        <v>0</v>
      </c>
      <c r="L392">
        <f>DK392*AI392*(DF392-DE392*(1000-AI392*DH392)/(1000-AI392*DG392))/(100*CZ392)</f>
        <v>0</v>
      </c>
      <c r="M392">
        <f>DE392 - IF(AI392&gt;1, L392*CZ392*100.0/(AK392), 0)</f>
        <v>0</v>
      </c>
      <c r="N392">
        <f>((T392-J392/2)*M392-L392)/(T392+J392/2)</f>
        <v>0</v>
      </c>
      <c r="O392">
        <f>N392*(DL392+DM392)/1000.0</f>
        <v>0</v>
      </c>
      <c r="P392">
        <f>(DE392 - IF(AI392&gt;1, L392*CZ392*100.0/(AK392), 0))*(DL392+DM392)/1000.0</f>
        <v>0</v>
      </c>
      <c r="Q392">
        <f>2.0/((1/S392-1/R392)+SIGN(S392)*SQRT((1/S392-1/R392)*(1/S392-1/R392) + 4*DA392/((DA392+1)*(DA392+1))*(2*1/S392*1/R392-1/R392*1/R392)))</f>
        <v>0</v>
      </c>
      <c r="R392">
        <f>IF(LEFT(DB392,1)&lt;&gt;"0",IF(LEFT(DB392,1)="1",3.0,DC392),$D$5+$E$5*(DS392*DL392/($K$5*1000))+$F$5*(DS392*DL392/($K$5*1000))*MAX(MIN(CZ392,$J$5),$I$5)*MAX(MIN(CZ392,$J$5),$I$5)+$G$5*MAX(MIN(CZ392,$J$5),$I$5)*(DS392*DL392/($K$5*1000))+$H$5*(DS392*DL392/($K$5*1000))*(DS392*DL392/($K$5*1000)))</f>
        <v>0</v>
      </c>
      <c r="S392">
        <f>J392*(1000-(1000*0.61365*exp(17.502*W392/(240.97+W392))/(DL392+DM392)+DG392)/2)/(1000*0.61365*exp(17.502*W392/(240.97+W392))/(DL392+DM392)-DG392)</f>
        <v>0</v>
      </c>
      <c r="T392">
        <f>1/((DA392+1)/(Q392/1.6)+1/(R392/1.37)) + DA392/((DA392+1)/(Q392/1.6) + DA392/(R392/1.37))</f>
        <v>0</v>
      </c>
      <c r="U392">
        <f>(CV392*CY392)</f>
        <v>0</v>
      </c>
      <c r="V392">
        <f>(DN392+(U392+2*0.95*5.67E-8*(((DN392+$B$9)+273)^4-(DN392+273)^4)-44100*J392)/(1.84*29.3*R392+8*0.95*5.67E-8*(DN392+273)^3))</f>
        <v>0</v>
      </c>
      <c r="W392">
        <f>($C$9*DO392+$D$9*DP392+$E$9*V392)</f>
        <v>0</v>
      </c>
      <c r="X392">
        <f>0.61365*exp(17.502*W392/(240.97+W392))</f>
        <v>0</v>
      </c>
      <c r="Y392">
        <f>(Z392/AA392*100)</f>
        <v>0</v>
      </c>
      <c r="Z392">
        <f>DG392*(DL392+DM392)/1000</f>
        <v>0</v>
      </c>
      <c r="AA392">
        <f>0.61365*exp(17.502*DN392/(240.97+DN392))</f>
        <v>0</v>
      </c>
      <c r="AB392">
        <f>(X392-DG392*(DL392+DM392)/1000)</f>
        <v>0</v>
      </c>
      <c r="AC392">
        <f>(-J392*44100)</f>
        <v>0</v>
      </c>
      <c r="AD392">
        <f>2*29.3*R392*0.92*(DN392-W392)</f>
        <v>0</v>
      </c>
      <c r="AE392">
        <f>2*0.95*5.67E-8*(((DN392+$B$9)+273)^4-(W392+273)^4)</f>
        <v>0</v>
      </c>
      <c r="AF392">
        <f>U392+AE392+AC392+AD392</f>
        <v>0</v>
      </c>
      <c r="AG392">
        <v>0</v>
      </c>
      <c r="AH392">
        <v>0</v>
      </c>
      <c r="AI392">
        <f>IF(AG392*$H$15&gt;=AK392,1.0,(AK392/(AK392-AG392*$H$15)))</f>
        <v>0</v>
      </c>
      <c r="AJ392">
        <f>(AI392-1)*100</f>
        <v>0</v>
      </c>
      <c r="AK392">
        <f>MAX(0,($B$15+$C$15*DS392)/(1+$D$15*DS392)*DL392/(DN392+273)*$E$15)</f>
        <v>0</v>
      </c>
      <c r="AL392" t="s">
        <v>422</v>
      </c>
      <c r="AM392" t="s">
        <v>422</v>
      </c>
      <c r="AN392">
        <v>0</v>
      </c>
      <c r="AO392">
        <v>0</v>
      </c>
      <c r="AP392">
        <f>1-AN392/AO392</f>
        <v>0</v>
      </c>
      <c r="AQ392">
        <v>0</v>
      </c>
      <c r="AR392" t="s">
        <v>422</v>
      </c>
      <c r="AS392" t="s">
        <v>422</v>
      </c>
      <c r="AT392">
        <v>0</v>
      </c>
      <c r="AU392">
        <v>0</v>
      </c>
      <c r="AV392">
        <f>1-AT392/AU392</f>
        <v>0</v>
      </c>
      <c r="AW392">
        <v>0.5</v>
      </c>
      <c r="AX392">
        <f>CW392</f>
        <v>0</v>
      </c>
      <c r="AY392">
        <f>L392</f>
        <v>0</v>
      </c>
      <c r="AZ392">
        <f>AV392*AW392*AX392</f>
        <v>0</v>
      </c>
      <c r="BA392">
        <f>(AY392-AQ392)/AX392</f>
        <v>0</v>
      </c>
      <c r="BB392">
        <f>(AO392-AU392)/AU392</f>
        <v>0</v>
      </c>
      <c r="BC392">
        <f>AN392/(AP392+AN392/AU392)</f>
        <v>0</v>
      </c>
      <c r="BD392" t="s">
        <v>422</v>
      </c>
      <c r="BE392">
        <v>0</v>
      </c>
      <c r="BF392">
        <f>IF(BE392&lt;&gt;0, BE392, BC392)</f>
        <v>0</v>
      </c>
      <c r="BG392">
        <f>1-BF392/AU392</f>
        <v>0</v>
      </c>
      <c r="BH392">
        <f>(AU392-AT392)/(AU392-BF392)</f>
        <v>0</v>
      </c>
      <c r="BI392">
        <f>(AO392-AU392)/(AO392-BF392)</f>
        <v>0</v>
      </c>
      <c r="BJ392">
        <f>(AU392-AT392)/(AU392-AN392)</f>
        <v>0</v>
      </c>
      <c r="BK392">
        <f>(AO392-AU392)/(AO392-AN392)</f>
        <v>0</v>
      </c>
      <c r="BL392">
        <f>(BH392*BF392/AT392)</f>
        <v>0</v>
      </c>
      <c r="BM392">
        <f>(1-BL392)</f>
        <v>0</v>
      </c>
      <c r="CV392">
        <f>$B$13*DT392+$C$13*DU392+$F$13*EF392*(1-EI392)</f>
        <v>0</v>
      </c>
      <c r="CW392">
        <f>CV392*CX392</f>
        <v>0</v>
      </c>
      <c r="CX392">
        <f>($B$13*$D$11+$C$13*$D$11+$F$13*((ES392+EK392)/MAX(ES392+EK392+ET392, 0.1)*$I$11+ET392/MAX(ES392+EK392+ET392, 0.1)*$J$11))/($B$13+$C$13+$F$13)</f>
        <v>0</v>
      </c>
      <c r="CY392">
        <f>($B$13*$K$11+$C$13*$K$11+$F$13*((ES392+EK392)/MAX(ES392+EK392+ET392, 0.1)*$P$11+ET392/MAX(ES392+EK392+ET392, 0.1)*$Q$11))/($B$13+$C$13+$F$13)</f>
        <v>0</v>
      </c>
      <c r="CZ392">
        <v>5.79</v>
      </c>
      <c r="DA392">
        <v>0.5</v>
      </c>
      <c r="DB392" t="s">
        <v>423</v>
      </c>
      <c r="DC392">
        <v>2</v>
      </c>
      <c r="DD392">
        <v>1758416685</v>
      </c>
      <c r="DE392">
        <v>423.2502916666667</v>
      </c>
      <c r="DF392">
        <v>419.9997083333333</v>
      </c>
      <c r="DG392">
        <v>23.97609166666667</v>
      </c>
      <c r="DH392">
        <v>23.60467083333333</v>
      </c>
      <c r="DI392">
        <v>423.9112499999999</v>
      </c>
      <c r="DJ392">
        <v>23.6585625</v>
      </c>
      <c r="DK392">
        <v>500.053375</v>
      </c>
      <c r="DL392">
        <v>90.17866666666667</v>
      </c>
      <c r="DM392">
        <v>0.06895791250000001</v>
      </c>
      <c r="DN392">
        <v>30.28533333333333</v>
      </c>
      <c r="DO392">
        <v>30.00135</v>
      </c>
      <c r="DP392">
        <v>999.9</v>
      </c>
      <c r="DQ392">
        <v>0</v>
      </c>
      <c r="DR392">
        <v>0</v>
      </c>
      <c r="DS392">
        <v>10009.24875</v>
      </c>
      <c r="DT392">
        <v>0</v>
      </c>
      <c r="DU392">
        <v>3.76427</v>
      </c>
      <c r="DV392">
        <v>3.250572916666666</v>
      </c>
      <c r="DW392">
        <v>433.6474583333334</v>
      </c>
      <c r="DX392">
        <v>430.1534166666667</v>
      </c>
      <c r="DY392">
        <v>0.3714161249999999</v>
      </c>
      <c r="DZ392">
        <v>419.9997083333333</v>
      </c>
      <c r="EA392">
        <v>23.60467083333333</v>
      </c>
      <c r="EB392">
        <v>2.162132916666666</v>
      </c>
      <c r="EC392">
        <v>2.128637916666667</v>
      </c>
      <c r="ED392">
        <v>18.6844625</v>
      </c>
      <c r="EE392">
        <v>18.43510833333333</v>
      </c>
      <c r="EF392">
        <v>0.00500078</v>
      </c>
      <c r="EG392">
        <v>0</v>
      </c>
      <c r="EH392">
        <v>0</v>
      </c>
      <c r="EI392">
        <v>0</v>
      </c>
      <c r="EJ392">
        <v>964.0458333333332</v>
      </c>
      <c r="EK392">
        <v>0.00500078</v>
      </c>
      <c r="EL392">
        <v>-19.04583333333333</v>
      </c>
      <c r="EM392">
        <v>-1.108333333333333</v>
      </c>
      <c r="EN392">
        <v>35.04916666666666</v>
      </c>
      <c r="EO392">
        <v>38.48670833333333</v>
      </c>
      <c r="EP392">
        <v>36.88783333333333</v>
      </c>
      <c r="EQ392">
        <v>38.49204166666667</v>
      </c>
      <c r="ER392">
        <v>37.63266666666667</v>
      </c>
      <c r="ES392">
        <v>0</v>
      </c>
      <c r="ET392">
        <v>0</v>
      </c>
      <c r="EU392">
        <v>0</v>
      </c>
      <c r="EV392">
        <v>1758416692.8</v>
      </c>
      <c r="EW392">
        <v>0</v>
      </c>
      <c r="EX392">
        <v>964.6653846153846</v>
      </c>
      <c r="EY392">
        <v>23.21025616446267</v>
      </c>
      <c r="EZ392">
        <v>-14.62222219031691</v>
      </c>
      <c r="FA392">
        <v>-19.37307692307692</v>
      </c>
      <c r="FB392">
        <v>15</v>
      </c>
      <c r="FC392">
        <v>0</v>
      </c>
      <c r="FD392" t="s">
        <v>424</v>
      </c>
      <c r="FE392">
        <v>1746989605.5</v>
      </c>
      <c r="FF392">
        <v>1746989593.5</v>
      </c>
      <c r="FG392">
        <v>0</v>
      </c>
      <c r="FH392">
        <v>-0.274</v>
      </c>
      <c r="FI392">
        <v>-0.002</v>
      </c>
      <c r="FJ392">
        <v>2.549</v>
      </c>
      <c r="FK392">
        <v>0.129</v>
      </c>
      <c r="FL392">
        <v>420</v>
      </c>
      <c r="FM392">
        <v>17</v>
      </c>
      <c r="FN392">
        <v>0.02</v>
      </c>
      <c r="FO392">
        <v>0.04</v>
      </c>
      <c r="FP392">
        <v>3.240744146341464</v>
      </c>
      <c r="FQ392">
        <v>0.1987386062717826</v>
      </c>
      <c r="FR392">
        <v>0.04820341188084296</v>
      </c>
      <c r="FS392">
        <v>1</v>
      </c>
      <c r="FT392">
        <v>964.6999999999998</v>
      </c>
      <c r="FU392">
        <v>-0.5225363527688025</v>
      </c>
      <c r="FV392">
        <v>6.363313971971074</v>
      </c>
      <c r="FW392">
        <v>1</v>
      </c>
      <c r="FX392">
        <v>0.3721462439024391</v>
      </c>
      <c r="FY392">
        <v>-0.0154128083623694</v>
      </c>
      <c r="FZ392">
        <v>0.001729370585918018</v>
      </c>
      <c r="GA392">
        <v>1</v>
      </c>
      <c r="GB392">
        <v>3</v>
      </c>
      <c r="GC392">
        <v>3</v>
      </c>
      <c r="GD392" t="s">
        <v>462</v>
      </c>
      <c r="GE392">
        <v>3.10328</v>
      </c>
      <c r="GF392">
        <v>2.72687</v>
      </c>
      <c r="GG392">
        <v>0.0882744</v>
      </c>
      <c r="GH392">
        <v>0.08771379999999999</v>
      </c>
      <c r="GI392">
        <v>0.107319</v>
      </c>
      <c r="GJ392">
        <v>0.107589</v>
      </c>
      <c r="GK392">
        <v>23827.6</v>
      </c>
      <c r="GL392">
        <v>21635.5</v>
      </c>
      <c r="GM392">
        <v>26699.2</v>
      </c>
      <c r="GN392">
        <v>23938</v>
      </c>
      <c r="GO392">
        <v>38138.1</v>
      </c>
      <c r="GP392">
        <v>31577.2</v>
      </c>
      <c r="GQ392">
        <v>46626.8</v>
      </c>
      <c r="GR392">
        <v>37870.9</v>
      </c>
      <c r="GS392">
        <v>1.86675</v>
      </c>
      <c r="GT392">
        <v>1.85783</v>
      </c>
      <c r="GU392">
        <v>0.0835955</v>
      </c>
      <c r="GV392">
        <v>0</v>
      </c>
      <c r="GW392">
        <v>28.6339</v>
      </c>
      <c r="GX392">
        <v>999.9</v>
      </c>
      <c r="GY392">
        <v>53</v>
      </c>
      <c r="GZ392">
        <v>31.8</v>
      </c>
      <c r="HA392">
        <v>27.7483</v>
      </c>
      <c r="HB392">
        <v>60.2537</v>
      </c>
      <c r="HC392">
        <v>25.9255</v>
      </c>
      <c r="HD392">
        <v>1</v>
      </c>
      <c r="HE392">
        <v>0.142642</v>
      </c>
      <c r="HF392">
        <v>-1.30156</v>
      </c>
      <c r="HG392">
        <v>20.2939</v>
      </c>
      <c r="HH392">
        <v>5.21849</v>
      </c>
      <c r="HI392">
        <v>11.98</v>
      </c>
      <c r="HJ392">
        <v>4.96545</v>
      </c>
      <c r="HK392">
        <v>3.27595</v>
      </c>
      <c r="HL392">
        <v>9999</v>
      </c>
      <c r="HM392">
        <v>9999</v>
      </c>
      <c r="HN392">
        <v>9999</v>
      </c>
      <c r="HO392">
        <v>999.9</v>
      </c>
      <c r="HP392">
        <v>1.86388</v>
      </c>
      <c r="HQ392">
        <v>1.86007</v>
      </c>
      <c r="HR392">
        <v>1.8584</v>
      </c>
      <c r="HS392">
        <v>1.85975</v>
      </c>
      <c r="HT392">
        <v>1.85988</v>
      </c>
      <c r="HU392">
        <v>1.85837</v>
      </c>
      <c r="HV392">
        <v>1.85745</v>
      </c>
      <c r="HW392">
        <v>1.85242</v>
      </c>
      <c r="HX392">
        <v>0</v>
      </c>
      <c r="HY392">
        <v>0</v>
      </c>
      <c r="HZ392">
        <v>0</v>
      </c>
      <c r="IA392">
        <v>0</v>
      </c>
      <c r="IB392" t="s">
        <v>426</v>
      </c>
      <c r="IC392" t="s">
        <v>427</v>
      </c>
      <c r="ID392" t="s">
        <v>428</v>
      </c>
      <c r="IE392" t="s">
        <v>428</v>
      </c>
      <c r="IF392" t="s">
        <v>428</v>
      </c>
      <c r="IG392" t="s">
        <v>428</v>
      </c>
      <c r="IH392">
        <v>0</v>
      </c>
      <c r="II392">
        <v>100</v>
      </c>
      <c r="IJ392">
        <v>100</v>
      </c>
      <c r="IK392">
        <v>-0.661</v>
      </c>
      <c r="IL392">
        <v>0.3175</v>
      </c>
      <c r="IM392">
        <v>-0.6605319167387009</v>
      </c>
      <c r="IN392">
        <v>-0.0004737513092168879</v>
      </c>
      <c r="IO392">
        <v>1.233974951706583E-06</v>
      </c>
      <c r="IP392">
        <v>-2.791035861235605E-10</v>
      </c>
      <c r="IQ392">
        <v>0.04306461537617447</v>
      </c>
      <c r="IR392">
        <v>-0.002560808816659483</v>
      </c>
      <c r="IS392">
        <v>0.0007441110143227328</v>
      </c>
      <c r="IT392">
        <v>-6.151772081818622E-06</v>
      </c>
      <c r="IU392">
        <v>2</v>
      </c>
      <c r="IV392">
        <v>1988</v>
      </c>
      <c r="IW392">
        <v>1</v>
      </c>
      <c r="IX392">
        <v>28</v>
      </c>
      <c r="IY392">
        <v>190451.5</v>
      </c>
      <c r="IZ392">
        <v>190451.7</v>
      </c>
      <c r="JA392">
        <v>1.1499</v>
      </c>
      <c r="JB392">
        <v>2.62085</v>
      </c>
      <c r="JC392">
        <v>1.49658</v>
      </c>
      <c r="JD392">
        <v>2.34985</v>
      </c>
      <c r="JE392">
        <v>1.54907</v>
      </c>
      <c r="JF392">
        <v>2.41455</v>
      </c>
      <c r="JG392">
        <v>36.5996</v>
      </c>
      <c r="JH392">
        <v>24.0875</v>
      </c>
      <c r="JI392">
        <v>18</v>
      </c>
      <c r="JJ392">
        <v>482.144</v>
      </c>
      <c r="JK392">
        <v>490.954</v>
      </c>
      <c r="JL392">
        <v>30.5516</v>
      </c>
      <c r="JM392">
        <v>29.0833</v>
      </c>
      <c r="JN392">
        <v>30</v>
      </c>
      <c r="JO392">
        <v>29.2765</v>
      </c>
      <c r="JP392">
        <v>29.2634</v>
      </c>
      <c r="JQ392">
        <v>23.118</v>
      </c>
      <c r="JR392">
        <v>18.5199</v>
      </c>
      <c r="JS392">
        <v>100</v>
      </c>
      <c r="JT392">
        <v>30.5696</v>
      </c>
      <c r="JU392">
        <v>420</v>
      </c>
      <c r="JV392">
        <v>23.5776</v>
      </c>
      <c r="JW392">
        <v>101.943</v>
      </c>
      <c r="JX392">
        <v>91.33199999999999</v>
      </c>
    </row>
    <row r="393" spans="1:284">
      <c r="A393">
        <v>375</v>
      </c>
      <c r="B393">
        <v>1758416695</v>
      </c>
      <c r="C393">
        <v>3992</v>
      </c>
      <c r="D393" t="s">
        <v>1186</v>
      </c>
      <c r="E393" t="s">
        <v>1187</v>
      </c>
      <c r="F393">
        <v>5</v>
      </c>
      <c r="G393" t="s">
        <v>1159</v>
      </c>
      <c r="H393" t="s">
        <v>421</v>
      </c>
      <c r="I393">
        <v>1758416687</v>
      </c>
      <c r="J393">
        <f>(K393)/1000</f>
        <v>0</v>
      </c>
      <c r="K393">
        <f>1000*DK393*AI393*(DG393-DH393)/(100*CZ393*(1000-AI393*DG393))</f>
        <v>0</v>
      </c>
      <c r="L393">
        <f>DK393*AI393*(DF393-DE393*(1000-AI393*DH393)/(1000-AI393*DG393))/(100*CZ393)</f>
        <v>0</v>
      </c>
      <c r="M393">
        <f>DE393 - IF(AI393&gt;1, L393*CZ393*100.0/(AK393), 0)</f>
        <v>0</v>
      </c>
      <c r="N393">
        <f>((T393-J393/2)*M393-L393)/(T393+J393/2)</f>
        <v>0</v>
      </c>
      <c r="O393">
        <f>N393*(DL393+DM393)/1000.0</f>
        <v>0</v>
      </c>
      <c r="P393">
        <f>(DE393 - IF(AI393&gt;1, L393*CZ393*100.0/(AK393), 0))*(DL393+DM393)/1000.0</f>
        <v>0</v>
      </c>
      <c r="Q393">
        <f>2.0/((1/S393-1/R393)+SIGN(S393)*SQRT((1/S393-1/R393)*(1/S393-1/R393) + 4*DA393/((DA393+1)*(DA393+1))*(2*1/S393*1/R393-1/R393*1/R393)))</f>
        <v>0</v>
      </c>
      <c r="R393">
        <f>IF(LEFT(DB393,1)&lt;&gt;"0",IF(LEFT(DB393,1)="1",3.0,DC393),$D$5+$E$5*(DS393*DL393/($K$5*1000))+$F$5*(DS393*DL393/($K$5*1000))*MAX(MIN(CZ393,$J$5),$I$5)*MAX(MIN(CZ393,$J$5),$I$5)+$G$5*MAX(MIN(CZ393,$J$5),$I$5)*(DS393*DL393/($K$5*1000))+$H$5*(DS393*DL393/($K$5*1000))*(DS393*DL393/($K$5*1000)))</f>
        <v>0</v>
      </c>
      <c r="S393">
        <f>J393*(1000-(1000*0.61365*exp(17.502*W393/(240.97+W393))/(DL393+DM393)+DG393)/2)/(1000*0.61365*exp(17.502*W393/(240.97+W393))/(DL393+DM393)-DG393)</f>
        <v>0</v>
      </c>
      <c r="T393">
        <f>1/((DA393+1)/(Q393/1.6)+1/(R393/1.37)) + DA393/((DA393+1)/(Q393/1.6) + DA393/(R393/1.37))</f>
        <v>0</v>
      </c>
      <c r="U393">
        <f>(CV393*CY393)</f>
        <v>0</v>
      </c>
      <c r="V393">
        <f>(DN393+(U393+2*0.95*5.67E-8*(((DN393+$B$9)+273)^4-(DN393+273)^4)-44100*J393)/(1.84*29.3*R393+8*0.95*5.67E-8*(DN393+273)^3))</f>
        <v>0</v>
      </c>
      <c r="W393">
        <f>($C$9*DO393+$D$9*DP393+$E$9*V393)</f>
        <v>0</v>
      </c>
      <c r="X393">
        <f>0.61365*exp(17.502*W393/(240.97+W393))</f>
        <v>0</v>
      </c>
      <c r="Y393">
        <f>(Z393/AA393*100)</f>
        <v>0</v>
      </c>
      <c r="Z393">
        <f>DG393*(DL393+DM393)/1000</f>
        <v>0</v>
      </c>
      <c r="AA393">
        <f>0.61365*exp(17.502*DN393/(240.97+DN393))</f>
        <v>0</v>
      </c>
      <c r="AB393">
        <f>(X393-DG393*(DL393+DM393)/1000)</f>
        <v>0</v>
      </c>
      <c r="AC393">
        <f>(-J393*44100)</f>
        <v>0</v>
      </c>
      <c r="AD393">
        <f>2*29.3*R393*0.92*(DN393-W393)</f>
        <v>0</v>
      </c>
      <c r="AE393">
        <f>2*0.95*5.67E-8*(((DN393+$B$9)+273)^4-(W393+273)^4)</f>
        <v>0</v>
      </c>
      <c r="AF393">
        <f>U393+AE393+AC393+AD393</f>
        <v>0</v>
      </c>
      <c r="AG393">
        <v>0</v>
      </c>
      <c r="AH393">
        <v>0</v>
      </c>
      <c r="AI393">
        <f>IF(AG393*$H$15&gt;=AK393,1.0,(AK393/(AK393-AG393*$H$15)))</f>
        <v>0</v>
      </c>
      <c r="AJ393">
        <f>(AI393-1)*100</f>
        <v>0</v>
      </c>
      <c r="AK393">
        <f>MAX(0,($B$15+$C$15*DS393)/(1+$D$15*DS393)*DL393/(DN393+273)*$E$15)</f>
        <v>0</v>
      </c>
      <c r="AL393" t="s">
        <v>422</v>
      </c>
      <c r="AM393" t="s">
        <v>422</v>
      </c>
      <c r="AN393">
        <v>0</v>
      </c>
      <c r="AO393">
        <v>0</v>
      </c>
      <c r="AP393">
        <f>1-AN393/AO393</f>
        <v>0</v>
      </c>
      <c r="AQ393">
        <v>0</v>
      </c>
      <c r="AR393" t="s">
        <v>422</v>
      </c>
      <c r="AS393" t="s">
        <v>422</v>
      </c>
      <c r="AT393">
        <v>0</v>
      </c>
      <c r="AU393">
        <v>0</v>
      </c>
      <c r="AV393">
        <f>1-AT393/AU393</f>
        <v>0</v>
      </c>
      <c r="AW393">
        <v>0.5</v>
      </c>
      <c r="AX393">
        <f>CW393</f>
        <v>0</v>
      </c>
      <c r="AY393">
        <f>L393</f>
        <v>0</v>
      </c>
      <c r="AZ393">
        <f>AV393*AW393*AX393</f>
        <v>0</v>
      </c>
      <c r="BA393">
        <f>(AY393-AQ393)/AX393</f>
        <v>0</v>
      </c>
      <c r="BB393">
        <f>(AO393-AU393)/AU393</f>
        <v>0</v>
      </c>
      <c r="BC393">
        <f>AN393/(AP393+AN393/AU393)</f>
        <v>0</v>
      </c>
      <c r="BD393" t="s">
        <v>422</v>
      </c>
      <c r="BE393">
        <v>0</v>
      </c>
      <c r="BF393">
        <f>IF(BE393&lt;&gt;0, BE393, BC393)</f>
        <v>0</v>
      </c>
      <c r="BG393">
        <f>1-BF393/AU393</f>
        <v>0</v>
      </c>
      <c r="BH393">
        <f>(AU393-AT393)/(AU393-BF393)</f>
        <v>0</v>
      </c>
      <c r="BI393">
        <f>(AO393-AU393)/(AO393-BF393)</f>
        <v>0</v>
      </c>
      <c r="BJ393">
        <f>(AU393-AT393)/(AU393-AN393)</f>
        <v>0</v>
      </c>
      <c r="BK393">
        <f>(AO393-AU393)/(AO393-AN393)</f>
        <v>0</v>
      </c>
      <c r="BL393">
        <f>(BH393*BF393/AT393)</f>
        <v>0</v>
      </c>
      <c r="BM393">
        <f>(1-BL393)</f>
        <v>0</v>
      </c>
      <c r="CV393">
        <f>$B$13*DT393+$C$13*DU393+$F$13*EF393*(1-EI393)</f>
        <v>0</v>
      </c>
      <c r="CW393">
        <f>CV393*CX393</f>
        <v>0</v>
      </c>
      <c r="CX393">
        <f>($B$13*$D$11+$C$13*$D$11+$F$13*((ES393+EK393)/MAX(ES393+EK393+ET393, 0.1)*$I$11+ET393/MAX(ES393+EK393+ET393, 0.1)*$J$11))/($B$13+$C$13+$F$13)</f>
        <v>0</v>
      </c>
      <c r="CY393">
        <f>($B$13*$K$11+$C$13*$K$11+$F$13*((ES393+EK393)/MAX(ES393+EK393+ET393, 0.1)*$P$11+ET393/MAX(ES393+EK393+ET393, 0.1)*$Q$11))/($B$13+$C$13+$F$13)</f>
        <v>0</v>
      </c>
      <c r="CZ393">
        <v>5.79</v>
      </c>
      <c r="DA393">
        <v>0.5</v>
      </c>
      <c r="DB393" t="s">
        <v>423</v>
      </c>
      <c r="DC393">
        <v>2</v>
      </c>
      <c r="DD393">
        <v>1758416687</v>
      </c>
      <c r="DE393">
        <v>423.2480416666667</v>
      </c>
      <c r="DF393">
        <v>419.9905416666666</v>
      </c>
      <c r="DG393">
        <v>23.97569166666667</v>
      </c>
      <c r="DH393">
        <v>23.60483333333334</v>
      </c>
      <c r="DI393">
        <v>423.9089583333333</v>
      </c>
      <c r="DJ393">
        <v>23.658175</v>
      </c>
      <c r="DK393">
        <v>500.0590416666666</v>
      </c>
      <c r="DL393">
        <v>90.17873333333334</v>
      </c>
      <c r="DM393">
        <v>0.06886893333333334</v>
      </c>
      <c r="DN393">
        <v>30.28401666666667</v>
      </c>
      <c r="DO393">
        <v>29.9996</v>
      </c>
      <c r="DP393">
        <v>999.9</v>
      </c>
      <c r="DQ393">
        <v>0</v>
      </c>
      <c r="DR393">
        <v>0</v>
      </c>
      <c r="DS393">
        <v>10009.71958333333</v>
      </c>
      <c r="DT393">
        <v>0</v>
      </c>
      <c r="DU393">
        <v>3.76427</v>
      </c>
      <c r="DV393">
        <v>3.25747875</v>
      </c>
      <c r="DW393">
        <v>433.6449583333333</v>
      </c>
      <c r="DX393">
        <v>430.1440833333334</v>
      </c>
      <c r="DY393">
        <v>0.3708569166666667</v>
      </c>
      <c r="DZ393">
        <v>419.9905416666666</v>
      </c>
      <c r="EA393">
        <v>23.60483333333334</v>
      </c>
      <c r="EB393">
        <v>2.162098333333333</v>
      </c>
      <c r="EC393">
        <v>2.128654166666667</v>
      </c>
      <c r="ED393">
        <v>18.6842125</v>
      </c>
      <c r="EE393">
        <v>18.43523333333333</v>
      </c>
      <c r="EF393">
        <v>0.00500078</v>
      </c>
      <c r="EG393">
        <v>0</v>
      </c>
      <c r="EH393">
        <v>0</v>
      </c>
      <c r="EI393">
        <v>0</v>
      </c>
      <c r="EJ393">
        <v>964.1833333333334</v>
      </c>
      <c r="EK393">
        <v>0.00500078</v>
      </c>
      <c r="EL393">
        <v>-18.62916666666667</v>
      </c>
      <c r="EM393">
        <v>-1.079166666666667</v>
      </c>
      <c r="EN393">
        <v>35.03354166666666</v>
      </c>
      <c r="EO393">
        <v>38.47108333333333</v>
      </c>
      <c r="EP393">
        <v>36.887875</v>
      </c>
      <c r="EQ393">
        <v>38.46595833333333</v>
      </c>
      <c r="ER393">
        <v>37.64825</v>
      </c>
      <c r="ES393">
        <v>0</v>
      </c>
      <c r="ET393">
        <v>0</v>
      </c>
      <c r="EU393">
        <v>0</v>
      </c>
      <c r="EV393">
        <v>1758416695.2</v>
      </c>
      <c r="EW393">
        <v>0</v>
      </c>
      <c r="EX393">
        <v>964.5384615384617</v>
      </c>
      <c r="EY393">
        <v>-4.42393195130276</v>
      </c>
      <c r="EZ393">
        <v>6.317948920527014</v>
      </c>
      <c r="FA393">
        <v>-18.6</v>
      </c>
      <c r="FB393">
        <v>15</v>
      </c>
      <c r="FC393">
        <v>0</v>
      </c>
      <c r="FD393" t="s">
        <v>424</v>
      </c>
      <c r="FE393">
        <v>1746989605.5</v>
      </c>
      <c r="FF393">
        <v>1746989593.5</v>
      </c>
      <c r="FG393">
        <v>0</v>
      </c>
      <c r="FH393">
        <v>-0.274</v>
      </c>
      <c r="FI393">
        <v>-0.002</v>
      </c>
      <c r="FJ393">
        <v>2.549</v>
      </c>
      <c r="FK393">
        <v>0.129</v>
      </c>
      <c r="FL393">
        <v>420</v>
      </c>
      <c r="FM393">
        <v>17</v>
      </c>
      <c r="FN393">
        <v>0.02</v>
      </c>
      <c r="FO393">
        <v>0.04</v>
      </c>
      <c r="FP393">
        <v>3.23966825</v>
      </c>
      <c r="FQ393">
        <v>0.158368592870545</v>
      </c>
      <c r="FR393">
        <v>0.04945064584449325</v>
      </c>
      <c r="FS393">
        <v>1</v>
      </c>
      <c r="FT393">
        <v>964.55</v>
      </c>
      <c r="FU393">
        <v>7.188693543928391</v>
      </c>
      <c r="FV393">
        <v>6.565383820149608</v>
      </c>
      <c r="FW393">
        <v>0</v>
      </c>
      <c r="FX393">
        <v>0.3715556249999999</v>
      </c>
      <c r="FY393">
        <v>-0.01612614258911966</v>
      </c>
      <c r="FZ393">
        <v>0.001788480104551065</v>
      </c>
      <c r="GA393">
        <v>1</v>
      </c>
      <c r="GB393">
        <v>2</v>
      </c>
      <c r="GC393">
        <v>3</v>
      </c>
      <c r="GD393" t="s">
        <v>425</v>
      </c>
      <c r="GE393">
        <v>3.10336</v>
      </c>
      <c r="GF393">
        <v>2.72664</v>
      </c>
      <c r="GG393">
        <v>0.0882751</v>
      </c>
      <c r="GH393">
        <v>0.08770940000000001</v>
      </c>
      <c r="GI393">
        <v>0.107318</v>
      </c>
      <c r="GJ393">
        <v>0.107588</v>
      </c>
      <c r="GK393">
        <v>23827.6</v>
      </c>
      <c r="GL393">
        <v>21635.6</v>
      </c>
      <c r="GM393">
        <v>26699.2</v>
      </c>
      <c r="GN393">
        <v>23937.9</v>
      </c>
      <c r="GO393">
        <v>38138.2</v>
      </c>
      <c r="GP393">
        <v>31577.3</v>
      </c>
      <c r="GQ393">
        <v>46626.9</v>
      </c>
      <c r="GR393">
        <v>37871.1</v>
      </c>
      <c r="GS393">
        <v>1.86665</v>
      </c>
      <c r="GT393">
        <v>1.85777</v>
      </c>
      <c r="GU393">
        <v>0.08312990000000001</v>
      </c>
      <c r="GV393">
        <v>0</v>
      </c>
      <c r="GW393">
        <v>28.6339</v>
      </c>
      <c r="GX393">
        <v>999.9</v>
      </c>
      <c r="GY393">
        <v>53</v>
      </c>
      <c r="GZ393">
        <v>31.8</v>
      </c>
      <c r="HA393">
        <v>27.7484</v>
      </c>
      <c r="HB393">
        <v>60.7737</v>
      </c>
      <c r="HC393">
        <v>25.9054</v>
      </c>
      <c r="HD393">
        <v>1</v>
      </c>
      <c r="HE393">
        <v>0.142411</v>
      </c>
      <c r="HF393">
        <v>-1.30676</v>
      </c>
      <c r="HG393">
        <v>20.294</v>
      </c>
      <c r="HH393">
        <v>5.21819</v>
      </c>
      <c r="HI393">
        <v>11.98</v>
      </c>
      <c r="HJ393">
        <v>4.96555</v>
      </c>
      <c r="HK393">
        <v>3.27598</v>
      </c>
      <c r="HL393">
        <v>9999</v>
      </c>
      <c r="HM393">
        <v>9999</v>
      </c>
      <c r="HN393">
        <v>9999</v>
      </c>
      <c r="HO393">
        <v>999.9</v>
      </c>
      <c r="HP393">
        <v>1.86388</v>
      </c>
      <c r="HQ393">
        <v>1.86005</v>
      </c>
      <c r="HR393">
        <v>1.8584</v>
      </c>
      <c r="HS393">
        <v>1.85975</v>
      </c>
      <c r="HT393">
        <v>1.85988</v>
      </c>
      <c r="HU393">
        <v>1.85837</v>
      </c>
      <c r="HV393">
        <v>1.85745</v>
      </c>
      <c r="HW393">
        <v>1.85242</v>
      </c>
      <c r="HX393">
        <v>0</v>
      </c>
      <c r="HY393">
        <v>0</v>
      </c>
      <c r="HZ393">
        <v>0</v>
      </c>
      <c r="IA393">
        <v>0</v>
      </c>
      <c r="IB393" t="s">
        <v>426</v>
      </c>
      <c r="IC393" t="s">
        <v>427</v>
      </c>
      <c r="ID393" t="s">
        <v>428</v>
      </c>
      <c r="IE393" t="s">
        <v>428</v>
      </c>
      <c r="IF393" t="s">
        <v>428</v>
      </c>
      <c r="IG393" t="s">
        <v>428</v>
      </c>
      <c r="IH393">
        <v>0</v>
      </c>
      <c r="II393">
        <v>100</v>
      </c>
      <c r="IJ393">
        <v>100</v>
      </c>
      <c r="IK393">
        <v>-0.66</v>
      </c>
      <c r="IL393">
        <v>0.3175</v>
      </c>
      <c r="IM393">
        <v>-0.6605319167387009</v>
      </c>
      <c r="IN393">
        <v>-0.0004737513092168879</v>
      </c>
      <c r="IO393">
        <v>1.233974951706583E-06</v>
      </c>
      <c r="IP393">
        <v>-2.791035861235605E-10</v>
      </c>
      <c r="IQ393">
        <v>0.04306461537617447</v>
      </c>
      <c r="IR393">
        <v>-0.002560808816659483</v>
      </c>
      <c r="IS393">
        <v>0.0007441110143227328</v>
      </c>
      <c r="IT393">
        <v>-6.151772081818622E-06</v>
      </c>
      <c r="IU393">
        <v>2</v>
      </c>
      <c r="IV393">
        <v>1988</v>
      </c>
      <c r="IW393">
        <v>1</v>
      </c>
      <c r="IX393">
        <v>28</v>
      </c>
      <c r="IY393">
        <v>190451.5</v>
      </c>
      <c r="IZ393">
        <v>190451.7</v>
      </c>
      <c r="JA393">
        <v>1.1499</v>
      </c>
      <c r="JB393">
        <v>2.61719</v>
      </c>
      <c r="JC393">
        <v>1.49658</v>
      </c>
      <c r="JD393">
        <v>2.35107</v>
      </c>
      <c r="JE393">
        <v>1.54907</v>
      </c>
      <c r="JF393">
        <v>2.44019</v>
      </c>
      <c r="JG393">
        <v>36.5996</v>
      </c>
      <c r="JH393">
        <v>24.0963</v>
      </c>
      <c r="JI393">
        <v>18</v>
      </c>
      <c r="JJ393">
        <v>482.086</v>
      </c>
      <c r="JK393">
        <v>490.921</v>
      </c>
      <c r="JL393">
        <v>30.5606</v>
      </c>
      <c r="JM393">
        <v>29.082</v>
      </c>
      <c r="JN393">
        <v>30.0001</v>
      </c>
      <c r="JO393">
        <v>29.2765</v>
      </c>
      <c r="JP393">
        <v>29.2634</v>
      </c>
      <c r="JQ393">
        <v>23.1202</v>
      </c>
      <c r="JR393">
        <v>18.5199</v>
      </c>
      <c r="JS393">
        <v>100</v>
      </c>
      <c r="JT393">
        <v>30.5711</v>
      </c>
      <c r="JU393">
        <v>420</v>
      </c>
      <c r="JV393">
        <v>23.5776</v>
      </c>
      <c r="JW393">
        <v>101.943</v>
      </c>
      <c r="JX393">
        <v>91.3321</v>
      </c>
    </row>
    <row r="394" spans="1:284">
      <c r="A394">
        <v>376</v>
      </c>
      <c r="B394">
        <v>1758416697</v>
      </c>
      <c r="C394">
        <v>3994</v>
      </c>
      <c r="D394" t="s">
        <v>1188</v>
      </c>
      <c r="E394" t="s">
        <v>1189</v>
      </c>
      <c r="F394">
        <v>5</v>
      </c>
      <c r="G394" t="s">
        <v>1159</v>
      </c>
      <c r="H394" t="s">
        <v>421</v>
      </c>
      <c r="I394">
        <v>1758416689</v>
      </c>
      <c r="J394">
        <f>(K394)/1000</f>
        <v>0</v>
      </c>
      <c r="K394">
        <f>1000*DK394*AI394*(DG394-DH394)/(100*CZ394*(1000-AI394*DG394))</f>
        <v>0</v>
      </c>
      <c r="L394">
        <f>DK394*AI394*(DF394-DE394*(1000-AI394*DH394)/(1000-AI394*DG394))/(100*CZ394)</f>
        <v>0</v>
      </c>
      <c r="M394">
        <f>DE394 - IF(AI394&gt;1, L394*CZ394*100.0/(AK394), 0)</f>
        <v>0</v>
      </c>
      <c r="N394">
        <f>((T394-J394/2)*M394-L394)/(T394+J394/2)</f>
        <v>0</v>
      </c>
      <c r="O394">
        <f>N394*(DL394+DM394)/1000.0</f>
        <v>0</v>
      </c>
      <c r="P394">
        <f>(DE394 - IF(AI394&gt;1, L394*CZ394*100.0/(AK394), 0))*(DL394+DM394)/1000.0</f>
        <v>0</v>
      </c>
      <c r="Q394">
        <f>2.0/((1/S394-1/R394)+SIGN(S394)*SQRT((1/S394-1/R394)*(1/S394-1/R394) + 4*DA394/((DA394+1)*(DA394+1))*(2*1/S394*1/R394-1/R394*1/R394)))</f>
        <v>0</v>
      </c>
      <c r="R394">
        <f>IF(LEFT(DB394,1)&lt;&gt;"0",IF(LEFT(DB394,1)="1",3.0,DC394),$D$5+$E$5*(DS394*DL394/($K$5*1000))+$F$5*(DS394*DL394/($K$5*1000))*MAX(MIN(CZ394,$J$5),$I$5)*MAX(MIN(CZ394,$J$5),$I$5)+$G$5*MAX(MIN(CZ394,$J$5),$I$5)*(DS394*DL394/($K$5*1000))+$H$5*(DS394*DL394/($K$5*1000))*(DS394*DL394/($K$5*1000)))</f>
        <v>0</v>
      </c>
      <c r="S394">
        <f>J394*(1000-(1000*0.61365*exp(17.502*W394/(240.97+W394))/(DL394+DM394)+DG394)/2)/(1000*0.61365*exp(17.502*W394/(240.97+W394))/(DL394+DM394)-DG394)</f>
        <v>0</v>
      </c>
      <c r="T394">
        <f>1/((DA394+1)/(Q394/1.6)+1/(R394/1.37)) + DA394/((DA394+1)/(Q394/1.6) + DA394/(R394/1.37))</f>
        <v>0</v>
      </c>
      <c r="U394">
        <f>(CV394*CY394)</f>
        <v>0</v>
      </c>
      <c r="V394">
        <f>(DN394+(U394+2*0.95*5.67E-8*(((DN394+$B$9)+273)^4-(DN394+273)^4)-44100*J394)/(1.84*29.3*R394+8*0.95*5.67E-8*(DN394+273)^3))</f>
        <v>0</v>
      </c>
      <c r="W394">
        <f>($C$9*DO394+$D$9*DP394+$E$9*V394)</f>
        <v>0</v>
      </c>
      <c r="X394">
        <f>0.61365*exp(17.502*W394/(240.97+W394))</f>
        <v>0</v>
      </c>
      <c r="Y394">
        <f>(Z394/AA394*100)</f>
        <v>0</v>
      </c>
      <c r="Z394">
        <f>DG394*(DL394+DM394)/1000</f>
        <v>0</v>
      </c>
      <c r="AA394">
        <f>0.61365*exp(17.502*DN394/(240.97+DN394))</f>
        <v>0</v>
      </c>
      <c r="AB394">
        <f>(X394-DG394*(DL394+DM394)/1000)</f>
        <v>0</v>
      </c>
      <c r="AC394">
        <f>(-J394*44100)</f>
        <v>0</v>
      </c>
      <c r="AD394">
        <f>2*29.3*R394*0.92*(DN394-W394)</f>
        <v>0</v>
      </c>
      <c r="AE394">
        <f>2*0.95*5.67E-8*(((DN394+$B$9)+273)^4-(W394+273)^4)</f>
        <v>0</v>
      </c>
      <c r="AF394">
        <f>U394+AE394+AC394+AD394</f>
        <v>0</v>
      </c>
      <c r="AG394">
        <v>0</v>
      </c>
      <c r="AH394">
        <v>0</v>
      </c>
      <c r="AI394">
        <f>IF(AG394*$H$15&gt;=AK394,1.0,(AK394/(AK394-AG394*$H$15)))</f>
        <v>0</v>
      </c>
      <c r="AJ394">
        <f>(AI394-1)*100</f>
        <v>0</v>
      </c>
      <c r="AK394">
        <f>MAX(0,($B$15+$C$15*DS394)/(1+$D$15*DS394)*DL394/(DN394+273)*$E$15)</f>
        <v>0</v>
      </c>
      <c r="AL394" t="s">
        <v>422</v>
      </c>
      <c r="AM394" t="s">
        <v>422</v>
      </c>
      <c r="AN394">
        <v>0</v>
      </c>
      <c r="AO394">
        <v>0</v>
      </c>
      <c r="AP394">
        <f>1-AN394/AO394</f>
        <v>0</v>
      </c>
      <c r="AQ394">
        <v>0</v>
      </c>
      <c r="AR394" t="s">
        <v>422</v>
      </c>
      <c r="AS394" t="s">
        <v>422</v>
      </c>
      <c r="AT394">
        <v>0</v>
      </c>
      <c r="AU394">
        <v>0</v>
      </c>
      <c r="AV394">
        <f>1-AT394/AU394</f>
        <v>0</v>
      </c>
      <c r="AW394">
        <v>0.5</v>
      </c>
      <c r="AX394">
        <f>CW394</f>
        <v>0</v>
      </c>
      <c r="AY394">
        <f>L394</f>
        <v>0</v>
      </c>
      <c r="AZ394">
        <f>AV394*AW394*AX394</f>
        <v>0</v>
      </c>
      <c r="BA394">
        <f>(AY394-AQ394)/AX394</f>
        <v>0</v>
      </c>
      <c r="BB394">
        <f>(AO394-AU394)/AU394</f>
        <v>0</v>
      </c>
      <c r="BC394">
        <f>AN394/(AP394+AN394/AU394)</f>
        <v>0</v>
      </c>
      <c r="BD394" t="s">
        <v>422</v>
      </c>
      <c r="BE394">
        <v>0</v>
      </c>
      <c r="BF394">
        <f>IF(BE394&lt;&gt;0, BE394, BC394)</f>
        <v>0</v>
      </c>
      <c r="BG394">
        <f>1-BF394/AU394</f>
        <v>0</v>
      </c>
      <c r="BH394">
        <f>(AU394-AT394)/(AU394-BF394)</f>
        <v>0</v>
      </c>
      <c r="BI394">
        <f>(AO394-AU394)/(AO394-BF394)</f>
        <v>0</v>
      </c>
      <c r="BJ394">
        <f>(AU394-AT394)/(AU394-AN394)</f>
        <v>0</v>
      </c>
      <c r="BK394">
        <f>(AO394-AU394)/(AO394-AN394)</f>
        <v>0</v>
      </c>
      <c r="BL394">
        <f>(BH394*BF394/AT394)</f>
        <v>0</v>
      </c>
      <c r="BM394">
        <f>(1-BL394)</f>
        <v>0</v>
      </c>
      <c r="CV394">
        <f>$B$13*DT394+$C$13*DU394+$F$13*EF394*(1-EI394)</f>
        <v>0</v>
      </c>
      <c r="CW394">
        <f>CV394*CX394</f>
        <v>0</v>
      </c>
      <c r="CX394">
        <f>($B$13*$D$11+$C$13*$D$11+$F$13*((ES394+EK394)/MAX(ES394+EK394+ET394, 0.1)*$I$11+ET394/MAX(ES394+EK394+ET394, 0.1)*$J$11))/($B$13+$C$13+$F$13)</f>
        <v>0</v>
      </c>
      <c r="CY394">
        <f>($B$13*$K$11+$C$13*$K$11+$F$13*((ES394+EK394)/MAX(ES394+EK394+ET394, 0.1)*$P$11+ET394/MAX(ES394+EK394+ET394, 0.1)*$Q$11))/($B$13+$C$13+$F$13)</f>
        <v>0</v>
      </c>
      <c r="CZ394">
        <v>5.79</v>
      </c>
      <c r="DA394">
        <v>0.5</v>
      </c>
      <c r="DB394" t="s">
        <v>423</v>
      </c>
      <c r="DC394">
        <v>2</v>
      </c>
      <c r="DD394">
        <v>1758416689</v>
      </c>
      <c r="DE394">
        <v>423.245625</v>
      </c>
      <c r="DF394">
        <v>419.9906666666666</v>
      </c>
      <c r="DG394">
        <v>23.97540833333333</v>
      </c>
      <c r="DH394">
        <v>23.60490833333334</v>
      </c>
      <c r="DI394">
        <v>423.9064583333333</v>
      </c>
      <c r="DJ394">
        <v>23.65790416666667</v>
      </c>
      <c r="DK394">
        <v>500.03925</v>
      </c>
      <c r="DL394">
        <v>90.17876666666666</v>
      </c>
      <c r="DM394">
        <v>0.06885324166666666</v>
      </c>
      <c r="DN394">
        <v>30.2826625</v>
      </c>
      <c r="DO394">
        <v>29.99664583333333</v>
      </c>
      <c r="DP394">
        <v>999.9</v>
      </c>
      <c r="DQ394">
        <v>0</v>
      </c>
      <c r="DR394">
        <v>0</v>
      </c>
      <c r="DS394">
        <v>10004.66958333333</v>
      </c>
      <c r="DT394">
        <v>0</v>
      </c>
      <c r="DU394">
        <v>3.76427</v>
      </c>
      <c r="DV394">
        <v>3.25486875</v>
      </c>
      <c r="DW394">
        <v>433.6422916666667</v>
      </c>
      <c r="DX394">
        <v>430.14425</v>
      </c>
      <c r="DY394">
        <v>0.3705015833333333</v>
      </c>
      <c r="DZ394">
        <v>419.9906666666666</v>
      </c>
      <c r="EA394">
        <v>23.60490833333334</v>
      </c>
      <c r="EB394">
        <v>2.162073333333333</v>
      </c>
      <c r="EC394">
        <v>2.128661666666666</v>
      </c>
      <c r="ED394">
        <v>18.68402916666667</v>
      </c>
      <c r="EE394">
        <v>18.4352875</v>
      </c>
      <c r="EF394">
        <v>0.00500078</v>
      </c>
      <c r="EG394">
        <v>0</v>
      </c>
      <c r="EH394">
        <v>0</v>
      </c>
      <c r="EI394">
        <v>0</v>
      </c>
      <c r="EJ394">
        <v>963.1416666666668</v>
      </c>
      <c r="EK394">
        <v>0.00500078</v>
      </c>
      <c r="EL394">
        <v>-19.58333333333334</v>
      </c>
      <c r="EM394">
        <v>-1.241666666666667</v>
      </c>
      <c r="EN394">
        <v>35.010125</v>
      </c>
      <c r="EO394">
        <v>38.45029166666666</v>
      </c>
      <c r="EP394">
        <v>36.88783333333333</v>
      </c>
      <c r="EQ394">
        <v>38.43991666666667</v>
      </c>
      <c r="ER394">
        <v>37.62741666666667</v>
      </c>
      <c r="ES394">
        <v>0</v>
      </c>
      <c r="ET394">
        <v>0</v>
      </c>
      <c r="EU394">
        <v>0</v>
      </c>
      <c r="EV394">
        <v>1758416697</v>
      </c>
      <c r="EW394">
        <v>0</v>
      </c>
      <c r="EX394">
        <v>964.3760000000001</v>
      </c>
      <c r="EY394">
        <v>-19.29230816397487</v>
      </c>
      <c r="EZ394">
        <v>26.40000019562562</v>
      </c>
      <c r="FA394">
        <v>-19.924</v>
      </c>
      <c r="FB394">
        <v>15</v>
      </c>
      <c r="FC394">
        <v>0</v>
      </c>
      <c r="FD394" t="s">
        <v>424</v>
      </c>
      <c r="FE394">
        <v>1746989605.5</v>
      </c>
      <c r="FF394">
        <v>1746989593.5</v>
      </c>
      <c r="FG394">
        <v>0</v>
      </c>
      <c r="FH394">
        <v>-0.274</v>
      </c>
      <c r="FI394">
        <v>-0.002</v>
      </c>
      <c r="FJ394">
        <v>2.549</v>
      </c>
      <c r="FK394">
        <v>0.129</v>
      </c>
      <c r="FL394">
        <v>420</v>
      </c>
      <c r="FM394">
        <v>17</v>
      </c>
      <c r="FN394">
        <v>0.02</v>
      </c>
      <c r="FO394">
        <v>0.04</v>
      </c>
      <c r="FP394">
        <v>3.244177073170731</v>
      </c>
      <c r="FQ394">
        <v>0.07203261324041856</v>
      </c>
      <c r="FR394">
        <v>0.04677215605119749</v>
      </c>
      <c r="FS394">
        <v>1</v>
      </c>
      <c r="FT394">
        <v>963.7470588235293</v>
      </c>
      <c r="FU394">
        <v>-4.018334783091498</v>
      </c>
      <c r="FV394">
        <v>7.049164960731062</v>
      </c>
      <c r="FW394">
        <v>0</v>
      </c>
      <c r="FX394">
        <v>0.3709255609756097</v>
      </c>
      <c r="FY394">
        <v>-0.01525607665505238</v>
      </c>
      <c r="FZ394">
        <v>0.001736081177836474</v>
      </c>
      <c r="GA394">
        <v>1</v>
      </c>
      <c r="GB394">
        <v>2</v>
      </c>
      <c r="GC394">
        <v>3</v>
      </c>
      <c r="GD394" t="s">
        <v>425</v>
      </c>
      <c r="GE394">
        <v>3.10304</v>
      </c>
      <c r="GF394">
        <v>2.72681</v>
      </c>
      <c r="GG394">
        <v>0.0882816</v>
      </c>
      <c r="GH394">
        <v>0.0877098</v>
      </c>
      <c r="GI394">
        <v>0.10732</v>
      </c>
      <c r="GJ394">
        <v>0.107588</v>
      </c>
      <c r="GK394">
        <v>23827.5</v>
      </c>
      <c r="GL394">
        <v>21635.6</v>
      </c>
      <c r="GM394">
        <v>26699.3</v>
      </c>
      <c r="GN394">
        <v>23937.9</v>
      </c>
      <c r="GO394">
        <v>38138.1</v>
      </c>
      <c r="GP394">
        <v>31577.3</v>
      </c>
      <c r="GQ394">
        <v>46627</v>
      </c>
      <c r="GR394">
        <v>37871</v>
      </c>
      <c r="GS394">
        <v>1.8658</v>
      </c>
      <c r="GT394">
        <v>1.85825</v>
      </c>
      <c r="GU394">
        <v>0.0833347</v>
      </c>
      <c r="GV394">
        <v>0</v>
      </c>
      <c r="GW394">
        <v>28.6339</v>
      </c>
      <c r="GX394">
        <v>999.9</v>
      </c>
      <c r="GY394">
        <v>53</v>
      </c>
      <c r="GZ394">
        <v>31.8</v>
      </c>
      <c r="HA394">
        <v>27.7496</v>
      </c>
      <c r="HB394">
        <v>60.5137</v>
      </c>
      <c r="HC394">
        <v>26.0256</v>
      </c>
      <c r="HD394">
        <v>1</v>
      </c>
      <c r="HE394">
        <v>0.142647</v>
      </c>
      <c r="HF394">
        <v>-1.29322</v>
      </c>
      <c r="HG394">
        <v>20.294</v>
      </c>
      <c r="HH394">
        <v>5.21774</v>
      </c>
      <c r="HI394">
        <v>11.98</v>
      </c>
      <c r="HJ394">
        <v>4.9655</v>
      </c>
      <c r="HK394">
        <v>3.27598</v>
      </c>
      <c r="HL394">
        <v>9999</v>
      </c>
      <c r="HM394">
        <v>9999</v>
      </c>
      <c r="HN394">
        <v>9999</v>
      </c>
      <c r="HO394">
        <v>999.9</v>
      </c>
      <c r="HP394">
        <v>1.86389</v>
      </c>
      <c r="HQ394">
        <v>1.86006</v>
      </c>
      <c r="HR394">
        <v>1.8584</v>
      </c>
      <c r="HS394">
        <v>1.85975</v>
      </c>
      <c r="HT394">
        <v>1.85987</v>
      </c>
      <c r="HU394">
        <v>1.85837</v>
      </c>
      <c r="HV394">
        <v>1.85745</v>
      </c>
      <c r="HW394">
        <v>1.85241</v>
      </c>
      <c r="HX394">
        <v>0</v>
      </c>
      <c r="HY394">
        <v>0</v>
      </c>
      <c r="HZ394">
        <v>0</v>
      </c>
      <c r="IA394">
        <v>0</v>
      </c>
      <c r="IB394" t="s">
        <v>426</v>
      </c>
      <c r="IC394" t="s">
        <v>427</v>
      </c>
      <c r="ID394" t="s">
        <v>428</v>
      </c>
      <c r="IE394" t="s">
        <v>428</v>
      </c>
      <c r="IF394" t="s">
        <v>428</v>
      </c>
      <c r="IG394" t="s">
        <v>428</v>
      </c>
      <c r="IH394">
        <v>0</v>
      </c>
      <c r="II394">
        <v>100</v>
      </c>
      <c r="IJ394">
        <v>100</v>
      </c>
      <c r="IK394">
        <v>-0.66</v>
      </c>
      <c r="IL394">
        <v>0.3175</v>
      </c>
      <c r="IM394">
        <v>-0.6605319167387009</v>
      </c>
      <c r="IN394">
        <v>-0.0004737513092168879</v>
      </c>
      <c r="IO394">
        <v>1.233974951706583E-06</v>
      </c>
      <c r="IP394">
        <v>-2.791035861235605E-10</v>
      </c>
      <c r="IQ394">
        <v>0.04306461537617447</v>
      </c>
      <c r="IR394">
        <v>-0.002560808816659483</v>
      </c>
      <c r="IS394">
        <v>0.0007441110143227328</v>
      </c>
      <c r="IT394">
        <v>-6.151772081818622E-06</v>
      </c>
      <c r="IU394">
        <v>2</v>
      </c>
      <c r="IV394">
        <v>1988</v>
      </c>
      <c r="IW394">
        <v>1</v>
      </c>
      <c r="IX394">
        <v>28</v>
      </c>
      <c r="IY394">
        <v>190451.5</v>
      </c>
      <c r="IZ394">
        <v>190451.7</v>
      </c>
      <c r="JA394">
        <v>1.1499</v>
      </c>
      <c r="JB394">
        <v>2.61719</v>
      </c>
      <c r="JC394">
        <v>1.49658</v>
      </c>
      <c r="JD394">
        <v>2.34985</v>
      </c>
      <c r="JE394">
        <v>1.54907</v>
      </c>
      <c r="JF394">
        <v>2.45605</v>
      </c>
      <c r="JG394">
        <v>36.5996</v>
      </c>
      <c r="JH394">
        <v>24.0963</v>
      </c>
      <c r="JI394">
        <v>18</v>
      </c>
      <c r="JJ394">
        <v>481.591</v>
      </c>
      <c r="JK394">
        <v>491.234</v>
      </c>
      <c r="JL394">
        <v>30.5667</v>
      </c>
      <c r="JM394">
        <v>29.0811</v>
      </c>
      <c r="JN394">
        <v>30.0002</v>
      </c>
      <c r="JO394">
        <v>29.2765</v>
      </c>
      <c r="JP394">
        <v>29.2634</v>
      </c>
      <c r="JQ394">
        <v>23.1165</v>
      </c>
      <c r="JR394">
        <v>18.5199</v>
      </c>
      <c r="JS394">
        <v>100</v>
      </c>
      <c r="JT394">
        <v>30.5711</v>
      </c>
      <c r="JU394">
        <v>420</v>
      </c>
      <c r="JV394">
        <v>23.5776</v>
      </c>
      <c r="JW394">
        <v>101.943</v>
      </c>
      <c r="JX394">
        <v>91.33199999999999</v>
      </c>
    </row>
    <row r="395" spans="1:284">
      <c r="A395">
        <v>377</v>
      </c>
      <c r="B395">
        <v>1758416699</v>
      </c>
      <c r="C395">
        <v>3996</v>
      </c>
      <c r="D395" t="s">
        <v>1190</v>
      </c>
      <c r="E395" t="s">
        <v>1191</v>
      </c>
      <c r="F395">
        <v>5</v>
      </c>
      <c r="G395" t="s">
        <v>1159</v>
      </c>
      <c r="H395" t="s">
        <v>421</v>
      </c>
      <c r="I395">
        <v>1758416691</v>
      </c>
      <c r="J395">
        <f>(K395)/1000</f>
        <v>0</v>
      </c>
      <c r="K395">
        <f>1000*DK395*AI395*(DG395-DH395)/(100*CZ395*(1000-AI395*DG395))</f>
        <v>0</v>
      </c>
      <c r="L395">
        <f>DK395*AI395*(DF395-DE395*(1000-AI395*DH395)/(1000-AI395*DG395))/(100*CZ395)</f>
        <v>0</v>
      </c>
      <c r="M395">
        <f>DE395 - IF(AI395&gt;1, L395*CZ395*100.0/(AK395), 0)</f>
        <v>0</v>
      </c>
      <c r="N395">
        <f>((T395-J395/2)*M395-L395)/(T395+J395/2)</f>
        <v>0</v>
      </c>
      <c r="O395">
        <f>N395*(DL395+DM395)/1000.0</f>
        <v>0</v>
      </c>
      <c r="P395">
        <f>(DE395 - IF(AI395&gt;1, L395*CZ395*100.0/(AK395), 0))*(DL395+DM395)/1000.0</f>
        <v>0</v>
      </c>
      <c r="Q395">
        <f>2.0/((1/S395-1/R395)+SIGN(S395)*SQRT((1/S395-1/R395)*(1/S395-1/R395) + 4*DA395/((DA395+1)*(DA395+1))*(2*1/S395*1/R395-1/R395*1/R395)))</f>
        <v>0</v>
      </c>
      <c r="R395">
        <f>IF(LEFT(DB395,1)&lt;&gt;"0",IF(LEFT(DB395,1)="1",3.0,DC395),$D$5+$E$5*(DS395*DL395/($K$5*1000))+$F$5*(DS395*DL395/($K$5*1000))*MAX(MIN(CZ395,$J$5),$I$5)*MAX(MIN(CZ395,$J$5),$I$5)+$G$5*MAX(MIN(CZ395,$J$5),$I$5)*(DS395*DL395/($K$5*1000))+$H$5*(DS395*DL395/($K$5*1000))*(DS395*DL395/($K$5*1000)))</f>
        <v>0</v>
      </c>
      <c r="S395">
        <f>J395*(1000-(1000*0.61365*exp(17.502*W395/(240.97+W395))/(DL395+DM395)+DG395)/2)/(1000*0.61365*exp(17.502*W395/(240.97+W395))/(DL395+DM395)-DG395)</f>
        <v>0</v>
      </c>
      <c r="T395">
        <f>1/((DA395+1)/(Q395/1.6)+1/(R395/1.37)) + DA395/((DA395+1)/(Q395/1.6) + DA395/(R395/1.37))</f>
        <v>0</v>
      </c>
      <c r="U395">
        <f>(CV395*CY395)</f>
        <v>0</v>
      </c>
      <c r="V395">
        <f>(DN395+(U395+2*0.95*5.67E-8*(((DN395+$B$9)+273)^4-(DN395+273)^4)-44100*J395)/(1.84*29.3*R395+8*0.95*5.67E-8*(DN395+273)^3))</f>
        <v>0</v>
      </c>
      <c r="W395">
        <f>($C$9*DO395+$D$9*DP395+$E$9*V395)</f>
        <v>0</v>
      </c>
      <c r="X395">
        <f>0.61365*exp(17.502*W395/(240.97+W395))</f>
        <v>0</v>
      </c>
      <c r="Y395">
        <f>(Z395/AA395*100)</f>
        <v>0</v>
      </c>
      <c r="Z395">
        <f>DG395*(DL395+DM395)/1000</f>
        <v>0</v>
      </c>
      <c r="AA395">
        <f>0.61365*exp(17.502*DN395/(240.97+DN395))</f>
        <v>0</v>
      </c>
      <c r="AB395">
        <f>(X395-DG395*(DL395+DM395)/1000)</f>
        <v>0</v>
      </c>
      <c r="AC395">
        <f>(-J395*44100)</f>
        <v>0</v>
      </c>
      <c r="AD395">
        <f>2*29.3*R395*0.92*(DN395-W395)</f>
        <v>0</v>
      </c>
      <c r="AE395">
        <f>2*0.95*5.67E-8*(((DN395+$B$9)+273)^4-(W395+273)^4)</f>
        <v>0</v>
      </c>
      <c r="AF395">
        <f>U395+AE395+AC395+AD395</f>
        <v>0</v>
      </c>
      <c r="AG395">
        <v>0</v>
      </c>
      <c r="AH395">
        <v>0</v>
      </c>
      <c r="AI395">
        <f>IF(AG395*$H$15&gt;=AK395,1.0,(AK395/(AK395-AG395*$H$15)))</f>
        <v>0</v>
      </c>
      <c r="AJ395">
        <f>(AI395-1)*100</f>
        <v>0</v>
      </c>
      <c r="AK395">
        <f>MAX(0,($B$15+$C$15*DS395)/(1+$D$15*DS395)*DL395/(DN395+273)*$E$15)</f>
        <v>0</v>
      </c>
      <c r="AL395" t="s">
        <v>422</v>
      </c>
      <c r="AM395" t="s">
        <v>422</v>
      </c>
      <c r="AN395">
        <v>0</v>
      </c>
      <c r="AO395">
        <v>0</v>
      </c>
      <c r="AP395">
        <f>1-AN395/AO395</f>
        <v>0</v>
      </c>
      <c r="AQ395">
        <v>0</v>
      </c>
      <c r="AR395" t="s">
        <v>422</v>
      </c>
      <c r="AS395" t="s">
        <v>422</v>
      </c>
      <c r="AT395">
        <v>0</v>
      </c>
      <c r="AU395">
        <v>0</v>
      </c>
      <c r="AV395">
        <f>1-AT395/AU395</f>
        <v>0</v>
      </c>
      <c r="AW395">
        <v>0.5</v>
      </c>
      <c r="AX395">
        <f>CW395</f>
        <v>0</v>
      </c>
      <c r="AY395">
        <f>L395</f>
        <v>0</v>
      </c>
      <c r="AZ395">
        <f>AV395*AW395*AX395</f>
        <v>0</v>
      </c>
      <c r="BA395">
        <f>(AY395-AQ395)/AX395</f>
        <v>0</v>
      </c>
      <c r="BB395">
        <f>(AO395-AU395)/AU395</f>
        <v>0</v>
      </c>
      <c r="BC395">
        <f>AN395/(AP395+AN395/AU395)</f>
        <v>0</v>
      </c>
      <c r="BD395" t="s">
        <v>422</v>
      </c>
      <c r="BE395">
        <v>0</v>
      </c>
      <c r="BF395">
        <f>IF(BE395&lt;&gt;0, BE395, BC395)</f>
        <v>0</v>
      </c>
      <c r="BG395">
        <f>1-BF395/AU395</f>
        <v>0</v>
      </c>
      <c r="BH395">
        <f>(AU395-AT395)/(AU395-BF395)</f>
        <v>0</v>
      </c>
      <c r="BI395">
        <f>(AO395-AU395)/(AO395-BF395)</f>
        <v>0</v>
      </c>
      <c r="BJ395">
        <f>(AU395-AT395)/(AU395-AN395)</f>
        <v>0</v>
      </c>
      <c r="BK395">
        <f>(AO395-AU395)/(AO395-AN395)</f>
        <v>0</v>
      </c>
      <c r="BL395">
        <f>(BH395*BF395/AT395)</f>
        <v>0</v>
      </c>
      <c r="BM395">
        <f>(1-BL395)</f>
        <v>0</v>
      </c>
      <c r="CV395">
        <f>$B$13*DT395+$C$13*DU395+$F$13*EF395*(1-EI395)</f>
        <v>0</v>
      </c>
      <c r="CW395">
        <f>CV395*CX395</f>
        <v>0</v>
      </c>
      <c r="CX395">
        <f>($B$13*$D$11+$C$13*$D$11+$F$13*((ES395+EK395)/MAX(ES395+EK395+ET395, 0.1)*$I$11+ET395/MAX(ES395+EK395+ET395, 0.1)*$J$11))/($B$13+$C$13+$F$13)</f>
        <v>0</v>
      </c>
      <c r="CY395">
        <f>($B$13*$K$11+$C$13*$K$11+$F$13*((ES395+EK395)/MAX(ES395+EK395+ET395, 0.1)*$P$11+ET395/MAX(ES395+EK395+ET395, 0.1)*$Q$11))/($B$13+$C$13+$F$13)</f>
        <v>0</v>
      </c>
      <c r="CZ395">
        <v>5.79</v>
      </c>
      <c r="DA395">
        <v>0.5</v>
      </c>
      <c r="DB395" t="s">
        <v>423</v>
      </c>
      <c r="DC395">
        <v>2</v>
      </c>
      <c r="DD395">
        <v>1758416691</v>
      </c>
      <c r="DE395">
        <v>423.2506666666666</v>
      </c>
      <c r="DF395">
        <v>420.003375</v>
      </c>
      <c r="DG395">
        <v>23.97516666666667</v>
      </c>
      <c r="DH395">
        <v>23.60509583333334</v>
      </c>
      <c r="DI395">
        <v>423.9115416666667</v>
      </c>
      <c r="DJ395">
        <v>23.65767083333334</v>
      </c>
      <c r="DK395">
        <v>500.0195416666667</v>
      </c>
      <c r="DL395">
        <v>90.17874583333334</v>
      </c>
      <c r="DM395">
        <v>0.0688465375</v>
      </c>
      <c r="DN395">
        <v>30.28155833333333</v>
      </c>
      <c r="DO395">
        <v>29.99486666666667</v>
      </c>
      <c r="DP395">
        <v>999.9</v>
      </c>
      <c r="DQ395">
        <v>0</v>
      </c>
      <c r="DR395">
        <v>0</v>
      </c>
      <c r="DS395">
        <v>10002.92458333333</v>
      </c>
      <c r="DT395">
        <v>0</v>
      </c>
      <c r="DU395">
        <v>3.76427</v>
      </c>
      <c r="DV395">
        <v>3.247185</v>
      </c>
      <c r="DW395">
        <v>433.6473333333333</v>
      </c>
      <c r="DX395">
        <v>430.1573749999999</v>
      </c>
      <c r="DY395">
        <v>0.3700722083333334</v>
      </c>
      <c r="DZ395">
        <v>420.003375</v>
      </c>
      <c r="EA395">
        <v>23.60509583333334</v>
      </c>
      <c r="EB395">
        <v>2.162050833333333</v>
      </c>
      <c r="EC395">
        <v>2.128677916666666</v>
      </c>
      <c r="ED395">
        <v>18.68385833333333</v>
      </c>
      <c r="EE395">
        <v>18.4354125</v>
      </c>
      <c r="EF395">
        <v>0.00500078</v>
      </c>
      <c r="EG395">
        <v>0</v>
      </c>
      <c r="EH395">
        <v>0</v>
      </c>
      <c r="EI395">
        <v>0</v>
      </c>
      <c r="EJ395">
        <v>963.3791666666666</v>
      </c>
      <c r="EK395">
        <v>0.00500078</v>
      </c>
      <c r="EL395">
        <v>-20.35416666666667</v>
      </c>
      <c r="EM395">
        <v>-1.508333333333334</v>
      </c>
      <c r="EN395">
        <v>35.00229166666667</v>
      </c>
      <c r="EO395">
        <v>38.43466666666666</v>
      </c>
      <c r="EP395">
        <v>36.87220833333333</v>
      </c>
      <c r="EQ395">
        <v>38.42429166666667</v>
      </c>
      <c r="ER395">
        <v>37.61966666666667</v>
      </c>
      <c r="ES395">
        <v>0</v>
      </c>
      <c r="ET395">
        <v>0</v>
      </c>
      <c r="EU395">
        <v>0</v>
      </c>
      <c r="EV395">
        <v>1758416698.8</v>
      </c>
      <c r="EW395">
        <v>0</v>
      </c>
      <c r="EX395">
        <v>965.2230769230769</v>
      </c>
      <c r="EY395">
        <v>-15.41196650551553</v>
      </c>
      <c r="EZ395">
        <v>20.64957312969583</v>
      </c>
      <c r="FA395">
        <v>-21.30769230769231</v>
      </c>
      <c r="FB395">
        <v>15</v>
      </c>
      <c r="FC395">
        <v>0</v>
      </c>
      <c r="FD395" t="s">
        <v>424</v>
      </c>
      <c r="FE395">
        <v>1746989605.5</v>
      </c>
      <c r="FF395">
        <v>1746989593.5</v>
      </c>
      <c r="FG395">
        <v>0</v>
      </c>
      <c r="FH395">
        <v>-0.274</v>
      </c>
      <c r="FI395">
        <v>-0.002</v>
      </c>
      <c r="FJ395">
        <v>2.549</v>
      </c>
      <c r="FK395">
        <v>0.129</v>
      </c>
      <c r="FL395">
        <v>420</v>
      </c>
      <c r="FM395">
        <v>17</v>
      </c>
      <c r="FN395">
        <v>0.02</v>
      </c>
      <c r="FO395">
        <v>0.04</v>
      </c>
      <c r="FP395">
        <v>3.25356375</v>
      </c>
      <c r="FQ395">
        <v>-0.1066789868667974</v>
      </c>
      <c r="FR395">
        <v>0.03573443652049794</v>
      </c>
      <c r="FS395">
        <v>1</v>
      </c>
      <c r="FT395">
        <v>964.579411764706</v>
      </c>
      <c r="FU395">
        <v>0.1451486499883295</v>
      </c>
      <c r="FV395">
        <v>7.333275466375438</v>
      </c>
      <c r="FW395">
        <v>1</v>
      </c>
      <c r="FX395">
        <v>0.370556175</v>
      </c>
      <c r="FY395">
        <v>-0.01451037523452207</v>
      </c>
      <c r="FZ395">
        <v>0.001657061825755154</v>
      </c>
      <c r="GA395">
        <v>1</v>
      </c>
      <c r="GB395">
        <v>3</v>
      </c>
      <c r="GC395">
        <v>3</v>
      </c>
      <c r="GD395" t="s">
        <v>462</v>
      </c>
      <c r="GE395">
        <v>3.10302</v>
      </c>
      <c r="GF395">
        <v>2.72715</v>
      </c>
      <c r="GG395">
        <v>0.088282</v>
      </c>
      <c r="GH395">
        <v>0.08771370000000001</v>
      </c>
      <c r="GI395">
        <v>0.10732</v>
      </c>
      <c r="GJ395">
        <v>0.107587</v>
      </c>
      <c r="GK395">
        <v>23827.4</v>
      </c>
      <c r="GL395">
        <v>21635.5</v>
      </c>
      <c r="GM395">
        <v>26699.2</v>
      </c>
      <c r="GN395">
        <v>23937.9</v>
      </c>
      <c r="GO395">
        <v>38138</v>
      </c>
      <c r="GP395">
        <v>31577.1</v>
      </c>
      <c r="GQ395">
        <v>46626.8</v>
      </c>
      <c r="GR395">
        <v>37870.8</v>
      </c>
      <c r="GS395">
        <v>1.86565</v>
      </c>
      <c r="GT395">
        <v>1.85823</v>
      </c>
      <c r="GU395">
        <v>0.08366999999999999</v>
      </c>
      <c r="GV395">
        <v>0</v>
      </c>
      <c r="GW395">
        <v>28.6339</v>
      </c>
      <c r="GX395">
        <v>999.9</v>
      </c>
      <c r="GY395">
        <v>53</v>
      </c>
      <c r="GZ395">
        <v>31.8</v>
      </c>
      <c r="HA395">
        <v>27.7491</v>
      </c>
      <c r="HB395">
        <v>60.4937</v>
      </c>
      <c r="HC395">
        <v>26.0337</v>
      </c>
      <c r="HD395">
        <v>1</v>
      </c>
      <c r="HE395">
        <v>0.142782</v>
      </c>
      <c r="HF395">
        <v>-1.28795</v>
      </c>
      <c r="HG395">
        <v>20.294</v>
      </c>
      <c r="HH395">
        <v>5.21729</v>
      </c>
      <c r="HI395">
        <v>11.98</v>
      </c>
      <c r="HJ395">
        <v>4.96535</v>
      </c>
      <c r="HK395">
        <v>3.27598</v>
      </c>
      <c r="HL395">
        <v>9999</v>
      </c>
      <c r="HM395">
        <v>9999</v>
      </c>
      <c r="HN395">
        <v>9999</v>
      </c>
      <c r="HO395">
        <v>999.9</v>
      </c>
      <c r="HP395">
        <v>1.86388</v>
      </c>
      <c r="HQ395">
        <v>1.86008</v>
      </c>
      <c r="HR395">
        <v>1.8584</v>
      </c>
      <c r="HS395">
        <v>1.85977</v>
      </c>
      <c r="HT395">
        <v>1.85987</v>
      </c>
      <c r="HU395">
        <v>1.85837</v>
      </c>
      <c r="HV395">
        <v>1.85745</v>
      </c>
      <c r="HW395">
        <v>1.8524</v>
      </c>
      <c r="HX395">
        <v>0</v>
      </c>
      <c r="HY395">
        <v>0</v>
      </c>
      <c r="HZ395">
        <v>0</v>
      </c>
      <c r="IA395">
        <v>0</v>
      </c>
      <c r="IB395" t="s">
        <v>426</v>
      </c>
      <c r="IC395" t="s">
        <v>427</v>
      </c>
      <c r="ID395" t="s">
        <v>428</v>
      </c>
      <c r="IE395" t="s">
        <v>428</v>
      </c>
      <c r="IF395" t="s">
        <v>428</v>
      </c>
      <c r="IG395" t="s">
        <v>428</v>
      </c>
      <c r="IH395">
        <v>0</v>
      </c>
      <c r="II395">
        <v>100</v>
      </c>
      <c r="IJ395">
        <v>100</v>
      </c>
      <c r="IK395">
        <v>-0.661</v>
      </c>
      <c r="IL395">
        <v>0.3175</v>
      </c>
      <c r="IM395">
        <v>-0.6605319167387009</v>
      </c>
      <c r="IN395">
        <v>-0.0004737513092168879</v>
      </c>
      <c r="IO395">
        <v>1.233974951706583E-06</v>
      </c>
      <c r="IP395">
        <v>-2.791035861235605E-10</v>
      </c>
      <c r="IQ395">
        <v>0.04306461537617447</v>
      </c>
      <c r="IR395">
        <v>-0.002560808816659483</v>
      </c>
      <c r="IS395">
        <v>0.0007441110143227328</v>
      </c>
      <c r="IT395">
        <v>-6.151772081818622E-06</v>
      </c>
      <c r="IU395">
        <v>2</v>
      </c>
      <c r="IV395">
        <v>1988</v>
      </c>
      <c r="IW395">
        <v>1</v>
      </c>
      <c r="IX395">
        <v>28</v>
      </c>
      <c r="IY395">
        <v>190451.6</v>
      </c>
      <c r="IZ395">
        <v>190451.8</v>
      </c>
      <c r="JA395">
        <v>1.1499</v>
      </c>
      <c r="JB395">
        <v>2.6123</v>
      </c>
      <c r="JC395">
        <v>1.49658</v>
      </c>
      <c r="JD395">
        <v>2.34985</v>
      </c>
      <c r="JE395">
        <v>1.54907</v>
      </c>
      <c r="JF395">
        <v>2.47681</v>
      </c>
      <c r="JG395">
        <v>36.5996</v>
      </c>
      <c r="JH395">
        <v>24.0963</v>
      </c>
      <c r="JI395">
        <v>18</v>
      </c>
      <c r="JJ395">
        <v>481.503</v>
      </c>
      <c r="JK395">
        <v>491.218</v>
      </c>
      <c r="JL395">
        <v>30.5695</v>
      </c>
      <c r="JM395">
        <v>29.0811</v>
      </c>
      <c r="JN395">
        <v>30.0001</v>
      </c>
      <c r="JO395">
        <v>29.2765</v>
      </c>
      <c r="JP395">
        <v>29.2634</v>
      </c>
      <c r="JQ395">
        <v>23.118</v>
      </c>
      <c r="JR395">
        <v>18.5199</v>
      </c>
      <c r="JS395">
        <v>100</v>
      </c>
      <c r="JT395">
        <v>30.5711</v>
      </c>
      <c r="JU395">
        <v>420</v>
      </c>
      <c r="JV395">
        <v>23.5776</v>
      </c>
      <c r="JW395">
        <v>101.943</v>
      </c>
      <c r="JX395">
        <v>91.33159999999999</v>
      </c>
    </row>
    <row r="396" spans="1:284">
      <c r="A396">
        <v>378</v>
      </c>
      <c r="B396">
        <v>1758416701</v>
      </c>
      <c r="C396">
        <v>3998</v>
      </c>
      <c r="D396" t="s">
        <v>1192</v>
      </c>
      <c r="E396" t="s">
        <v>1193</v>
      </c>
      <c r="F396">
        <v>5</v>
      </c>
      <c r="G396" t="s">
        <v>1159</v>
      </c>
      <c r="H396" t="s">
        <v>421</v>
      </c>
      <c r="I396">
        <v>1758416693</v>
      </c>
      <c r="J396">
        <f>(K396)/1000</f>
        <v>0</v>
      </c>
      <c r="K396">
        <f>1000*DK396*AI396*(DG396-DH396)/(100*CZ396*(1000-AI396*DG396))</f>
        <v>0</v>
      </c>
      <c r="L396">
        <f>DK396*AI396*(DF396-DE396*(1000-AI396*DH396)/(1000-AI396*DG396))/(100*CZ396)</f>
        <v>0</v>
      </c>
      <c r="M396">
        <f>DE396 - IF(AI396&gt;1, L396*CZ396*100.0/(AK396), 0)</f>
        <v>0</v>
      </c>
      <c r="N396">
        <f>((T396-J396/2)*M396-L396)/(T396+J396/2)</f>
        <v>0</v>
      </c>
      <c r="O396">
        <f>N396*(DL396+DM396)/1000.0</f>
        <v>0</v>
      </c>
      <c r="P396">
        <f>(DE396 - IF(AI396&gt;1, L396*CZ396*100.0/(AK396), 0))*(DL396+DM396)/1000.0</f>
        <v>0</v>
      </c>
      <c r="Q396">
        <f>2.0/((1/S396-1/R396)+SIGN(S396)*SQRT((1/S396-1/R396)*(1/S396-1/R396) + 4*DA396/((DA396+1)*(DA396+1))*(2*1/S396*1/R396-1/R396*1/R396)))</f>
        <v>0</v>
      </c>
      <c r="R396">
        <f>IF(LEFT(DB396,1)&lt;&gt;"0",IF(LEFT(DB396,1)="1",3.0,DC396),$D$5+$E$5*(DS396*DL396/($K$5*1000))+$F$5*(DS396*DL396/($K$5*1000))*MAX(MIN(CZ396,$J$5),$I$5)*MAX(MIN(CZ396,$J$5),$I$5)+$G$5*MAX(MIN(CZ396,$J$5),$I$5)*(DS396*DL396/($K$5*1000))+$H$5*(DS396*DL396/($K$5*1000))*(DS396*DL396/($K$5*1000)))</f>
        <v>0</v>
      </c>
      <c r="S396">
        <f>J396*(1000-(1000*0.61365*exp(17.502*W396/(240.97+W396))/(DL396+DM396)+DG396)/2)/(1000*0.61365*exp(17.502*W396/(240.97+W396))/(DL396+DM396)-DG396)</f>
        <v>0</v>
      </c>
      <c r="T396">
        <f>1/((DA396+1)/(Q396/1.6)+1/(R396/1.37)) + DA396/((DA396+1)/(Q396/1.6) + DA396/(R396/1.37))</f>
        <v>0</v>
      </c>
      <c r="U396">
        <f>(CV396*CY396)</f>
        <v>0</v>
      </c>
      <c r="V396">
        <f>(DN396+(U396+2*0.95*5.67E-8*(((DN396+$B$9)+273)^4-(DN396+273)^4)-44100*J396)/(1.84*29.3*R396+8*0.95*5.67E-8*(DN396+273)^3))</f>
        <v>0</v>
      </c>
      <c r="W396">
        <f>($C$9*DO396+$D$9*DP396+$E$9*V396)</f>
        <v>0</v>
      </c>
      <c r="X396">
        <f>0.61365*exp(17.502*W396/(240.97+W396))</f>
        <v>0</v>
      </c>
      <c r="Y396">
        <f>(Z396/AA396*100)</f>
        <v>0</v>
      </c>
      <c r="Z396">
        <f>DG396*(DL396+DM396)/1000</f>
        <v>0</v>
      </c>
      <c r="AA396">
        <f>0.61365*exp(17.502*DN396/(240.97+DN396))</f>
        <v>0</v>
      </c>
      <c r="AB396">
        <f>(X396-DG396*(DL396+DM396)/1000)</f>
        <v>0</v>
      </c>
      <c r="AC396">
        <f>(-J396*44100)</f>
        <v>0</v>
      </c>
      <c r="AD396">
        <f>2*29.3*R396*0.92*(DN396-W396)</f>
        <v>0</v>
      </c>
      <c r="AE396">
        <f>2*0.95*5.67E-8*(((DN396+$B$9)+273)^4-(W396+273)^4)</f>
        <v>0</v>
      </c>
      <c r="AF396">
        <f>U396+AE396+AC396+AD396</f>
        <v>0</v>
      </c>
      <c r="AG396">
        <v>0</v>
      </c>
      <c r="AH396">
        <v>0</v>
      </c>
      <c r="AI396">
        <f>IF(AG396*$H$15&gt;=AK396,1.0,(AK396/(AK396-AG396*$H$15)))</f>
        <v>0</v>
      </c>
      <c r="AJ396">
        <f>(AI396-1)*100</f>
        <v>0</v>
      </c>
      <c r="AK396">
        <f>MAX(0,($B$15+$C$15*DS396)/(1+$D$15*DS396)*DL396/(DN396+273)*$E$15)</f>
        <v>0</v>
      </c>
      <c r="AL396" t="s">
        <v>422</v>
      </c>
      <c r="AM396" t="s">
        <v>422</v>
      </c>
      <c r="AN396">
        <v>0</v>
      </c>
      <c r="AO396">
        <v>0</v>
      </c>
      <c r="AP396">
        <f>1-AN396/AO396</f>
        <v>0</v>
      </c>
      <c r="AQ396">
        <v>0</v>
      </c>
      <c r="AR396" t="s">
        <v>422</v>
      </c>
      <c r="AS396" t="s">
        <v>422</v>
      </c>
      <c r="AT396">
        <v>0</v>
      </c>
      <c r="AU396">
        <v>0</v>
      </c>
      <c r="AV396">
        <f>1-AT396/AU396</f>
        <v>0</v>
      </c>
      <c r="AW396">
        <v>0.5</v>
      </c>
      <c r="AX396">
        <f>CW396</f>
        <v>0</v>
      </c>
      <c r="AY396">
        <f>L396</f>
        <v>0</v>
      </c>
      <c r="AZ396">
        <f>AV396*AW396*AX396</f>
        <v>0</v>
      </c>
      <c r="BA396">
        <f>(AY396-AQ396)/AX396</f>
        <v>0</v>
      </c>
      <c r="BB396">
        <f>(AO396-AU396)/AU396</f>
        <v>0</v>
      </c>
      <c r="BC396">
        <f>AN396/(AP396+AN396/AU396)</f>
        <v>0</v>
      </c>
      <c r="BD396" t="s">
        <v>422</v>
      </c>
      <c r="BE396">
        <v>0</v>
      </c>
      <c r="BF396">
        <f>IF(BE396&lt;&gt;0, BE396, BC396)</f>
        <v>0</v>
      </c>
      <c r="BG396">
        <f>1-BF396/AU396</f>
        <v>0</v>
      </c>
      <c r="BH396">
        <f>(AU396-AT396)/(AU396-BF396)</f>
        <v>0</v>
      </c>
      <c r="BI396">
        <f>(AO396-AU396)/(AO396-BF396)</f>
        <v>0</v>
      </c>
      <c r="BJ396">
        <f>(AU396-AT396)/(AU396-AN396)</f>
        <v>0</v>
      </c>
      <c r="BK396">
        <f>(AO396-AU396)/(AO396-AN396)</f>
        <v>0</v>
      </c>
      <c r="BL396">
        <f>(BH396*BF396/AT396)</f>
        <v>0</v>
      </c>
      <c r="BM396">
        <f>(1-BL396)</f>
        <v>0</v>
      </c>
      <c r="CV396">
        <f>$B$13*DT396+$C$13*DU396+$F$13*EF396*(1-EI396)</f>
        <v>0</v>
      </c>
      <c r="CW396">
        <f>CV396*CX396</f>
        <v>0</v>
      </c>
      <c r="CX396">
        <f>($B$13*$D$11+$C$13*$D$11+$F$13*((ES396+EK396)/MAX(ES396+EK396+ET396, 0.1)*$I$11+ET396/MAX(ES396+EK396+ET396, 0.1)*$J$11))/($B$13+$C$13+$F$13)</f>
        <v>0</v>
      </c>
      <c r="CY396">
        <f>($B$13*$K$11+$C$13*$K$11+$F$13*((ES396+EK396)/MAX(ES396+EK396+ET396, 0.1)*$P$11+ET396/MAX(ES396+EK396+ET396, 0.1)*$Q$11))/($B$13+$C$13+$F$13)</f>
        <v>0</v>
      </c>
      <c r="CZ396">
        <v>5.79</v>
      </c>
      <c r="DA396">
        <v>0.5</v>
      </c>
      <c r="DB396" t="s">
        <v>423</v>
      </c>
      <c r="DC396">
        <v>2</v>
      </c>
      <c r="DD396">
        <v>1758416693</v>
      </c>
      <c r="DE396">
        <v>423.2586666666666</v>
      </c>
      <c r="DF396">
        <v>420.0121666666666</v>
      </c>
      <c r="DG396">
        <v>23.97501666666667</v>
      </c>
      <c r="DH396">
        <v>23.60528333333334</v>
      </c>
      <c r="DI396">
        <v>423.9195</v>
      </c>
      <c r="DJ396">
        <v>23.657525</v>
      </c>
      <c r="DK396">
        <v>500.0220833333333</v>
      </c>
      <c r="DL396">
        <v>90.17869166666667</v>
      </c>
      <c r="DM396">
        <v>0.0688364375</v>
      </c>
      <c r="DN396">
        <v>30.28078333333333</v>
      </c>
      <c r="DO396">
        <v>29.99509166666667</v>
      </c>
      <c r="DP396">
        <v>999.9</v>
      </c>
      <c r="DQ396">
        <v>0</v>
      </c>
      <c r="DR396">
        <v>0</v>
      </c>
      <c r="DS396">
        <v>10002.40041666667</v>
      </c>
      <c r="DT396">
        <v>0</v>
      </c>
      <c r="DU396">
        <v>3.76427</v>
      </c>
      <c r="DV396">
        <v>3.246425833333333</v>
      </c>
      <c r="DW396">
        <v>433.6554166666667</v>
      </c>
      <c r="DX396">
        <v>430.1664583333334</v>
      </c>
      <c r="DY396">
        <v>0.369734625</v>
      </c>
      <c r="DZ396">
        <v>420.0121666666666</v>
      </c>
      <c r="EA396">
        <v>23.60528333333334</v>
      </c>
      <c r="EB396">
        <v>2.16203625</v>
      </c>
      <c r="EC396">
        <v>2.12869375</v>
      </c>
      <c r="ED396">
        <v>18.68374583333333</v>
      </c>
      <c r="EE396">
        <v>18.43552916666667</v>
      </c>
      <c r="EF396">
        <v>0.00500078</v>
      </c>
      <c r="EG396">
        <v>0</v>
      </c>
      <c r="EH396">
        <v>0</v>
      </c>
      <c r="EI396">
        <v>0</v>
      </c>
      <c r="EJ396">
        <v>963.1</v>
      </c>
      <c r="EK396">
        <v>0.00500078</v>
      </c>
      <c r="EL396">
        <v>-19.73333333333333</v>
      </c>
      <c r="EM396">
        <v>-1.320833333333333</v>
      </c>
      <c r="EN396">
        <v>34.98929166666667</v>
      </c>
      <c r="EO396">
        <v>38.42166666666666</v>
      </c>
      <c r="EP396">
        <v>36.989375</v>
      </c>
      <c r="EQ396">
        <v>38.40866666666667</v>
      </c>
      <c r="ER396">
        <v>37.63008333333334</v>
      </c>
      <c r="ES396">
        <v>0</v>
      </c>
      <c r="ET396">
        <v>0</v>
      </c>
      <c r="EU396">
        <v>0</v>
      </c>
      <c r="EV396">
        <v>1758416701.2</v>
      </c>
      <c r="EW396">
        <v>0</v>
      </c>
      <c r="EX396">
        <v>964.9000000000001</v>
      </c>
      <c r="EY396">
        <v>-27.8290606140474</v>
      </c>
      <c r="EZ396">
        <v>10.40341945285411</v>
      </c>
      <c r="FA396">
        <v>-20.01153846153846</v>
      </c>
      <c r="FB396">
        <v>15</v>
      </c>
      <c r="FC396">
        <v>0</v>
      </c>
      <c r="FD396" t="s">
        <v>424</v>
      </c>
      <c r="FE396">
        <v>1746989605.5</v>
      </c>
      <c r="FF396">
        <v>1746989593.5</v>
      </c>
      <c r="FG396">
        <v>0</v>
      </c>
      <c r="FH396">
        <v>-0.274</v>
      </c>
      <c r="FI396">
        <v>-0.002</v>
      </c>
      <c r="FJ396">
        <v>2.549</v>
      </c>
      <c r="FK396">
        <v>0.129</v>
      </c>
      <c r="FL396">
        <v>420</v>
      </c>
      <c r="FM396">
        <v>17</v>
      </c>
      <c r="FN396">
        <v>0.02</v>
      </c>
      <c r="FO396">
        <v>0.04</v>
      </c>
      <c r="FP396">
        <v>3.252706585365853</v>
      </c>
      <c r="FQ396">
        <v>-0.1558444599303155</v>
      </c>
      <c r="FR396">
        <v>0.03539598410525262</v>
      </c>
      <c r="FS396">
        <v>1</v>
      </c>
      <c r="FT396">
        <v>964.6264705882354</v>
      </c>
      <c r="FU396">
        <v>-6.311688612053201</v>
      </c>
      <c r="FV396">
        <v>6.837883608919862</v>
      </c>
      <c r="FW396">
        <v>0</v>
      </c>
      <c r="FX396">
        <v>0.3703976341463415</v>
      </c>
      <c r="FY396">
        <v>-0.01186310801393738</v>
      </c>
      <c r="FZ396">
        <v>0.001627659321280439</v>
      </c>
      <c r="GA396">
        <v>1</v>
      </c>
      <c r="GB396">
        <v>2</v>
      </c>
      <c r="GC396">
        <v>3</v>
      </c>
      <c r="GD396" t="s">
        <v>425</v>
      </c>
      <c r="GE396">
        <v>3.10323</v>
      </c>
      <c r="GF396">
        <v>2.7272</v>
      </c>
      <c r="GG396">
        <v>0.08827939999999999</v>
      </c>
      <c r="GH396">
        <v>0.08771230000000001</v>
      </c>
      <c r="GI396">
        <v>0.107324</v>
      </c>
      <c r="GJ396">
        <v>0.107583</v>
      </c>
      <c r="GK396">
        <v>23827.4</v>
      </c>
      <c r="GL396">
        <v>21635.4</v>
      </c>
      <c r="GM396">
        <v>26699.1</v>
      </c>
      <c r="GN396">
        <v>23937.8</v>
      </c>
      <c r="GO396">
        <v>38137.8</v>
      </c>
      <c r="GP396">
        <v>31577.1</v>
      </c>
      <c r="GQ396">
        <v>46626.8</v>
      </c>
      <c r="GR396">
        <v>37870.6</v>
      </c>
      <c r="GS396">
        <v>1.86625</v>
      </c>
      <c r="GT396">
        <v>1.85798</v>
      </c>
      <c r="GU396">
        <v>0.08394939999999999</v>
      </c>
      <c r="GV396">
        <v>0</v>
      </c>
      <c r="GW396">
        <v>28.6339</v>
      </c>
      <c r="GX396">
        <v>999.9</v>
      </c>
      <c r="GY396">
        <v>53</v>
      </c>
      <c r="GZ396">
        <v>31.8</v>
      </c>
      <c r="HA396">
        <v>27.7496</v>
      </c>
      <c r="HB396">
        <v>60.7737</v>
      </c>
      <c r="HC396">
        <v>26.0457</v>
      </c>
      <c r="HD396">
        <v>1</v>
      </c>
      <c r="HE396">
        <v>0.142406</v>
      </c>
      <c r="HF396">
        <v>-1.2868</v>
      </c>
      <c r="HG396">
        <v>20.2942</v>
      </c>
      <c r="HH396">
        <v>5.21744</v>
      </c>
      <c r="HI396">
        <v>11.98</v>
      </c>
      <c r="HJ396">
        <v>4.96535</v>
      </c>
      <c r="HK396">
        <v>3.27593</v>
      </c>
      <c r="HL396">
        <v>9999</v>
      </c>
      <c r="HM396">
        <v>9999</v>
      </c>
      <c r="HN396">
        <v>9999</v>
      </c>
      <c r="HO396">
        <v>999.9</v>
      </c>
      <c r="HP396">
        <v>1.86388</v>
      </c>
      <c r="HQ396">
        <v>1.86008</v>
      </c>
      <c r="HR396">
        <v>1.8584</v>
      </c>
      <c r="HS396">
        <v>1.85978</v>
      </c>
      <c r="HT396">
        <v>1.85989</v>
      </c>
      <c r="HU396">
        <v>1.85838</v>
      </c>
      <c r="HV396">
        <v>1.85745</v>
      </c>
      <c r="HW396">
        <v>1.85241</v>
      </c>
      <c r="HX396">
        <v>0</v>
      </c>
      <c r="HY396">
        <v>0</v>
      </c>
      <c r="HZ396">
        <v>0</v>
      </c>
      <c r="IA396">
        <v>0</v>
      </c>
      <c r="IB396" t="s">
        <v>426</v>
      </c>
      <c r="IC396" t="s">
        <v>427</v>
      </c>
      <c r="ID396" t="s">
        <v>428</v>
      </c>
      <c r="IE396" t="s">
        <v>428</v>
      </c>
      <c r="IF396" t="s">
        <v>428</v>
      </c>
      <c r="IG396" t="s">
        <v>428</v>
      </c>
      <c r="IH396">
        <v>0</v>
      </c>
      <c r="II396">
        <v>100</v>
      </c>
      <c r="IJ396">
        <v>100</v>
      </c>
      <c r="IK396">
        <v>-0.661</v>
      </c>
      <c r="IL396">
        <v>0.3175</v>
      </c>
      <c r="IM396">
        <v>-0.6605319167387009</v>
      </c>
      <c r="IN396">
        <v>-0.0004737513092168879</v>
      </c>
      <c r="IO396">
        <v>1.233974951706583E-06</v>
      </c>
      <c r="IP396">
        <v>-2.791035861235605E-10</v>
      </c>
      <c r="IQ396">
        <v>0.04306461537617447</v>
      </c>
      <c r="IR396">
        <v>-0.002560808816659483</v>
      </c>
      <c r="IS396">
        <v>0.0007441110143227328</v>
      </c>
      <c r="IT396">
        <v>-6.151772081818622E-06</v>
      </c>
      <c r="IU396">
        <v>2</v>
      </c>
      <c r="IV396">
        <v>1988</v>
      </c>
      <c r="IW396">
        <v>1</v>
      </c>
      <c r="IX396">
        <v>28</v>
      </c>
      <c r="IY396">
        <v>190451.6</v>
      </c>
      <c r="IZ396">
        <v>190451.8</v>
      </c>
      <c r="JA396">
        <v>1.1499</v>
      </c>
      <c r="JB396">
        <v>2.60742</v>
      </c>
      <c r="JC396">
        <v>1.49658</v>
      </c>
      <c r="JD396">
        <v>2.34741</v>
      </c>
      <c r="JE396">
        <v>1.54907</v>
      </c>
      <c r="JF396">
        <v>2.4646</v>
      </c>
      <c r="JG396">
        <v>36.5996</v>
      </c>
      <c r="JH396">
        <v>24.0875</v>
      </c>
      <c r="JI396">
        <v>18</v>
      </c>
      <c r="JJ396">
        <v>481.853</v>
      </c>
      <c r="JK396">
        <v>491.053</v>
      </c>
      <c r="JL396">
        <v>30.5713</v>
      </c>
      <c r="JM396">
        <v>29.0811</v>
      </c>
      <c r="JN396">
        <v>30</v>
      </c>
      <c r="JO396">
        <v>29.2765</v>
      </c>
      <c r="JP396">
        <v>29.2634</v>
      </c>
      <c r="JQ396">
        <v>23.1168</v>
      </c>
      <c r="JR396">
        <v>18.5199</v>
      </c>
      <c r="JS396">
        <v>100</v>
      </c>
      <c r="JT396">
        <v>30.5759</v>
      </c>
      <c r="JU396">
        <v>420</v>
      </c>
      <c r="JV396">
        <v>23.5776</v>
      </c>
      <c r="JW396">
        <v>101.942</v>
      </c>
      <c r="JX396">
        <v>91.3313</v>
      </c>
    </row>
    <row r="397" spans="1:284">
      <c r="A397">
        <v>379</v>
      </c>
      <c r="B397">
        <v>1758416703</v>
      </c>
      <c r="C397">
        <v>4000</v>
      </c>
      <c r="D397" t="s">
        <v>1194</v>
      </c>
      <c r="E397" t="s">
        <v>1195</v>
      </c>
      <c r="F397">
        <v>5</v>
      </c>
      <c r="G397" t="s">
        <v>1159</v>
      </c>
      <c r="H397" t="s">
        <v>421</v>
      </c>
      <c r="I397">
        <v>1758416695</v>
      </c>
      <c r="J397">
        <f>(K397)/1000</f>
        <v>0</v>
      </c>
      <c r="K397">
        <f>1000*DK397*AI397*(DG397-DH397)/(100*CZ397*(1000-AI397*DG397))</f>
        <v>0</v>
      </c>
      <c r="L397">
        <f>DK397*AI397*(DF397-DE397*(1000-AI397*DH397)/(1000-AI397*DG397))/(100*CZ397)</f>
        <v>0</v>
      </c>
      <c r="M397">
        <f>DE397 - IF(AI397&gt;1, L397*CZ397*100.0/(AK397), 0)</f>
        <v>0</v>
      </c>
      <c r="N397">
        <f>((T397-J397/2)*M397-L397)/(T397+J397/2)</f>
        <v>0</v>
      </c>
      <c r="O397">
        <f>N397*(DL397+DM397)/1000.0</f>
        <v>0</v>
      </c>
      <c r="P397">
        <f>(DE397 - IF(AI397&gt;1, L397*CZ397*100.0/(AK397), 0))*(DL397+DM397)/1000.0</f>
        <v>0</v>
      </c>
      <c r="Q397">
        <f>2.0/((1/S397-1/R397)+SIGN(S397)*SQRT((1/S397-1/R397)*(1/S397-1/R397) + 4*DA397/((DA397+1)*(DA397+1))*(2*1/S397*1/R397-1/R397*1/R397)))</f>
        <v>0</v>
      </c>
      <c r="R397">
        <f>IF(LEFT(DB397,1)&lt;&gt;"0",IF(LEFT(DB397,1)="1",3.0,DC397),$D$5+$E$5*(DS397*DL397/($K$5*1000))+$F$5*(DS397*DL397/($K$5*1000))*MAX(MIN(CZ397,$J$5),$I$5)*MAX(MIN(CZ397,$J$5),$I$5)+$G$5*MAX(MIN(CZ397,$J$5),$I$5)*(DS397*DL397/($K$5*1000))+$H$5*(DS397*DL397/($K$5*1000))*(DS397*DL397/($K$5*1000)))</f>
        <v>0</v>
      </c>
      <c r="S397">
        <f>J397*(1000-(1000*0.61365*exp(17.502*W397/(240.97+W397))/(DL397+DM397)+DG397)/2)/(1000*0.61365*exp(17.502*W397/(240.97+W397))/(DL397+DM397)-DG397)</f>
        <v>0</v>
      </c>
      <c r="T397">
        <f>1/((DA397+1)/(Q397/1.6)+1/(R397/1.37)) + DA397/((DA397+1)/(Q397/1.6) + DA397/(R397/1.37))</f>
        <v>0</v>
      </c>
      <c r="U397">
        <f>(CV397*CY397)</f>
        <v>0</v>
      </c>
      <c r="V397">
        <f>(DN397+(U397+2*0.95*5.67E-8*(((DN397+$B$9)+273)^4-(DN397+273)^4)-44100*J397)/(1.84*29.3*R397+8*0.95*5.67E-8*(DN397+273)^3))</f>
        <v>0</v>
      </c>
      <c r="W397">
        <f>($C$9*DO397+$D$9*DP397+$E$9*V397)</f>
        <v>0</v>
      </c>
      <c r="X397">
        <f>0.61365*exp(17.502*W397/(240.97+W397))</f>
        <v>0</v>
      </c>
      <c r="Y397">
        <f>(Z397/AA397*100)</f>
        <v>0</v>
      </c>
      <c r="Z397">
        <f>DG397*(DL397+DM397)/1000</f>
        <v>0</v>
      </c>
      <c r="AA397">
        <f>0.61365*exp(17.502*DN397/(240.97+DN397))</f>
        <v>0</v>
      </c>
      <c r="AB397">
        <f>(X397-DG397*(DL397+DM397)/1000)</f>
        <v>0</v>
      </c>
      <c r="AC397">
        <f>(-J397*44100)</f>
        <v>0</v>
      </c>
      <c r="AD397">
        <f>2*29.3*R397*0.92*(DN397-W397)</f>
        <v>0</v>
      </c>
      <c r="AE397">
        <f>2*0.95*5.67E-8*(((DN397+$B$9)+273)^4-(W397+273)^4)</f>
        <v>0</v>
      </c>
      <c r="AF397">
        <f>U397+AE397+AC397+AD397</f>
        <v>0</v>
      </c>
      <c r="AG397">
        <v>0</v>
      </c>
      <c r="AH397">
        <v>0</v>
      </c>
      <c r="AI397">
        <f>IF(AG397*$H$15&gt;=AK397,1.0,(AK397/(AK397-AG397*$H$15)))</f>
        <v>0</v>
      </c>
      <c r="AJ397">
        <f>(AI397-1)*100</f>
        <v>0</v>
      </c>
      <c r="AK397">
        <f>MAX(0,($B$15+$C$15*DS397)/(1+$D$15*DS397)*DL397/(DN397+273)*$E$15)</f>
        <v>0</v>
      </c>
      <c r="AL397" t="s">
        <v>422</v>
      </c>
      <c r="AM397" t="s">
        <v>422</v>
      </c>
      <c r="AN397">
        <v>0</v>
      </c>
      <c r="AO397">
        <v>0</v>
      </c>
      <c r="AP397">
        <f>1-AN397/AO397</f>
        <v>0</v>
      </c>
      <c r="AQ397">
        <v>0</v>
      </c>
      <c r="AR397" t="s">
        <v>422</v>
      </c>
      <c r="AS397" t="s">
        <v>422</v>
      </c>
      <c r="AT397">
        <v>0</v>
      </c>
      <c r="AU397">
        <v>0</v>
      </c>
      <c r="AV397">
        <f>1-AT397/AU397</f>
        <v>0</v>
      </c>
      <c r="AW397">
        <v>0.5</v>
      </c>
      <c r="AX397">
        <f>CW397</f>
        <v>0</v>
      </c>
      <c r="AY397">
        <f>L397</f>
        <v>0</v>
      </c>
      <c r="AZ397">
        <f>AV397*AW397*AX397</f>
        <v>0</v>
      </c>
      <c r="BA397">
        <f>(AY397-AQ397)/AX397</f>
        <v>0</v>
      </c>
      <c r="BB397">
        <f>(AO397-AU397)/AU397</f>
        <v>0</v>
      </c>
      <c r="BC397">
        <f>AN397/(AP397+AN397/AU397)</f>
        <v>0</v>
      </c>
      <c r="BD397" t="s">
        <v>422</v>
      </c>
      <c r="BE397">
        <v>0</v>
      </c>
      <c r="BF397">
        <f>IF(BE397&lt;&gt;0, BE397, BC397)</f>
        <v>0</v>
      </c>
      <c r="BG397">
        <f>1-BF397/AU397</f>
        <v>0</v>
      </c>
      <c r="BH397">
        <f>(AU397-AT397)/(AU397-BF397)</f>
        <v>0</v>
      </c>
      <c r="BI397">
        <f>(AO397-AU397)/(AO397-BF397)</f>
        <v>0</v>
      </c>
      <c r="BJ397">
        <f>(AU397-AT397)/(AU397-AN397)</f>
        <v>0</v>
      </c>
      <c r="BK397">
        <f>(AO397-AU397)/(AO397-AN397)</f>
        <v>0</v>
      </c>
      <c r="BL397">
        <f>(BH397*BF397/AT397)</f>
        <v>0</v>
      </c>
      <c r="BM397">
        <f>(1-BL397)</f>
        <v>0</v>
      </c>
      <c r="CV397">
        <f>$B$13*DT397+$C$13*DU397+$F$13*EF397*(1-EI397)</f>
        <v>0</v>
      </c>
      <c r="CW397">
        <f>CV397*CX397</f>
        <v>0</v>
      </c>
      <c r="CX397">
        <f>($B$13*$D$11+$C$13*$D$11+$F$13*((ES397+EK397)/MAX(ES397+EK397+ET397, 0.1)*$I$11+ET397/MAX(ES397+EK397+ET397, 0.1)*$J$11))/($B$13+$C$13+$F$13)</f>
        <v>0</v>
      </c>
      <c r="CY397">
        <f>($B$13*$K$11+$C$13*$K$11+$F$13*((ES397+EK397)/MAX(ES397+EK397+ET397, 0.1)*$P$11+ET397/MAX(ES397+EK397+ET397, 0.1)*$Q$11))/($B$13+$C$13+$F$13)</f>
        <v>0</v>
      </c>
      <c r="CZ397">
        <v>5.79</v>
      </c>
      <c r="DA397">
        <v>0.5</v>
      </c>
      <c r="DB397" t="s">
        <v>423</v>
      </c>
      <c r="DC397">
        <v>2</v>
      </c>
      <c r="DD397">
        <v>1758416695</v>
      </c>
      <c r="DE397">
        <v>423.2585833333333</v>
      </c>
      <c r="DF397">
        <v>420.009375</v>
      </c>
      <c r="DG397">
        <v>23.97502916666666</v>
      </c>
      <c r="DH397">
        <v>23.60510416666667</v>
      </c>
      <c r="DI397">
        <v>423.9193749999999</v>
      </c>
      <c r="DJ397">
        <v>23.6575375</v>
      </c>
      <c r="DK397">
        <v>500.0139583333333</v>
      </c>
      <c r="DL397">
        <v>90.17877083333333</v>
      </c>
      <c r="DM397">
        <v>0.06885636666666667</v>
      </c>
      <c r="DN397">
        <v>30.28012916666666</v>
      </c>
      <c r="DO397">
        <v>29.99653333333333</v>
      </c>
      <c r="DP397">
        <v>999.9</v>
      </c>
      <c r="DQ397">
        <v>0</v>
      </c>
      <c r="DR397">
        <v>0</v>
      </c>
      <c r="DS397">
        <v>10000.60166666667</v>
      </c>
      <c r="DT397">
        <v>0</v>
      </c>
      <c r="DU397">
        <v>3.76427</v>
      </c>
      <c r="DV397">
        <v>3.249051666666667</v>
      </c>
      <c r="DW397">
        <v>433.6552916666666</v>
      </c>
      <c r="DX397">
        <v>430.1635833333333</v>
      </c>
      <c r="DY397">
        <v>0.3699244166666666</v>
      </c>
      <c r="DZ397">
        <v>420.009375</v>
      </c>
      <c r="EA397">
        <v>23.60510416666667</v>
      </c>
      <c r="EB397">
        <v>2.16203875</v>
      </c>
      <c r="EC397">
        <v>2.128679583333333</v>
      </c>
      <c r="ED397">
        <v>18.68376666666667</v>
      </c>
      <c r="EE397">
        <v>18.43542083333333</v>
      </c>
      <c r="EF397">
        <v>0.00500078</v>
      </c>
      <c r="EG397">
        <v>0</v>
      </c>
      <c r="EH397">
        <v>0</v>
      </c>
      <c r="EI397">
        <v>0</v>
      </c>
      <c r="EJ397">
        <v>962.2916666666666</v>
      </c>
      <c r="EK397">
        <v>0.00500078</v>
      </c>
      <c r="EL397">
        <v>-18.5375</v>
      </c>
      <c r="EM397">
        <v>-1.220833333333333</v>
      </c>
      <c r="EN397">
        <v>34.984125</v>
      </c>
      <c r="EO397">
        <v>38.40866666666667</v>
      </c>
      <c r="EP397">
        <v>36.989375</v>
      </c>
      <c r="EQ397">
        <v>38.39566666666666</v>
      </c>
      <c r="ER397">
        <v>37.60920833333333</v>
      </c>
      <c r="ES397">
        <v>0</v>
      </c>
      <c r="ET397">
        <v>0</v>
      </c>
      <c r="EU397">
        <v>0</v>
      </c>
      <c r="EV397">
        <v>1758416703</v>
      </c>
      <c r="EW397">
        <v>0</v>
      </c>
      <c r="EX397">
        <v>963.428</v>
      </c>
      <c r="EY397">
        <v>-12.30769301406463</v>
      </c>
      <c r="EZ397">
        <v>-6.415383805325678</v>
      </c>
      <c r="FA397">
        <v>-19</v>
      </c>
      <c r="FB397">
        <v>15</v>
      </c>
      <c r="FC397">
        <v>0</v>
      </c>
      <c r="FD397" t="s">
        <v>424</v>
      </c>
      <c r="FE397">
        <v>1746989605.5</v>
      </c>
      <c r="FF397">
        <v>1746989593.5</v>
      </c>
      <c r="FG397">
        <v>0</v>
      </c>
      <c r="FH397">
        <v>-0.274</v>
      </c>
      <c r="FI397">
        <v>-0.002</v>
      </c>
      <c r="FJ397">
        <v>2.549</v>
      </c>
      <c r="FK397">
        <v>0.129</v>
      </c>
      <c r="FL397">
        <v>420</v>
      </c>
      <c r="FM397">
        <v>17</v>
      </c>
      <c r="FN397">
        <v>0.02</v>
      </c>
      <c r="FO397">
        <v>0.04</v>
      </c>
      <c r="FP397">
        <v>3.24619825</v>
      </c>
      <c r="FQ397">
        <v>-0.06507951219512063</v>
      </c>
      <c r="FR397">
        <v>0.03030965464068332</v>
      </c>
      <c r="FS397">
        <v>1</v>
      </c>
      <c r="FT397">
        <v>964.3764705882352</v>
      </c>
      <c r="FU397">
        <v>-13.30175737014045</v>
      </c>
      <c r="FV397">
        <v>6.942793929193965</v>
      </c>
      <c r="FW397">
        <v>0</v>
      </c>
      <c r="FX397">
        <v>0.3704309</v>
      </c>
      <c r="FY397">
        <v>-0.007539534709194135</v>
      </c>
      <c r="FZ397">
        <v>0.001699291731869487</v>
      </c>
      <c r="GA397">
        <v>1</v>
      </c>
      <c r="GB397">
        <v>2</v>
      </c>
      <c r="GC397">
        <v>3</v>
      </c>
      <c r="GD397" t="s">
        <v>425</v>
      </c>
      <c r="GE397">
        <v>3.10324</v>
      </c>
      <c r="GF397">
        <v>2.72698</v>
      </c>
      <c r="GG397">
        <v>0.0882782</v>
      </c>
      <c r="GH397">
        <v>0.0877061</v>
      </c>
      <c r="GI397">
        <v>0.107325</v>
      </c>
      <c r="GJ397">
        <v>0.107581</v>
      </c>
      <c r="GK397">
        <v>23827.4</v>
      </c>
      <c r="GL397">
        <v>21635.5</v>
      </c>
      <c r="GM397">
        <v>26699.1</v>
      </c>
      <c r="GN397">
        <v>23937.8</v>
      </c>
      <c r="GO397">
        <v>38137.8</v>
      </c>
      <c r="GP397">
        <v>31577.2</v>
      </c>
      <c r="GQ397">
        <v>46626.8</v>
      </c>
      <c r="GR397">
        <v>37870.6</v>
      </c>
      <c r="GS397">
        <v>1.866</v>
      </c>
      <c r="GT397">
        <v>1.85812</v>
      </c>
      <c r="GU397">
        <v>0.0837632</v>
      </c>
      <c r="GV397">
        <v>0</v>
      </c>
      <c r="GW397">
        <v>28.6339</v>
      </c>
      <c r="GX397">
        <v>999.9</v>
      </c>
      <c r="GY397">
        <v>53</v>
      </c>
      <c r="GZ397">
        <v>31.8</v>
      </c>
      <c r="HA397">
        <v>27.7479</v>
      </c>
      <c r="HB397">
        <v>61.1437</v>
      </c>
      <c r="HC397">
        <v>25.8734</v>
      </c>
      <c r="HD397">
        <v>1</v>
      </c>
      <c r="HE397">
        <v>0.142302</v>
      </c>
      <c r="HF397">
        <v>-1.29062</v>
      </c>
      <c r="HG397">
        <v>20.2942</v>
      </c>
      <c r="HH397">
        <v>5.21759</v>
      </c>
      <c r="HI397">
        <v>11.98</v>
      </c>
      <c r="HJ397">
        <v>4.96545</v>
      </c>
      <c r="HK397">
        <v>3.27593</v>
      </c>
      <c r="HL397">
        <v>9999</v>
      </c>
      <c r="HM397">
        <v>9999</v>
      </c>
      <c r="HN397">
        <v>9999</v>
      </c>
      <c r="HO397">
        <v>999.9</v>
      </c>
      <c r="HP397">
        <v>1.86388</v>
      </c>
      <c r="HQ397">
        <v>1.86008</v>
      </c>
      <c r="HR397">
        <v>1.85839</v>
      </c>
      <c r="HS397">
        <v>1.85976</v>
      </c>
      <c r="HT397">
        <v>1.85989</v>
      </c>
      <c r="HU397">
        <v>1.85837</v>
      </c>
      <c r="HV397">
        <v>1.85745</v>
      </c>
      <c r="HW397">
        <v>1.85242</v>
      </c>
      <c r="HX397">
        <v>0</v>
      </c>
      <c r="HY397">
        <v>0</v>
      </c>
      <c r="HZ397">
        <v>0</v>
      </c>
      <c r="IA397">
        <v>0</v>
      </c>
      <c r="IB397" t="s">
        <v>426</v>
      </c>
      <c r="IC397" t="s">
        <v>427</v>
      </c>
      <c r="ID397" t="s">
        <v>428</v>
      </c>
      <c r="IE397" t="s">
        <v>428</v>
      </c>
      <c r="IF397" t="s">
        <v>428</v>
      </c>
      <c r="IG397" t="s">
        <v>428</v>
      </c>
      <c r="IH397">
        <v>0</v>
      </c>
      <c r="II397">
        <v>100</v>
      </c>
      <c r="IJ397">
        <v>100</v>
      </c>
      <c r="IK397">
        <v>-0.661</v>
      </c>
      <c r="IL397">
        <v>0.3175</v>
      </c>
      <c r="IM397">
        <v>-0.6605319167387009</v>
      </c>
      <c r="IN397">
        <v>-0.0004737513092168879</v>
      </c>
      <c r="IO397">
        <v>1.233974951706583E-06</v>
      </c>
      <c r="IP397">
        <v>-2.791035861235605E-10</v>
      </c>
      <c r="IQ397">
        <v>0.04306461537617447</v>
      </c>
      <c r="IR397">
        <v>-0.002560808816659483</v>
      </c>
      <c r="IS397">
        <v>0.0007441110143227328</v>
      </c>
      <c r="IT397">
        <v>-6.151772081818622E-06</v>
      </c>
      <c r="IU397">
        <v>2</v>
      </c>
      <c r="IV397">
        <v>1988</v>
      </c>
      <c r="IW397">
        <v>1</v>
      </c>
      <c r="IX397">
        <v>28</v>
      </c>
      <c r="IY397">
        <v>190451.6</v>
      </c>
      <c r="IZ397">
        <v>190451.8</v>
      </c>
      <c r="JA397">
        <v>1.1499</v>
      </c>
      <c r="JB397">
        <v>2.61597</v>
      </c>
      <c r="JC397">
        <v>1.49658</v>
      </c>
      <c r="JD397">
        <v>2.34741</v>
      </c>
      <c r="JE397">
        <v>1.54907</v>
      </c>
      <c r="JF397">
        <v>2.38892</v>
      </c>
      <c r="JG397">
        <v>36.5996</v>
      </c>
      <c r="JH397">
        <v>24.0875</v>
      </c>
      <c r="JI397">
        <v>18</v>
      </c>
      <c r="JJ397">
        <v>481.707</v>
      </c>
      <c r="JK397">
        <v>491.152</v>
      </c>
      <c r="JL397">
        <v>30.5733</v>
      </c>
      <c r="JM397">
        <v>29.0811</v>
      </c>
      <c r="JN397">
        <v>30.0001</v>
      </c>
      <c r="JO397">
        <v>29.2765</v>
      </c>
      <c r="JP397">
        <v>29.2634</v>
      </c>
      <c r="JQ397">
        <v>23.119</v>
      </c>
      <c r="JR397">
        <v>18.5199</v>
      </c>
      <c r="JS397">
        <v>100</v>
      </c>
      <c r="JT397">
        <v>30.5759</v>
      </c>
      <c r="JU397">
        <v>420</v>
      </c>
      <c r="JV397">
        <v>23.5776</v>
      </c>
      <c r="JW397">
        <v>101.942</v>
      </c>
      <c r="JX397">
        <v>91.33110000000001</v>
      </c>
    </row>
    <row r="398" spans="1:284">
      <c r="A398">
        <v>380</v>
      </c>
      <c r="B398">
        <v>1758416705</v>
      </c>
      <c r="C398">
        <v>4002</v>
      </c>
      <c r="D398" t="s">
        <v>1196</v>
      </c>
      <c r="E398" t="s">
        <v>1197</v>
      </c>
      <c r="F398">
        <v>5</v>
      </c>
      <c r="G398" t="s">
        <v>1159</v>
      </c>
      <c r="H398" t="s">
        <v>421</v>
      </c>
      <c r="I398">
        <v>1758416697</v>
      </c>
      <c r="J398">
        <f>(K398)/1000</f>
        <v>0</v>
      </c>
      <c r="K398">
        <f>1000*DK398*AI398*(DG398-DH398)/(100*CZ398*(1000-AI398*DG398))</f>
        <v>0</v>
      </c>
      <c r="L398">
        <f>DK398*AI398*(DF398-DE398*(1000-AI398*DH398)/(1000-AI398*DG398))/(100*CZ398)</f>
        <v>0</v>
      </c>
      <c r="M398">
        <f>DE398 - IF(AI398&gt;1, L398*CZ398*100.0/(AK398), 0)</f>
        <v>0</v>
      </c>
      <c r="N398">
        <f>((T398-J398/2)*M398-L398)/(T398+J398/2)</f>
        <v>0</v>
      </c>
      <c r="O398">
        <f>N398*(DL398+DM398)/1000.0</f>
        <v>0</v>
      </c>
      <c r="P398">
        <f>(DE398 - IF(AI398&gt;1, L398*CZ398*100.0/(AK398), 0))*(DL398+DM398)/1000.0</f>
        <v>0</v>
      </c>
      <c r="Q398">
        <f>2.0/((1/S398-1/R398)+SIGN(S398)*SQRT((1/S398-1/R398)*(1/S398-1/R398) + 4*DA398/((DA398+1)*(DA398+1))*(2*1/S398*1/R398-1/R398*1/R398)))</f>
        <v>0</v>
      </c>
      <c r="R398">
        <f>IF(LEFT(DB398,1)&lt;&gt;"0",IF(LEFT(DB398,1)="1",3.0,DC398),$D$5+$E$5*(DS398*DL398/($K$5*1000))+$F$5*(DS398*DL398/($K$5*1000))*MAX(MIN(CZ398,$J$5),$I$5)*MAX(MIN(CZ398,$J$5),$I$5)+$G$5*MAX(MIN(CZ398,$J$5),$I$5)*(DS398*DL398/($K$5*1000))+$H$5*(DS398*DL398/($K$5*1000))*(DS398*DL398/($K$5*1000)))</f>
        <v>0</v>
      </c>
      <c r="S398">
        <f>J398*(1000-(1000*0.61365*exp(17.502*W398/(240.97+W398))/(DL398+DM398)+DG398)/2)/(1000*0.61365*exp(17.502*W398/(240.97+W398))/(DL398+DM398)-DG398)</f>
        <v>0</v>
      </c>
      <c r="T398">
        <f>1/((DA398+1)/(Q398/1.6)+1/(R398/1.37)) + DA398/((DA398+1)/(Q398/1.6) + DA398/(R398/1.37))</f>
        <v>0</v>
      </c>
      <c r="U398">
        <f>(CV398*CY398)</f>
        <v>0</v>
      </c>
      <c r="V398">
        <f>(DN398+(U398+2*0.95*5.67E-8*(((DN398+$B$9)+273)^4-(DN398+273)^4)-44100*J398)/(1.84*29.3*R398+8*0.95*5.67E-8*(DN398+273)^3))</f>
        <v>0</v>
      </c>
      <c r="W398">
        <f>($C$9*DO398+$D$9*DP398+$E$9*V398)</f>
        <v>0</v>
      </c>
      <c r="X398">
        <f>0.61365*exp(17.502*W398/(240.97+W398))</f>
        <v>0</v>
      </c>
      <c r="Y398">
        <f>(Z398/AA398*100)</f>
        <v>0</v>
      </c>
      <c r="Z398">
        <f>DG398*(DL398+DM398)/1000</f>
        <v>0</v>
      </c>
      <c r="AA398">
        <f>0.61365*exp(17.502*DN398/(240.97+DN398))</f>
        <v>0</v>
      </c>
      <c r="AB398">
        <f>(X398-DG398*(DL398+DM398)/1000)</f>
        <v>0</v>
      </c>
      <c r="AC398">
        <f>(-J398*44100)</f>
        <v>0</v>
      </c>
      <c r="AD398">
        <f>2*29.3*R398*0.92*(DN398-W398)</f>
        <v>0</v>
      </c>
      <c r="AE398">
        <f>2*0.95*5.67E-8*(((DN398+$B$9)+273)^4-(W398+273)^4)</f>
        <v>0</v>
      </c>
      <c r="AF398">
        <f>U398+AE398+AC398+AD398</f>
        <v>0</v>
      </c>
      <c r="AG398">
        <v>0</v>
      </c>
      <c r="AH398">
        <v>0</v>
      </c>
      <c r="AI398">
        <f>IF(AG398*$H$15&gt;=AK398,1.0,(AK398/(AK398-AG398*$H$15)))</f>
        <v>0</v>
      </c>
      <c r="AJ398">
        <f>(AI398-1)*100</f>
        <v>0</v>
      </c>
      <c r="AK398">
        <f>MAX(0,($B$15+$C$15*DS398)/(1+$D$15*DS398)*DL398/(DN398+273)*$E$15)</f>
        <v>0</v>
      </c>
      <c r="AL398" t="s">
        <v>422</v>
      </c>
      <c r="AM398" t="s">
        <v>422</v>
      </c>
      <c r="AN398">
        <v>0</v>
      </c>
      <c r="AO398">
        <v>0</v>
      </c>
      <c r="AP398">
        <f>1-AN398/AO398</f>
        <v>0</v>
      </c>
      <c r="AQ398">
        <v>0</v>
      </c>
      <c r="AR398" t="s">
        <v>422</v>
      </c>
      <c r="AS398" t="s">
        <v>422</v>
      </c>
      <c r="AT398">
        <v>0</v>
      </c>
      <c r="AU398">
        <v>0</v>
      </c>
      <c r="AV398">
        <f>1-AT398/AU398</f>
        <v>0</v>
      </c>
      <c r="AW398">
        <v>0.5</v>
      </c>
      <c r="AX398">
        <f>CW398</f>
        <v>0</v>
      </c>
      <c r="AY398">
        <f>L398</f>
        <v>0</v>
      </c>
      <c r="AZ398">
        <f>AV398*AW398*AX398</f>
        <v>0</v>
      </c>
      <c r="BA398">
        <f>(AY398-AQ398)/AX398</f>
        <v>0</v>
      </c>
      <c r="BB398">
        <f>(AO398-AU398)/AU398</f>
        <v>0</v>
      </c>
      <c r="BC398">
        <f>AN398/(AP398+AN398/AU398)</f>
        <v>0</v>
      </c>
      <c r="BD398" t="s">
        <v>422</v>
      </c>
      <c r="BE398">
        <v>0</v>
      </c>
      <c r="BF398">
        <f>IF(BE398&lt;&gt;0, BE398, BC398)</f>
        <v>0</v>
      </c>
      <c r="BG398">
        <f>1-BF398/AU398</f>
        <v>0</v>
      </c>
      <c r="BH398">
        <f>(AU398-AT398)/(AU398-BF398)</f>
        <v>0</v>
      </c>
      <c r="BI398">
        <f>(AO398-AU398)/(AO398-BF398)</f>
        <v>0</v>
      </c>
      <c r="BJ398">
        <f>(AU398-AT398)/(AU398-AN398)</f>
        <v>0</v>
      </c>
      <c r="BK398">
        <f>(AO398-AU398)/(AO398-AN398)</f>
        <v>0</v>
      </c>
      <c r="BL398">
        <f>(BH398*BF398/AT398)</f>
        <v>0</v>
      </c>
      <c r="BM398">
        <f>(1-BL398)</f>
        <v>0</v>
      </c>
      <c r="CV398">
        <f>$B$13*DT398+$C$13*DU398+$F$13*EF398*(1-EI398)</f>
        <v>0</v>
      </c>
      <c r="CW398">
        <f>CV398*CX398</f>
        <v>0</v>
      </c>
      <c r="CX398">
        <f>($B$13*$D$11+$C$13*$D$11+$F$13*((ES398+EK398)/MAX(ES398+EK398+ET398, 0.1)*$I$11+ET398/MAX(ES398+EK398+ET398, 0.1)*$J$11))/($B$13+$C$13+$F$13)</f>
        <v>0</v>
      </c>
      <c r="CY398">
        <f>($B$13*$K$11+$C$13*$K$11+$F$13*((ES398+EK398)/MAX(ES398+EK398+ET398, 0.1)*$P$11+ET398/MAX(ES398+EK398+ET398, 0.1)*$Q$11))/($B$13+$C$13+$F$13)</f>
        <v>0</v>
      </c>
      <c r="CZ398">
        <v>5.79</v>
      </c>
      <c r="DA398">
        <v>0.5</v>
      </c>
      <c r="DB398" t="s">
        <v>423</v>
      </c>
      <c r="DC398">
        <v>2</v>
      </c>
      <c r="DD398">
        <v>1758416697</v>
      </c>
      <c r="DE398">
        <v>423.2535</v>
      </c>
      <c r="DF398">
        <v>420.0083333333334</v>
      </c>
      <c r="DG398">
        <v>23.97505416666667</v>
      </c>
      <c r="DH398">
        <v>23.60486666666667</v>
      </c>
      <c r="DI398">
        <v>423.9142916666667</v>
      </c>
      <c r="DJ398">
        <v>23.6575625</v>
      </c>
      <c r="DK398">
        <v>500.0006250000001</v>
      </c>
      <c r="DL398">
        <v>90.17892499999999</v>
      </c>
      <c r="DM398">
        <v>0.06892148333333332</v>
      </c>
      <c r="DN398">
        <v>30.27942916666667</v>
      </c>
      <c r="DO398">
        <v>29.99740416666667</v>
      </c>
      <c r="DP398">
        <v>999.9</v>
      </c>
      <c r="DQ398">
        <v>0</v>
      </c>
      <c r="DR398">
        <v>0</v>
      </c>
      <c r="DS398">
        <v>9994.974166666667</v>
      </c>
      <c r="DT398">
        <v>0</v>
      </c>
      <c r="DU398">
        <v>3.76427</v>
      </c>
      <c r="DV398">
        <v>3.245030833333333</v>
      </c>
      <c r="DW398">
        <v>433.6501249999999</v>
      </c>
      <c r="DX398">
        <v>430.1623750000001</v>
      </c>
      <c r="DY398">
        <v>0.3701946666666667</v>
      </c>
      <c r="DZ398">
        <v>420.0083333333334</v>
      </c>
      <c r="EA398">
        <v>23.60486666666667</v>
      </c>
      <c r="EB398">
        <v>2.162044583333333</v>
      </c>
      <c r="EC398">
        <v>2.12866125</v>
      </c>
      <c r="ED398">
        <v>18.6838125</v>
      </c>
      <c r="EE398">
        <v>18.43529166666667</v>
      </c>
      <c r="EF398">
        <v>0.00500078</v>
      </c>
      <c r="EG398">
        <v>0</v>
      </c>
      <c r="EH398">
        <v>0</v>
      </c>
      <c r="EI398">
        <v>0</v>
      </c>
      <c r="EJ398">
        <v>962.0125000000002</v>
      </c>
      <c r="EK398">
        <v>0.00500078</v>
      </c>
      <c r="EL398">
        <v>-18.11666666666666</v>
      </c>
      <c r="EM398">
        <v>-1.15</v>
      </c>
      <c r="EN398">
        <v>34.97633333333334</v>
      </c>
      <c r="EO398">
        <v>38.39304166666667</v>
      </c>
      <c r="EP398">
        <v>36.893</v>
      </c>
      <c r="EQ398">
        <v>38.37741666666667</v>
      </c>
      <c r="ER398">
        <v>37.58316666666666</v>
      </c>
      <c r="ES398">
        <v>0</v>
      </c>
      <c r="ET398">
        <v>0</v>
      </c>
      <c r="EU398">
        <v>0</v>
      </c>
      <c r="EV398">
        <v>1758416704.8</v>
      </c>
      <c r="EW398">
        <v>0</v>
      </c>
      <c r="EX398">
        <v>963.7076923076924</v>
      </c>
      <c r="EY398">
        <v>6.064956702116731</v>
      </c>
      <c r="EZ398">
        <v>-27.1760676708435</v>
      </c>
      <c r="FA398">
        <v>-19.52692307692308</v>
      </c>
      <c r="FB398">
        <v>15</v>
      </c>
      <c r="FC398">
        <v>0</v>
      </c>
      <c r="FD398" t="s">
        <v>424</v>
      </c>
      <c r="FE398">
        <v>1746989605.5</v>
      </c>
      <c r="FF398">
        <v>1746989593.5</v>
      </c>
      <c r="FG398">
        <v>0</v>
      </c>
      <c r="FH398">
        <v>-0.274</v>
      </c>
      <c r="FI398">
        <v>-0.002</v>
      </c>
      <c r="FJ398">
        <v>2.549</v>
      </c>
      <c r="FK398">
        <v>0.129</v>
      </c>
      <c r="FL398">
        <v>420</v>
      </c>
      <c r="FM398">
        <v>17</v>
      </c>
      <c r="FN398">
        <v>0.02</v>
      </c>
      <c r="FO398">
        <v>0.04</v>
      </c>
      <c r="FP398">
        <v>3.247966341463414</v>
      </c>
      <c r="FQ398">
        <v>-0.008679094076654601</v>
      </c>
      <c r="FR398">
        <v>0.03060251900647944</v>
      </c>
      <c r="FS398">
        <v>1</v>
      </c>
      <c r="FT398">
        <v>964.5088235294116</v>
      </c>
      <c r="FU398">
        <v>-10.69977115074123</v>
      </c>
      <c r="FV398">
        <v>6.989924162134199</v>
      </c>
      <c r="FW398">
        <v>0</v>
      </c>
      <c r="FX398">
        <v>0.3704736829268293</v>
      </c>
      <c r="FY398">
        <v>0.002649303135888543</v>
      </c>
      <c r="FZ398">
        <v>0.001692487351813885</v>
      </c>
      <c r="GA398">
        <v>1</v>
      </c>
      <c r="GB398">
        <v>2</v>
      </c>
      <c r="GC398">
        <v>3</v>
      </c>
      <c r="GD398" t="s">
        <v>425</v>
      </c>
      <c r="GE398">
        <v>3.10305</v>
      </c>
      <c r="GF398">
        <v>2.72725</v>
      </c>
      <c r="GG398">
        <v>0.088278</v>
      </c>
      <c r="GH398">
        <v>0.0877032</v>
      </c>
      <c r="GI398">
        <v>0.107322</v>
      </c>
      <c r="GJ398">
        <v>0.107581</v>
      </c>
      <c r="GK398">
        <v>23827.4</v>
      </c>
      <c r="GL398">
        <v>21635.7</v>
      </c>
      <c r="GM398">
        <v>26699.1</v>
      </c>
      <c r="GN398">
        <v>23937.8</v>
      </c>
      <c r="GO398">
        <v>38137.9</v>
      </c>
      <c r="GP398">
        <v>31577.2</v>
      </c>
      <c r="GQ398">
        <v>46626.7</v>
      </c>
      <c r="GR398">
        <v>37870.6</v>
      </c>
      <c r="GS398">
        <v>1.8655</v>
      </c>
      <c r="GT398">
        <v>1.85845</v>
      </c>
      <c r="GU398">
        <v>0.0838749</v>
      </c>
      <c r="GV398">
        <v>0</v>
      </c>
      <c r="GW398">
        <v>28.6339</v>
      </c>
      <c r="GX398">
        <v>999.9</v>
      </c>
      <c r="GY398">
        <v>53</v>
      </c>
      <c r="GZ398">
        <v>31.8</v>
      </c>
      <c r="HA398">
        <v>27.7493</v>
      </c>
      <c r="HB398">
        <v>61.0037</v>
      </c>
      <c r="HC398">
        <v>25.8974</v>
      </c>
      <c r="HD398">
        <v>1</v>
      </c>
      <c r="HE398">
        <v>0.142508</v>
      </c>
      <c r="HF398">
        <v>-1.28629</v>
      </c>
      <c r="HG398">
        <v>20.294</v>
      </c>
      <c r="HH398">
        <v>5.21744</v>
      </c>
      <c r="HI398">
        <v>11.98</v>
      </c>
      <c r="HJ398">
        <v>4.96555</v>
      </c>
      <c r="HK398">
        <v>3.27595</v>
      </c>
      <c r="HL398">
        <v>9999</v>
      </c>
      <c r="HM398">
        <v>9999</v>
      </c>
      <c r="HN398">
        <v>9999</v>
      </c>
      <c r="HO398">
        <v>999.9</v>
      </c>
      <c r="HP398">
        <v>1.86388</v>
      </c>
      <c r="HQ398">
        <v>1.86006</v>
      </c>
      <c r="HR398">
        <v>1.85839</v>
      </c>
      <c r="HS398">
        <v>1.85975</v>
      </c>
      <c r="HT398">
        <v>1.85988</v>
      </c>
      <c r="HU398">
        <v>1.85837</v>
      </c>
      <c r="HV398">
        <v>1.85745</v>
      </c>
      <c r="HW398">
        <v>1.85242</v>
      </c>
      <c r="HX398">
        <v>0</v>
      </c>
      <c r="HY398">
        <v>0</v>
      </c>
      <c r="HZ398">
        <v>0</v>
      </c>
      <c r="IA398">
        <v>0</v>
      </c>
      <c r="IB398" t="s">
        <v>426</v>
      </c>
      <c r="IC398" t="s">
        <v>427</v>
      </c>
      <c r="ID398" t="s">
        <v>428</v>
      </c>
      <c r="IE398" t="s">
        <v>428</v>
      </c>
      <c r="IF398" t="s">
        <v>428</v>
      </c>
      <c r="IG398" t="s">
        <v>428</v>
      </c>
      <c r="IH398">
        <v>0</v>
      </c>
      <c r="II398">
        <v>100</v>
      </c>
      <c r="IJ398">
        <v>100</v>
      </c>
      <c r="IK398">
        <v>-0.661</v>
      </c>
      <c r="IL398">
        <v>0.3175</v>
      </c>
      <c r="IM398">
        <v>-0.6605319167387009</v>
      </c>
      <c r="IN398">
        <v>-0.0004737513092168879</v>
      </c>
      <c r="IO398">
        <v>1.233974951706583E-06</v>
      </c>
      <c r="IP398">
        <v>-2.791035861235605E-10</v>
      </c>
      <c r="IQ398">
        <v>0.04306461537617447</v>
      </c>
      <c r="IR398">
        <v>-0.002560808816659483</v>
      </c>
      <c r="IS398">
        <v>0.0007441110143227328</v>
      </c>
      <c r="IT398">
        <v>-6.151772081818622E-06</v>
      </c>
      <c r="IU398">
        <v>2</v>
      </c>
      <c r="IV398">
        <v>1988</v>
      </c>
      <c r="IW398">
        <v>1</v>
      </c>
      <c r="IX398">
        <v>28</v>
      </c>
      <c r="IY398">
        <v>190451.7</v>
      </c>
      <c r="IZ398">
        <v>190451.9</v>
      </c>
      <c r="JA398">
        <v>1.1499</v>
      </c>
      <c r="JB398">
        <v>2.62085</v>
      </c>
      <c r="JC398">
        <v>1.49658</v>
      </c>
      <c r="JD398">
        <v>2.34863</v>
      </c>
      <c r="JE398">
        <v>1.54907</v>
      </c>
      <c r="JF398">
        <v>2.323</v>
      </c>
      <c r="JG398">
        <v>36.5996</v>
      </c>
      <c r="JH398">
        <v>24.0875</v>
      </c>
      <c r="JI398">
        <v>18</v>
      </c>
      <c r="JJ398">
        <v>481.416</v>
      </c>
      <c r="JK398">
        <v>491.366</v>
      </c>
      <c r="JL398">
        <v>30.5759</v>
      </c>
      <c r="JM398">
        <v>29.0811</v>
      </c>
      <c r="JN398">
        <v>30.0002</v>
      </c>
      <c r="JO398">
        <v>29.2765</v>
      </c>
      <c r="JP398">
        <v>29.2634</v>
      </c>
      <c r="JQ398">
        <v>23.1177</v>
      </c>
      <c r="JR398">
        <v>18.5199</v>
      </c>
      <c r="JS398">
        <v>100</v>
      </c>
      <c r="JT398">
        <v>30.5727</v>
      </c>
      <c r="JU398">
        <v>420</v>
      </c>
      <c r="JV398">
        <v>23.5776</v>
      </c>
      <c r="JW398">
        <v>101.942</v>
      </c>
      <c r="JX398">
        <v>91.3313</v>
      </c>
    </row>
    <row r="399" spans="1:284">
      <c r="A399">
        <v>381</v>
      </c>
      <c r="B399">
        <v>1758416707</v>
      </c>
      <c r="C399">
        <v>4004</v>
      </c>
      <c r="D399" t="s">
        <v>1198</v>
      </c>
      <c r="E399" t="s">
        <v>1199</v>
      </c>
      <c r="F399">
        <v>5</v>
      </c>
      <c r="G399" t="s">
        <v>1159</v>
      </c>
      <c r="H399" t="s">
        <v>421</v>
      </c>
      <c r="I399">
        <v>1758416699</v>
      </c>
      <c r="J399">
        <f>(K399)/1000</f>
        <v>0</v>
      </c>
      <c r="K399">
        <f>1000*DK399*AI399*(DG399-DH399)/(100*CZ399*(1000-AI399*DG399))</f>
        <v>0</v>
      </c>
      <c r="L399">
        <f>DK399*AI399*(DF399-DE399*(1000-AI399*DH399)/(1000-AI399*DG399))/(100*CZ399)</f>
        <v>0</v>
      </c>
      <c r="M399">
        <f>DE399 - IF(AI399&gt;1, L399*CZ399*100.0/(AK399), 0)</f>
        <v>0</v>
      </c>
      <c r="N399">
        <f>((T399-J399/2)*M399-L399)/(T399+J399/2)</f>
        <v>0</v>
      </c>
      <c r="O399">
        <f>N399*(DL399+DM399)/1000.0</f>
        <v>0</v>
      </c>
      <c r="P399">
        <f>(DE399 - IF(AI399&gt;1, L399*CZ399*100.0/(AK399), 0))*(DL399+DM399)/1000.0</f>
        <v>0</v>
      </c>
      <c r="Q399">
        <f>2.0/((1/S399-1/R399)+SIGN(S399)*SQRT((1/S399-1/R399)*(1/S399-1/R399) + 4*DA399/((DA399+1)*(DA399+1))*(2*1/S399*1/R399-1/R399*1/R399)))</f>
        <v>0</v>
      </c>
      <c r="R399">
        <f>IF(LEFT(DB399,1)&lt;&gt;"0",IF(LEFT(DB399,1)="1",3.0,DC399),$D$5+$E$5*(DS399*DL399/($K$5*1000))+$F$5*(DS399*DL399/($K$5*1000))*MAX(MIN(CZ399,$J$5),$I$5)*MAX(MIN(CZ399,$J$5),$I$5)+$G$5*MAX(MIN(CZ399,$J$5),$I$5)*(DS399*DL399/($K$5*1000))+$H$5*(DS399*DL399/($K$5*1000))*(DS399*DL399/($K$5*1000)))</f>
        <v>0</v>
      </c>
      <c r="S399">
        <f>J399*(1000-(1000*0.61365*exp(17.502*W399/(240.97+W399))/(DL399+DM399)+DG399)/2)/(1000*0.61365*exp(17.502*W399/(240.97+W399))/(DL399+DM399)-DG399)</f>
        <v>0</v>
      </c>
      <c r="T399">
        <f>1/((DA399+1)/(Q399/1.6)+1/(R399/1.37)) + DA399/((DA399+1)/(Q399/1.6) + DA399/(R399/1.37))</f>
        <v>0</v>
      </c>
      <c r="U399">
        <f>(CV399*CY399)</f>
        <v>0</v>
      </c>
      <c r="V399">
        <f>(DN399+(U399+2*0.95*5.67E-8*(((DN399+$B$9)+273)^4-(DN399+273)^4)-44100*J399)/(1.84*29.3*R399+8*0.95*5.67E-8*(DN399+273)^3))</f>
        <v>0</v>
      </c>
      <c r="W399">
        <f>($C$9*DO399+$D$9*DP399+$E$9*V399)</f>
        <v>0</v>
      </c>
      <c r="X399">
        <f>0.61365*exp(17.502*W399/(240.97+W399))</f>
        <v>0</v>
      </c>
      <c r="Y399">
        <f>(Z399/AA399*100)</f>
        <v>0</v>
      </c>
      <c r="Z399">
        <f>DG399*(DL399+DM399)/1000</f>
        <v>0</v>
      </c>
      <c r="AA399">
        <f>0.61365*exp(17.502*DN399/(240.97+DN399))</f>
        <v>0</v>
      </c>
      <c r="AB399">
        <f>(X399-DG399*(DL399+DM399)/1000)</f>
        <v>0</v>
      </c>
      <c r="AC399">
        <f>(-J399*44100)</f>
        <v>0</v>
      </c>
      <c r="AD399">
        <f>2*29.3*R399*0.92*(DN399-W399)</f>
        <v>0</v>
      </c>
      <c r="AE399">
        <f>2*0.95*5.67E-8*(((DN399+$B$9)+273)^4-(W399+273)^4)</f>
        <v>0</v>
      </c>
      <c r="AF399">
        <f>U399+AE399+AC399+AD399</f>
        <v>0</v>
      </c>
      <c r="AG399">
        <v>0</v>
      </c>
      <c r="AH399">
        <v>0</v>
      </c>
      <c r="AI399">
        <f>IF(AG399*$H$15&gt;=AK399,1.0,(AK399/(AK399-AG399*$H$15)))</f>
        <v>0</v>
      </c>
      <c r="AJ399">
        <f>(AI399-1)*100</f>
        <v>0</v>
      </c>
      <c r="AK399">
        <f>MAX(0,($B$15+$C$15*DS399)/(1+$D$15*DS399)*DL399/(DN399+273)*$E$15)</f>
        <v>0</v>
      </c>
      <c r="AL399" t="s">
        <v>422</v>
      </c>
      <c r="AM399" t="s">
        <v>422</v>
      </c>
      <c r="AN399">
        <v>0</v>
      </c>
      <c r="AO399">
        <v>0</v>
      </c>
      <c r="AP399">
        <f>1-AN399/AO399</f>
        <v>0</v>
      </c>
      <c r="AQ399">
        <v>0</v>
      </c>
      <c r="AR399" t="s">
        <v>422</v>
      </c>
      <c r="AS399" t="s">
        <v>422</v>
      </c>
      <c r="AT399">
        <v>0</v>
      </c>
      <c r="AU399">
        <v>0</v>
      </c>
      <c r="AV399">
        <f>1-AT399/AU399</f>
        <v>0</v>
      </c>
      <c r="AW399">
        <v>0.5</v>
      </c>
      <c r="AX399">
        <f>CW399</f>
        <v>0</v>
      </c>
      <c r="AY399">
        <f>L399</f>
        <v>0</v>
      </c>
      <c r="AZ399">
        <f>AV399*AW399*AX399</f>
        <v>0</v>
      </c>
      <c r="BA399">
        <f>(AY399-AQ399)/AX399</f>
        <v>0</v>
      </c>
      <c r="BB399">
        <f>(AO399-AU399)/AU399</f>
        <v>0</v>
      </c>
      <c r="BC399">
        <f>AN399/(AP399+AN399/AU399)</f>
        <v>0</v>
      </c>
      <c r="BD399" t="s">
        <v>422</v>
      </c>
      <c r="BE399">
        <v>0</v>
      </c>
      <c r="BF399">
        <f>IF(BE399&lt;&gt;0, BE399, BC399)</f>
        <v>0</v>
      </c>
      <c r="BG399">
        <f>1-BF399/AU399</f>
        <v>0</v>
      </c>
      <c r="BH399">
        <f>(AU399-AT399)/(AU399-BF399)</f>
        <v>0</v>
      </c>
      <c r="BI399">
        <f>(AO399-AU399)/(AO399-BF399)</f>
        <v>0</v>
      </c>
      <c r="BJ399">
        <f>(AU399-AT399)/(AU399-AN399)</f>
        <v>0</v>
      </c>
      <c r="BK399">
        <f>(AO399-AU399)/(AO399-AN399)</f>
        <v>0</v>
      </c>
      <c r="BL399">
        <f>(BH399*BF399/AT399)</f>
        <v>0</v>
      </c>
      <c r="BM399">
        <f>(1-BL399)</f>
        <v>0</v>
      </c>
      <c r="CV399">
        <f>$B$13*DT399+$C$13*DU399+$F$13*EF399*(1-EI399)</f>
        <v>0</v>
      </c>
      <c r="CW399">
        <f>CV399*CX399</f>
        <v>0</v>
      </c>
      <c r="CX399">
        <f>($B$13*$D$11+$C$13*$D$11+$F$13*((ES399+EK399)/MAX(ES399+EK399+ET399, 0.1)*$I$11+ET399/MAX(ES399+EK399+ET399, 0.1)*$J$11))/($B$13+$C$13+$F$13)</f>
        <v>0</v>
      </c>
      <c r="CY399">
        <f>($B$13*$K$11+$C$13*$K$11+$F$13*((ES399+EK399)/MAX(ES399+EK399+ET399, 0.1)*$P$11+ET399/MAX(ES399+EK399+ET399, 0.1)*$Q$11))/($B$13+$C$13+$F$13)</f>
        <v>0</v>
      </c>
      <c r="CZ399">
        <v>5.79</v>
      </c>
      <c r="DA399">
        <v>0.5</v>
      </c>
      <c r="DB399" t="s">
        <v>423</v>
      </c>
      <c r="DC399">
        <v>2</v>
      </c>
      <c r="DD399">
        <v>1758416699</v>
      </c>
      <c r="DE399">
        <v>423.2512916666667</v>
      </c>
      <c r="DF399">
        <v>420.0082916666667</v>
      </c>
      <c r="DG399">
        <v>23.97512083333334</v>
      </c>
      <c r="DH399">
        <v>23.6047375</v>
      </c>
      <c r="DI399">
        <v>423.9120416666667</v>
      </c>
      <c r="DJ399">
        <v>23.65762500000001</v>
      </c>
      <c r="DK399">
        <v>499.9825</v>
      </c>
      <c r="DL399">
        <v>90.17912916666667</v>
      </c>
      <c r="DM399">
        <v>0.06900241666666666</v>
      </c>
      <c r="DN399">
        <v>30.27873333333333</v>
      </c>
      <c r="DO399">
        <v>29.99725</v>
      </c>
      <c r="DP399">
        <v>999.9</v>
      </c>
      <c r="DQ399">
        <v>0</v>
      </c>
      <c r="DR399">
        <v>0</v>
      </c>
      <c r="DS399">
        <v>9990.8575</v>
      </c>
      <c r="DT399">
        <v>0</v>
      </c>
      <c r="DU399">
        <v>3.76427</v>
      </c>
      <c r="DV399">
        <v>3.242837083333333</v>
      </c>
      <c r="DW399">
        <v>433.6479166666666</v>
      </c>
      <c r="DX399">
        <v>430.1623333333334</v>
      </c>
      <c r="DY399">
        <v>0.3703835833333333</v>
      </c>
      <c r="DZ399">
        <v>420.0082916666667</v>
      </c>
      <c r="EA399">
        <v>23.6047375</v>
      </c>
      <c r="EB399">
        <v>2.162055</v>
      </c>
      <c r="EC399">
        <v>2.128654166666667</v>
      </c>
      <c r="ED399">
        <v>18.68389166666667</v>
      </c>
      <c r="EE399">
        <v>18.4352375</v>
      </c>
      <c r="EF399">
        <v>0.00500078</v>
      </c>
      <c r="EG399">
        <v>0</v>
      </c>
      <c r="EH399">
        <v>0</v>
      </c>
      <c r="EI399">
        <v>0</v>
      </c>
      <c r="EJ399">
        <v>961.4583333333334</v>
      </c>
      <c r="EK399">
        <v>0.00500078</v>
      </c>
      <c r="EL399">
        <v>-18.06666666666667</v>
      </c>
      <c r="EM399">
        <v>-0.9958333333333332</v>
      </c>
      <c r="EN399">
        <v>34.96845833333333</v>
      </c>
      <c r="EO399">
        <v>38.38266666666667</v>
      </c>
      <c r="EP399">
        <v>36.88783333333333</v>
      </c>
      <c r="EQ399">
        <v>38.36695833333333</v>
      </c>
      <c r="ER399">
        <v>37.55970833333333</v>
      </c>
      <c r="ES399">
        <v>0</v>
      </c>
      <c r="ET399">
        <v>0</v>
      </c>
      <c r="EU399">
        <v>0</v>
      </c>
      <c r="EV399">
        <v>1758416707.2</v>
      </c>
      <c r="EW399">
        <v>0</v>
      </c>
      <c r="EX399">
        <v>963.0038461538461</v>
      </c>
      <c r="EY399">
        <v>-0.7760691389960587</v>
      </c>
      <c r="EZ399">
        <v>-20.87179412694794</v>
      </c>
      <c r="FA399">
        <v>-19.58846153846154</v>
      </c>
      <c r="FB399">
        <v>15</v>
      </c>
      <c r="FC399">
        <v>0</v>
      </c>
      <c r="FD399" t="s">
        <v>424</v>
      </c>
      <c r="FE399">
        <v>1746989605.5</v>
      </c>
      <c r="FF399">
        <v>1746989593.5</v>
      </c>
      <c r="FG399">
        <v>0</v>
      </c>
      <c r="FH399">
        <v>-0.274</v>
      </c>
      <c r="FI399">
        <v>-0.002</v>
      </c>
      <c r="FJ399">
        <v>2.549</v>
      </c>
      <c r="FK399">
        <v>0.129</v>
      </c>
      <c r="FL399">
        <v>420</v>
      </c>
      <c r="FM399">
        <v>17</v>
      </c>
      <c r="FN399">
        <v>0.02</v>
      </c>
      <c r="FO399">
        <v>0.04</v>
      </c>
      <c r="FP399">
        <v>3.25153725</v>
      </c>
      <c r="FQ399">
        <v>-0.03739080675421876</v>
      </c>
      <c r="FR399">
        <v>0.0302187714001992</v>
      </c>
      <c r="FS399">
        <v>1</v>
      </c>
      <c r="FT399">
        <v>964.2205882352941</v>
      </c>
      <c r="FU399">
        <v>-22.00305616929196</v>
      </c>
      <c r="FV399">
        <v>7.385748574580671</v>
      </c>
      <c r="FW399">
        <v>0</v>
      </c>
      <c r="FX399">
        <v>0.37039115</v>
      </c>
      <c r="FY399">
        <v>0.008539834896810905</v>
      </c>
      <c r="FZ399">
        <v>0.001624476200964483</v>
      </c>
      <c r="GA399">
        <v>1</v>
      </c>
      <c r="GB399">
        <v>2</v>
      </c>
      <c r="GC399">
        <v>3</v>
      </c>
      <c r="GD399" t="s">
        <v>425</v>
      </c>
      <c r="GE399">
        <v>3.10294</v>
      </c>
      <c r="GF399">
        <v>2.72769</v>
      </c>
      <c r="GG399">
        <v>0.08828039999999999</v>
      </c>
      <c r="GH399">
        <v>0.087712</v>
      </c>
      <c r="GI399">
        <v>0.10732</v>
      </c>
      <c r="GJ399">
        <v>0.107583</v>
      </c>
      <c r="GK399">
        <v>23827.4</v>
      </c>
      <c r="GL399">
        <v>21635.5</v>
      </c>
      <c r="GM399">
        <v>26699.1</v>
      </c>
      <c r="GN399">
        <v>23937.9</v>
      </c>
      <c r="GO399">
        <v>38137.8</v>
      </c>
      <c r="GP399">
        <v>31577.1</v>
      </c>
      <c r="GQ399">
        <v>46626.5</v>
      </c>
      <c r="GR399">
        <v>37870.6</v>
      </c>
      <c r="GS399">
        <v>1.86553</v>
      </c>
      <c r="GT399">
        <v>1.85845</v>
      </c>
      <c r="GU399">
        <v>0.0840984</v>
      </c>
      <c r="GV399">
        <v>0</v>
      </c>
      <c r="GW399">
        <v>28.6339</v>
      </c>
      <c r="GX399">
        <v>999.9</v>
      </c>
      <c r="GY399">
        <v>53</v>
      </c>
      <c r="GZ399">
        <v>31.8</v>
      </c>
      <c r="HA399">
        <v>27.749</v>
      </c>
      <c r="HB399">
        <v>61.1037</v>
      </c>
      <c r="HC399">
        <v>25.9375</v>
      </c>
      <c r="HD399">
        <v>1</v>
      </c>
      <c r="HE399">
        <v>0.142614</v>
      </c>
      <c r="HF399">
        <v>-1.27166</v>
      </c>
      <c r="HG399">
        <v>20.2941</v>
      </c>
      <c r="HH399">
        <v>5.21729</v>
      </c>
      <c r="HI399">
        <v>11.98</v>
      </c>
      <c r="HJ399">
        <v>4.96545</v>
      </c>
      <c r="HK399">
        <v>3.27595</v>
      </c>
      <c r="HL399">
        <v>9999</v>
      </c>
      <c r="HM399">
        <v>9999</v>
      </c>
      <c r="HN399">
        <v>9999</v>
      </c>
      <c r="HO399">
        <v>999.9</v>
      </c>
      <c r="HP399">
        <v>1.86386</v>
      </c>
      <c r="HQ399">
        <v>1.86005</v>
      </c>
      <c r="HR399">
        <v>1.85838</v>
      </c>
      <c r="HS399">
        <v>1.85975</v>
      </c>
      <c r="HT399">
        <v>1.85986</v>
      </c>
      <c r="HU399">
        <v>1.85837</v>
      </c>
      <c r="HV399">
        <v>1.85745</v>
      </c>
      <c r="HW399">
        <v>1.85242</v>
      </c>
      <c r="HX399">
        <v>0</v>
      </c>
      <c r="HY399">
        <v>0</v>
      </c>
      <c r="HZ399">
        <v>0</v>
      </c>
      <c r="IA399">
        <v>0</v>
      </c>
      <c r="IB399" t="s">
        <v>426</v>
      </c>
      <c r="IC399" t="s">
        <v>427</v>
      </c>
      <c r="ID399" t="s">
        <v>428</v>
      </c>
      <c r="IE399" t="s">
        <v>428</v>
      </c>
      <c r="IF399" t="s">
        <v>428</v>
      </c>
      <c r="IG399" t="s">
        <v>428</v>
      </c>
      <c r="IH399">
        <v>0</v>
      </c>
      <c r="II399">
        <v>100</v>
      </c>
      <c r="IJ399">
        <v>100</v>
      </c>
      <c r="IK399">
        <v>-0.661</v>
      </c>
      <c r="IL399">
        <v>0.3175</v>
      </c>
      <c r="IM399">
        <v>-0.6605319167387009</v>
      </c>
      <c r="IN399">
        <v>-0.0004737513092168879</v>
      </c>
      <c r="IO399">
        <v>1.233974951706583E-06</v>
      </c>
      <c r="IP399">
        <v>-2.791035861235605E-10</v>
      </c>
      <c r="IQ399">
        <v>0.04306461537617447</v>
      </c>
      <c r="IR399">
        <v>-0.002560808816659483</v>
      </c>
      <c r="IS399">
        <v>0.0007441110143227328</v>
      </c>
      <c r="IT399">
        <v>-6.151772081818622E-06</v>
      </c>
      <c r="IU399">
        <v>2</v>
      </c>
      <c r="IV399">
        <v>1988</v>
      </c>
      <c r="IW399">
        <v>1</v>
      </c>
      <c r="IX399">
        <v>28</v>
      </c>
      <c r="IY399">
        <v>190451.7</v>
      </c>
      <c r="IZ399">
        <v>190451.9</v>
      </c>
      <c r="JA399">
        <v>1.1499</v>
      </c>
      <c r="JB399">
        <v>2.62451</v>
      </c>
      <c r="JC399">
        <v>1.49658</v>
      </c>
      <c r="JD399">
        <v>2.34863</v>
      </c>
      <c r="JE399">
        <v>1.54907</v>
      </c>
      <c r="JF399">
        <v>2.38037</v>
      </c>
      <c r="JG399">
        <v>36.6233</v>
      </c>
      <c r="JH399">
        <v>24.0875</v>
      </c>
      <c r="JI399">
        <v>18</v>
      </c>
      <c r="JJ399">
        <v>481.431</v>
      </c>
      <c r="JK399">
        <v>491.366</v>
      </c>
      <c r="JL399">
        <v>30.577</v>
      </c>
      <c r="JM399">
        <v>29.0811</v>
      </c>
      <c r="JN399">
        <v>30.0001</v>
      </c>
      <c r="JO399">
        <v>29.2765</v>
      </c>
      <c r="JP399">
        <v>29.2634</v>
      </c>
      <c r="JQ399">
        <v>23.1163</v>
      </c>
      <c r="JR399">
        <v>18.5199</v>
      </c>
      <c r="JS399">
        <v>100</v>
      </c>
      <c r="JT399">
        <v>30.5727</v>
      </c>
      <c r="JU399">
        <v>420</v>
      </c>
      <c r="JV399">
        <v>23.5776</v>
      </c>
      <c r="JW399">
        <v>101.942</v>
      </c>
      <c r="JX399">
        <v>91.3314</v>
      </c>
    </row>
    <row r="400" spans="1:284">
      <c r="A400">
        <v>382</v>
      </c>
      <c r="B400">
        <v>1758416709</v>
      </c>
      <c r="C400">
        <v>4006</v>
      </c>
      <c r="D400" t="s">
        <v>1200</v>
      </c>
      <c r="E400" t="s">
        <v>1201</v>
      </c>
      <c r="F400">
        <v>5</v>
      </c>
      <c r="G400" t="s">
        <v>1159</v>
      </c>
      <c r="H400" t="s">
        <v>421</v>
      </c>
      <c r="I400">
        <v>1758416701</v>
      </c>
      <c r="J400">
        <f>(K400)/1000</f>
        <v>0</v>
      </c>
      <c r="K400">
        <f>1000*DK400*AI400*(DG400-DH400)/(100*CZ400*(1000-AI400*DG400))</f>
        <v>0</v>
      </c>
      <c r="L400">
        <f>DK400*AI400*(DF400-DE400*(1000-AI400*DH400)/(1000-AI400*DG400))/(100*CZ400)</f>
        <v>0</v>
      </c>
      <c r="M400">
        <f>DE400 - IF(AI400&gt;1, L400*CZ400*100.0/(AK400), 0)</f>
        <v>0</v>
      </c>
      <c r="N400">
        <f>((T400-J400/2)*M400-L400)/(T400+J400/2)</f>
        <v>0</v>
      </c>
      <c r="O400">
        <f>N400*(DL400+DM400)/1000.0</f>
        <v>0</v>
      </c>
      <c r="P400">
        <f>(DE400 - IF(AI400&gt;1, L400*CZ400*100.0/(AK400), 0))*(DL400+DM400)/1000.0</f>
        <v>0</v>
      </c>
      <c r="Q400">
        <f>2.0/((1/S400-1/R400)+SIGN(S400)*SQRT((1/S400-1/R400)*(1/S400-1/R400) + 4*DA400/((DA400+1)*(DA400+1))*(2*1/S400*1/R400-1/R400*1/R400)))</f>
        <v>0</v>
      </c>
      <c r="R400">
        <f>IF(LEFT(DB400,1)&lt;&gt;"0",IF(LEFT(DB400,1)="1",3.0,DC400),$D$5+$E$5*(DS400*DL400/($K$5*1000))+$F$5*(DS400*DL400/($K$5*1000))*MAX(MIN(CZ400,$J$5),$I$5)*MAX(MIN(CZ400,$J$5),$I$5)+$G$5*MAX(MIN(CZ400,$J$5),$I$5)*(DS400*DL400/($K$5*1000))+$H$5*(DS400*DL400/($K$5*1000))*(DS400*DL400/($K$5*1000)))</f>
        <v>0</v>
      </c>
      <c r="S400">
        <f>J400*(1000-(1000*0.61365*exp(17.502*W400/(240.97+W400))/(DL400+DM400)+DG400)/2)/(1000*0.61365*exp(17.502*W400/(240.97+W400))/(DL400+DM400)-DG400)</f>
        <v>0</v>
      </c>
      <c r="T400">
        <f>1/((DA400+1)/(Q400/1.6)+1/(R400/1.37)) + DA400/((DA400+1)/(Q400/1.6) + DA400/(R400/1.37))</f>
        <v>0</v>
      </c>
      <c r="U400">
        <f>(CV400*CY400)</f>
        <v>0</v>
      </c>
      <c r="V400">
        <f>(DN400+(U400+2*0.95*5.67E-8*(((DN400+$B$9)+273)^4-(DN400+273)^4)-44100*J400)/(1.84*29.3*R400+8*0.95*5.67E-8*(DN400+273)^3))</f>
        <v>0</v>
      </c>
      <c r="W400">
        <f>($C$9*DO400+$D$9*DP400+$E$9*V400)</f>
        <v>0</v>
      </c>
      <c r="X400">
        <f>0.61365*exp(17.502*W400/(240.97+W400))</f>
        <v>0</v>
      </c>
      <c r="Y400">
        <f>(Z400/AA400*100)</f>
        <v>0</v>
      </c>
      <c r="Z400">
        <f>DG400*(DL400+DM400)/1000</f>
        <v>0</v>
      </c>
      <c r="AA400">
        <f>0.61365*exp(17.502*DN400/(240.97+DN400))</f>
        <v>0</v>
      </c>
      <c r="AB400">
        <f>(X400-DG400*(DL400+DM400)/1000)</f>
        <v>0</v>
      </c>
      <c r="AC400">
        <f>(-J400*44100)</f>
        <v>0</v>
      </c>
      <c r="AD400">
        <f>2*29.3*R400*0.92*(DN400-W400)</f>
        <v>0</v>
      </c>
      <c r="AE400">
        <f>2*0.95*5.67E-8*(((DN400+$B$9)+273)^4-(W400+273)^4)</f>
        <v>0</v>
      </c>
      <c r="AF400">
        <f>U400+AE400+AC400+AD400</f>
        <v>0</v>
      </c>
      <c r="AG400">
        <v>0</v>
      </c>
      <c r="AH400">
        <v>0</v>
      </c>
      <c r="AI400">
        <f>IF(AG400*$H$15&gt;=AK400,1.0,(AK400/(AK400-AG400*$H$15)))</f>
        <v>0</v>
      </c>
      <c r="AJ400">
        <f>(AI400-1)*100</f>
        <v>0</v>
      </c>
      <c r="AK400">
        <f>MAX(0,($B$15+$C$15*DS400)/(1+$D$15*DS400)*DL400/(DN400+273)*$E$15)</f>
        <v>0</v>
      </c>
      <c r="AL400" t="s">
        <v>422</v>
      </c>
      <c r="AM400" t="s">
        <v>422</v>
      </c>
      <c r="AN400">
        <v>0</v>
      </c>
      <c r="AO400">
        <v>0</v>
      </c>
      <c r="AP400">
        <f>1-AN400/AO400</f>
        <v>0</v>
      </c>
      <c r="AQ400">
        <v>0</v>
      </c>
      <c r="AR400" t="s">
        <v>422</v>
      </c>
      <c r="AS400" t="s">
        <v>422</v>
      </c>
      <c r="AT400">
        <v>0</v>
      </c>
      <c r="AU400">
        <v>0</v>
      </c>
      <c r="AV400">
        <f>1-AT400/AU400</f>
        <v>0</v>
      </c>
      <c r="AW400">
        <v>0.5</v>
      </c>
      <c r="AX400">
        <f>CW400</f>
        <v>0</v>
      </c>
      <c r="AY400">
        <f>L400</f>
        <v>0</v>
      </c>
      <c r="AZ400">
        <f>AV400*AW400*AX400</f>
        <v>0</v>
      </c>
      <c r="BA400">
        <f>(AY400-AQ400)/AX400</f>
        <v>0</v>
      </c>
      <c r="BB400">
        <f>(AO400-AU400)/AU400</f>
        <v>0</v>
      </c>
      <c r="BC400">
        <f>AN400/(AP400+AN400/AU400)</f>
        <v>0</v>
      </c>
      <c r="BD400" t="s">
        <v>422</v>
      </c>
      <c r="BE400">
        <v>0</v>
      </c>
      <c r="BF400">
        <f>IF(BE400&lt;&gt;0, BE400, BC400)</f>
        <v>0</v>
      </c>
      <c r="BG400">
        <f>1-BF400/AU400</f>
        <v>0</v>
      </c>
      <c r="BH400">
        <f>(AU400-AT400)/(AU400-BF400)</f>
        <v>0</v>
      </c>
      <c r="BI400">
        <f>(AO400-AU400)/(AO400-BF400)</f>
        <v>0</v>
      </c>
      <c r="BJ400">
        <f>(AU400-AT400)/(AU400-AN400)</f>
        <v>0</v>
      </c>
      <c r="BK400">
        <f>(AO400-AU400)/(AO400-AN400)</f>
        <v>0</v>
      </c>
      <c r="BL400">
        <f>(BH400*BF400/AT400)</f>
        <v>0</v>
      </c>
      <c r="BM400">
        <f>(1-BL400)</f>
        <v>0</v>
      </c>
      <c r="CV400">
        <f>$B$13*DT400+$C$13*DU400+$F$13*EF400*(1-EI400)</f>
        <v>0</v>
      </c>
      <c r="CW400">
        <f>CV400*CX400</f>
        <v>0</v>
      </c>
      <c r="CX400">
        <f>($B$13*$D$11+$C$13*$D$11+$F$13*((ES400+EK400)/MAX(ES400+EK400+ET400, 0.1)*$I$11+ET400/MAX(ES400+EK400+ET400, 0.1)*$J$11))/($B$13+$C$13+$F$13)</f>
        <v>0</v>
      </c>
      <c r="CY400">
        <f>($B$13*$K$11+$C$13*$K$11+$F$13*((ES400+EK400)/MAX(ES400+EK400+ET400, 0.1)*$P$11+ET400/MAX(ES400+EK400+ET400, 0.1)*$Q$11))/($B$13+$C$13+$F$13)</f>
        <v>0</v>
      </c>
      <c r="CZ400">
        <v>5.79</v>
      </c>
      <c r="DA400">
        <v>0.5</v>
      </c>
      <c r="DB400" t="s">
        <v>423</v>
      </c>
      <c r="DC400">
        <v>2</v>
      </c>
      <c r="DD400">
        <v>1758416701</v>
      </c>
      <c r="DE400">
        <v>423.2573333333334</v>
      </c>
      <c r="DF400">
        <v>420.0062916666666</v>
      </c>
      <c r="DG400">
        <v>23.97513333333333</v>
      </c>
      <c r="DH400">
        <v>23.60465833333333</v>
      </c>
      <c r="DI400">
        <v>423.9180416666666</v>
      </c>
      <c r="DJ400">
        <v>23.6576375</v>
      </c>
      <c r="DK400">
        <v>499.9452083333334</v>
      </c>
      <c r="DL400">
        <v>90.17920833333334</v>
      </c>
      <c r="DM400">
        <v>0.06913367500000001</v>
      </c>
      <c r="DN400">
        <v>30.27802916666667</v>
      </c>
      <c r="DO400">
        <v>29.99713333333333</v>
      </c>
      <c r="DP400">
        <v>999.9</v>
      </c>
      <c r="DQ400">
        <v>0</v>
      </c>
      <c r="DR400">
        <v>0</v>
      </c>
      <c r="DS400">
        <v>9988.045</v>
      </c>
      <c r="DT400">
        <v>0</v>
      </c>
      <c r="DU400">
        <v>3.76427</v>
      </c>
      <c r="DV400">
        <v>3.250850833333333</v>
      </c>
      <c r="DW400">
        <v>433.654125</v>
      </c>
      <c r="DX400">
        <v>430.16025</v>
      </c>
      <c r="DY400">
        <v>0.3704725833333334</v>
      </c>
      <c r="DZ400">
        <v>420.0062916666666</v>
      </c>
      <c r="EA400">
        <v>23.60465833333333</v>
      </c>
      <c r="EB400">
        <v>2.16205875</v>
      </c>
      <c r="EC400">
        <v>2.128649583333333</v>
      </c>
      <c r="ED400">
        <v>18.68391666666666</v>
      </c>
      <c r="EE400">
        <v>18.43520416666667</v>
      </c>
      <c r="EF400">
        <v>0.00500078</v>
      </c>
      <c r="EG400">
        <v>0</v>
      </c>
      <c r="EH400">
        <v>0</v>
      </c>
      <c r="EI400">
        <v>0</v>
      </c>
      <c r="EJ400">
        <v>962.4333333333334</v>
      </c>
      <c r="EK400">
        <v>0.00500078</v>
      </c>
      <c r="EL400">
        <v>-19.41666666666667</v>
      </c>
      <c r="EM400">
        <v>-1.204166666666667</v>
      </c>
      <c r="EN400">
        <v>34.95025</v>
      </c>
      <c r="EO400">
        <v>38.36704166666667</v>
      </c>
      <c r="EP400">
        <v>36.906125</v>
      </c>
      <c r="EQ400">
        <v>38.34091666666666</v>
      </c>
      <c r="ER400">
        <v>37.53625</v>
      </c>
      <c r="ES400">
        <v>0</v>
      </c>
      <c r="ET400">
        <v>0</v>
      </c>
      <c r="EU400">
        <v>0</v>
      </c>
      <c r="EV400">
        <v>1758416709</v>
      </c>
      <c r="EW400">
        <v>0</v>
      </c>
      <c r="EX400">
        <v>963.472</v>
      </c>
      <c r="EY400">
        <v>12.69999912059681</v>
      </c>
      <c r="EZ400">
        <v>-0.3076916208398033</v>
      </c>
      <c r="FA400">
        <v>-21.068</v>
      </c>
      <c r="FB400">
        <v>15</v>
      </c>
      <c r="FC400">
        <v>0</v>
      </c>
      <c r="FD400" t="s">
        <v>424</v>
      </c>
      <c r="FE400">
        <v>1746989605.5</v>
      </c>
      <c r="FF400">
        <v>1746989593.5</v>
      </c>
      <c r="FG400">
        <v>0</v>
      </c>
      <c r="FH400">
        <v>-0.274</v>
      </c>
      <c r="FI400">
        <v>-0.002</v>
      </c>
      <c r="FJ400">
        <v>2.549</v>
      </c>
      <c r="FK400">
        <v>0.129</v>
      </c>
      <c r="FL400">
        <v>420</v>
      </c>
      <c r="FM400">
        <v>17</v>
      </c>
      <c r="FN400">
        <v>0.02</v>
      </c>
      <c r="FO400">
        <v>0.04</v>
      </c>
      <c r="FP400">
        <v>3.250927804878049</v>
      </c>
      <c r="FQ400">
        <v>0.02828864111498285</v>
      </c>
      <c r="FR400">
        <v>0.02927571877538764</v>
      </c>
      <c r="FS400">
        <v>1</v>
      </c>
      <c r="FT400">
        <v>963.6117647058824</v>
      </c>
      <c r="FU400">
        <v>-2.655462579118529</v>
      </c>
      <c r="FV400">
        <v>6.511020734374932</v>
      </c>
      <c r="FW400">
        <v>0</v>
      </c>
      <c r="FX400">
        <v>0.3703628048780488</v>
      </c>
      <c r="FY400">
        <v>0.0086242369337978</v>
      </c>
      <c r="FZ400">
        <v>0.001626356187842105</v>
      </c>
      <c r="GA400">
        <v>1</v>
      </c>
      <c r="GB400">
        <v>2</v>
      </c>
      <c r="GC400">
        <v>3</v>
      </c>
      <c r="GD400" t="s">
        <v>425</v>
      </c>
      <c r="GE400">
        <v>3.1031</v>
      </c>
      <c r="GF400">
        <v>2.72784</v>
      </c>
      <c r="GG400">
        <v>0.08828510000000001</v>
      </c>
      <c r="GH400">
        <v>0.08770799999999999</v>
      </c>
      <c r="GI400">
        <v>0.10732</v>
      </c>
      <c r="GJ400">
        <v>0.107589</v>
      </c>
      <c r="GK400">
        <v>23827.2</v>
      </c>
      <c r="GL400">
        <v>21635.5</v>
      </c>
      <c r="GM400">
        <v>26699.1</v>
      </c>
      <c r="GN400">
        <v>23937.8</v>
      </c>
      <c r="GO400">
        <v>38137.7</v>
      </c>
      <c r="GP400">
        <v>31577</v>
      </c>
      <c r="GQ400">
        <v>46626.5</v>
      </c>
      <c r="GR400">
        <v>37870.7</v>
      </c>
      <c r="GS400">
        <v>1.86583</v>
      </c>
      <c r="GT400">
        <v>1.85823</v>
      </c>
      <c r="GU400">
        <v>0.0837818</v>
      </c>
      <c r="GV400">
        <v>0</v>
      </c>
      <c r="GW400">
        <v>28.6339</v>
      </c>
      <c r="GX400">
        <v>999.9</v>
      </c>
      <c r="GY400">
        <v>53</v>
      </c>
      <c r="GZ400">
        <v>31.8</v>
      </c>
      <c r="HA400">
        <v>27.7475</v>
      </c>
      <c r="HB400">
        <v>60.7537</v>
      </c>
      <c r="HC400">
        <v>26.1138</v>
      </c>
      <c r="HD400">
        <v>1</v>
      </c>
      <c r="HE400">
        <v>0.142464</v>
      </c>
      <c r="HF400">
        <v>-1.26284</v>
      </c>
      <c r="HG400">
        <v>20.2941</v>
      </c>
      <c r="HH400">
        <v>5.21744</v>
      </c>
      <c r="HI400">
        <v>11.98</v>
      </c>
      <c r="HJ400">
        <v>4.9654</v>
      </c>
      <c r="HK400">
        <v>3.276</v>
      </c>
      <c r="HL400">
        <v>9999</v>
      </c>
      <c r="HM400">
        <v>9999</v>
      </c>
      <c r="HN400">
        <v>9999</v>
      </c>
      <c r="HO400">
        <v>999.9</v>
      </c>
      <c r="HP400">
        <v>1.86386</v>
      </c>
      <c r="HQ400">
        <v>1.86005</v>
      </c>
      <c r="HR400">
        <v>1.85838</v>
      </c>
      <c r="HS400">
        <v>1.85974</v>
      </c>
      <c r="HT400">
        <v>1.85985</v>
      </c>
      <c r="HU400">
        <v>1.85837</v>
      </c>
      <c r="HV400">
        <v>1.85745</v>
      </c>
      <c r="HW400">
        <v>1.85241</v>
      </c>
      <c r="HX400">
        <v>0</v>
      </c>
      <c r="HY400">
        <v>0</v>
      </c>
      <c r="HZ400">
        <v>0</v>
      </c>
      <c r="IA400">
        <v>0</v>
      </c>
      <c r="IB400" t="s">
        <v>426</v>
      </c>
      <c r="IC400" t="s">
        <v>427</v>
      </c>
      <c r="ID400" t="s">
        <v>428</v>
      </c>
      <c r="IE400" t="s">
        <v>428</v>
      </c>
      <c r="IF400" t="s">
        <v>428</v>
      </c>
      <c r="IG400" t="s">
        <v>428</v>
      </c>
      <c r="IH400">
        <v>0</v>
      </c>
      <c r="II400">
        <v>100</v>
      </c>
      <c r="IJ400">
        <v>100</v>
      </c>
      <c r="IK400">
        <v>-0.661</v>
      </c>
      <c r="IL400">
        <v>0.3174</v>
      </c>
      <c r="IM400">
        <v>-0.6605319167387009</v>
      </c>
      <c r="IN400">
        <v>-0.0004737513092168879</v>
      </c>
      <c r="IO400">
        <v>1.233974951706583E-06</v>
      </c>
      <c r="IP400">
        <v>-2.791035861235605E-10</v>
      </c>
      <c r="IQ400">
        <v>0.04306461537617447</v>
      </c>
      <c r="IR400">
        <v>-0.002560808816659483</v>
      </c>
      <c r="IS400">
        <v>0.0007441110143227328</v>
      </c>
      <c r="IT400">
        <v>-6.151772081818622E-06</v>
      </c>
      <c r="IU400">
        <v>2</v>
      </c>
      <c r="IV400">
        <v>1988</v>
      </c>
      <c r="IW400">
        <v>1</v>
      </c>
      <c r="IX400">
        <v>28</v>
      </c>
      <c r="IY400">
        <v>190451.7</v>
      </c>
      <c r="IZ400">
        <v>190451.9</v>
      </c>
      <c r="JA400">
        <v>1.1499</v>
      </c>
      <c r="JB400">
        <v>2.61475</v>
      </c>
      <c r="JC400">
        <v>1.49658</v>
      </c>
      <c r="JD400">
        <v>2.34741</v>
      </c>
      <c r="JE400">
        <v>1.54907</v>
      </c>
      <c r="JF400">
        <v>2.46094</v>
      </c>
      <c r="JG400">
        <v>36.6233</v>
      </c>
      <c r="JH400">
        <v>24.0875</v>
      </c>
      <c r="JI400">
        <v>18</v>
      </c>
      <c r="JJ400">
        <v>481.603</v>
      </c>
      <c r="JK400">
        <v>491.218</v>
      </c>
      <c r="JL400">
        <v>30.5762</v>
      </c>
      <c r="JM400">
        <v>29.0811</v>
      </c>
      <c r="JN400">
        <v>30</v>
      </c>
      <c r="JO400">
        <v>29.2762</v>
      </c>
      <c r="JP400">
        <v>29.2634</v>
      </c>
      <c r="JQ400">
        <v>23.1179</v>
      </c>
      <c r="JR400">
        <v>18.5199</v>
      </c>
      <c r="JS400">
        <v>100</v>
      </c>
      <c r="JT400">
        <v>30.5727</v>
      </c>
      <c r="JU400">
        <v>420</v>
      </c>
      <c r="JV400">
        <v>23.5776</v>
      </c>
      <c r="JW400">
        <v>101.942</v>
      </c>
      <c r="JX400">
        <v>91.3313</v>
      </c>
    </row>
    <row r="401" spans="1:284">
      <c r="A401">
        <v>383</v>
      </c>
      <c r="B401">
        <v>1758416711</v>
      </c>
      <c r="C401">
        <v>4008</v>
      </c>
      <c r="D401" t="s">
        <v>1202</v>
      </c>
      <c r="E401" t="s">
        <v>1203</v>
      </c>
      <c r="F401">
        <v>5</v>
      </c>
      <c r="G401" t="s">
        <v>1159</v>
      </c>
      <c r="H401" t="s">
        <v>421</v>
      </c>
      <c r="I401">
        <v>1758416703</v>
      </c>
      <c r="J401">
        <f>(K401)/1000</f>
        <v>0</v>
      </c>
      <c r="K401">
        <f>1000*DK401*AI401*(DG401-DH401)/(100*CZ401*(1000-AI401*DG401))</f>
        <v>0</v>
      </c>
      <c r="L401">
        <f>DK401*AI401*(DF401-DE401*(1000-AI401*DH401)/(1000-AI401*DG401))/(100*CZ401)</f>
        <v>0</v>
      </c>
      <c r="M401">
        <f>DE401 - IF(AI401&gt;1, L401*CZ401*100.0/(AK401), 0)</f>
        <v>0</v>
      </c>
      <c r="N401">
        <f>((T401-J401/2)*M401-L401)/(T401+J401/2)</f>
        <v>0</v>
      </c>
      <c r="O401">
        <f>N401*(DL401+DM401)/1000.0</f>
        <v>0</v>
      </c>
      <c r="P401">
        <f>(DE401 - IF(AI401&gt;1, L401*CZ401*100.0/(AK401), 0))*(DL401+DM401)/1000.0</f>
        <v>0</v>
      </c>
      <c r="Q401">
        <f>2.0/((1/S401-1/R401)+SIGN(S401)*SQRT((1/S401-1/R401)*(1/S401-1/R401) + 4*DA401/((DA401+1)*(DA401+1))*(2*1/S401*1/R401-1/R401*1/R401)))</f>
        <v>0</v>
      </c>
      <c r="R401">
        <f>IF(LEFT(DB401,1)&lt;&gt;"0",IF(LEFT(DB401,1)="1",3.0,DC401),$D$5+$E$5*(DS401*DL401/($K$5*1000))+$F$5*(DS401*DL401/($K$5*1000))*MAX(MIN(CZ401,$J$5),$I$5)*MAX(MIN(CZ401,$J$5),$I$5)+$G$5*MAX(MIN(CZ401,$J$5),$I$5)*(DS401*DL401/($K$5*1000))+$H$5*(DS401*DL401/($K$5*1000))*(DS401*DL401/($K$5*1000)))</f>
        <v>0</v>
      </c>
      <c r="S401">
        <f>J401*(1000-(1000*0.61365*exp(17.502*W401/(240.97+W401))/(DL401+DM401)+DG401)/2)/(1000*0.61365*exp(17.502*W401/(240.97+W401))/(DL401+DM401)-DG401)</f>
        <v>0</v>
      </c>
      <c r="T401">
        <f>1/((DA401+1)/(Q401/1.6)+1/(R401/1.37)) + DA401/((DA401+1)/(Q401/1.6) + DA401/(R401/1.37))</f>
        <v>0</v>
      </c>
      <c r="U401">
        <f>(CV401*CY401)</f>
        <v>0</v>
      </c>
      <c r="V401">
        <f>(DN401+(U401+2*0.95*5.67E-8*(((DN401+$B$9)+273)^4-(DN401+273)^4)-44100*J401)/(1.84*29.3*R401+8*0.95*5.67E-8*(DN401+273)^3))</f>
        <v>0</v>
      </c>
      <c r="W401">
        <f>($C$9*DO401+$D$9*DP401+$E$9*V401)</f>
        <v>0</v>
      </c>
      <c r="X401">
        <f>0.61365*exp(17.502*W401/(240.97+W401))</f>
        <v>0</v>
      </c>
      <c r="Y401">
        <f>(Z401/AA401*100)</f>
        <v>0</v>
      </c>
      <c r="Z401">
        <f>DG401*(DL401+DM401)/1000</f>
        <v>0</v>
      </c>
      <c r="AA401">
        <f>0.61365*exp(17.502*DN401/(240.97+DN401))</f>
        <v>0</v>
      </c>
      <c r="AB401">
        <f>(X401-DG401*(DL401+DM401)/1000)</f>
        <v>0</v>
      </c>
      <c r="AC401">
        <f>(-J401*44100)</f>
        <v>0</v>
      </c>
      <c r="AD401">
        <f>2*29.3*R401*0.92*(DN401-W401)</f>
        <v>0</v>
      </c>
      <c r="AE401">
        <f>2*0.95*5.67E-8*(((DN401+$B$9)+273)^4-(W401+273)^4)</f>
        <v>0</v>
      </c>
      <c r="AF401">
        <f>U401+AE401+AC401+AD401</f>
        <v>0</v>
      </c>
      <c r="AG401">
        <v>0</v>
      </c>
      <c r="AH401">
        <v>0</v>
      </c>
      <c r="AI401">
        <f>IF(AG401*$H$15&gt;=AK401,1.0,(AK401/(AK401-AG401*$H$15)))</f>
        <v>0</v>
      </c>
      <c r="AJ401">
        <f>(AI401-1)*100</f>
        <v>0</v>
      </c>
      <c r="AK401">
        <f>MAX(0,($B$15+$C$15*DS401)/(1+$D$15*DS401)*DL401/(DN401+273)*$E$15)</f>
        <v>0</v>
      </c>
      <c r="AL401" t="s">
        <v>422</v>
      </c>
      <c r="AM401" t="s">
        <v>422</v>
      </c>
      <c r="AN401">
        <v>0</v>
      </c>
      <c r="AO401">
        <v>0</v>
      </c>
      <c r="AP401">
        <f>1-AN401/AO401</f>
        <v>0</v>
      </c>
      <c r="AQ401">
        <v>0</v>
      </c>
      <c r="AR401" t="s">
        <v>422</v>
      </c>
      <c r="AS401" t="s">
        <v>422</v>
      </c>
      <c r="AT401">
        <v>0</v>
      </c>
      <c r="AU401">
        <v>0</v>
      </c>
      <c r="AV401">
        <f>1-AT401/AU401</f>
        <v>0</v>
      </c>
      <c r="AW401">
        <v>0.5</v>
      </c>
      <c r="AX401">
        <f>CW401</f>
        <v>0</v>
      </c>
      <c r="AY401">
        <f>L401</f>
        <v>0</v>
      </c>
      <c r="AZ401">
        <f>AV401*AW401*AX401</f>
        <v>0</v>
      </c>
      <c r="BA401">
        <f>(AY401-AQ401)/AX401</f>
        <v>0</v>
      </c>
      <c r="BB401">
        <f>(AO401-AU401)/AU401</f>
        <v>0</v>
      </c>
      <c r="BC401">
        <f>AN401/(AP401+AN401/AU401)</f>
        <v>0</v>
      </c>
      <c r="BD401" t="s">
        <v>422</v>
      </c>
      <c r="BE401">
        <v>0</v>
      </c>
      <c r="BF401">
        <f>IF(BE401&lt;&gt;0, BE401, BC401)</f>
        <v>0</v>
      </c>
      <c r="BG401">
        <f>1-BF401/AU401</f>
        <v>0</v>
      </c>
      <c r="BH401">
        <f>(AU401-AT401)/(AU401-BF401)</f>
        <v>0</v>
      </c>
      <c r="BI401">
        <f>(AO401-AU401)/(AO401-BF401)</f>
        <v>0</v>
      </c>
      <c r="BJ401">
        <f>(AU401-AT401)/(AU401-AN401)</f>
        <v>0</v>
      </c>
      <c r="BK401">
        <f>(AO401-AU401)/(AO401-AN401)</f>
        <v>0</v>
      </c>
      <c r="BL401">
        <f>(BH401*BF401/AT401)</f>
        <v>0</v>
      </c>
      <c r="BM401">
        <f>(1-BL401)</f>
        <v>0</v>
      </c>
      <c r="CV401">
        <f>$B$13*DT401+$C$13*DU401+$F$13*EF401*(1-EI401)</f>
        <v>0</v>
      </c>
      <c r="CW401">
        <f>CV401*CX401</f>
        <v>0</v>
      </c>
      <c r="CX401">
        <f>($B$13*$D$11+$C$13*$D$11+$F$13*((ES401+EK401)/MAX(ES401+EK401+ET401, 0.1)*$I$11+ET401/MAX(ES401+EK401+ET401, 0.1)*$J$11))/($B$13+$C$13+$F$13)</f>
        <v>0</v>
      </c>
      <c r="CY401">
        <f>($B$13*$K$11+$C$13*$K$11+$F$13*((ES401+EK401)/MAX(ES401+EK401+ET401, 0.1)*$P$11+ET401/MAX(ES401+EK401+ET401, 0.1)*$Q$11))/($B$13+$C$13+$F$13)</f>
        <v>0</v>
      </c>
      <c r="CZ401">
        <v>5.79</v>
      </c>
      <c r="DA401">
        <v>0.5</v>
      </c>
      <c r="DB401" t="s">
        <v>423</v>
      </c>
      <c r="DC401">
        <v>2</v>
      </c>
      <c r="DD401">
        <v>1758416703</v>
      </c>
      <c r="DE401">
        <v>423.26275</v>
      </c>
      <c r="DF401">
        <v>420.0031666666667</v>
      </c>
      <c r="DG401">
        <v>23.97519166666667</v>
      </c>
      <c r="DH401">
        <v>23.60454166666667</v>
      </c>
      <c r="DI401">
        <v>423.9235</v>
      </c>
      <c r="DJ401">
        <v>23.65769583333333</v>
      </c>
      <c r="DK401">
        <v>499.9248333333333</v>
      </c>
      <c r="DL401">
        <v>90.17915416666666</v>
      </c>
      <c r="DM401">
        <v>0.06927393333333333</v>
      </c>
      <c r="DN401">
        <v>30.27737083333333</v>
      </c>
      <c r="DO401">
        <v>29.99782083333333</v>
      </c>
      <c r="DP401">
        <v>999.9</v>
      </c>
      <c r="DQ401">
        <v>0</v>
      </c>
      <c r="DR401">
        <v>0</v>
      </c>
      <c r="DS401">
        <v>9986.586666666666</v>
      </c>
      <c r="DT401">
        <v>0</v>
      </c>
      <c r="DU401">
        <v>3.76427</v>
      </c>
      <c r="DV401">
        <v>3.259415833333333</v>
      </c>
      <c r="DW401">
        <v>433.65975</v>
      </c>
      <c r="DX401">
        <v>430.1569583333333</v>
      </c>
      <c r="DY401">
        <v>0.3706447916666666</v>
      </c>
      <c r="DZ401">
        <v>420.0031666666667</v>
      </c>
      <c r="EA401">
        <v>23.60454166666667</v>
      </c>
      <c r="EB401">
        <v>2.162062916666667</v>
      </c>
      <c r="EC401">
        <v>2.128637916666667</v>
      </c>
      <c r="ED401">
        <v>18.68394166666667</v>
      </c>
      <c r="EE401">
        <v>18.43512083333333</v>
      </c>
      <c r="EF401">
        <v>0.00500078</v>
      </c>
      <c r="EG401">
        <v>0</v>
      </c>
      <c r="EH401">
        <v>0</v>
      </c>
      <c r="EI401">
        <v>0</v>
      </c>
      <c r="EJ401">
        <v>961.8166666666666</v>
      </c>
      <c r="EK401">
        <v>0.00500078</v>
      </c>
      <c r="EL401">
        <v>-19.45833333333333</v>
      </c>
      <c r="EM401">
        <v>-1.220833333333333</v>
      </c>
      <c r="EN401">
        <v>34.94766666666666</v>
      </c>
      <c r="EO401">
        <v>38.354</v>
      </c>
      <c r="EP401">
        <v>36.90087500000001</v>
      </c>
      <c r="EQ401">
        <v>38.33049999999999</v>
      </c>
      <c r="ER401">
        <v>37.49979166666666</v>
      </c>
      <c r="ES401">
        <v>0</v>
      </c>
      <c r="ET401">
        <v>0</v>
      </c>
      <c r="EU401">
        <v>0</v>
      </c>
      <c r="EV401">
        <v>1758416710.8</v>
      </c>
      <c r="EW401">
        <v>0</v>
      </c>
      <c r="EX401">
        <v>963.6730769230768</v>
      </c>
      <c r="EY401">
        <v>1.555554928258799</v>
      </c>
      <c r="EZ401">
        <v>17.41880392473829</v>
      </c>
      <c r="FA401">
        <v>-20.85</v>
      </c>
      <c r="FB401">
        <v>15</v>
      </c>
      <c r="FC401">
        <v>0</v>
      </c>
      <c r="FD401" t="s">
        <v>424</v>
      </c>
      <c r="FE401">
        <v>1746989605.5</v>
      </c>
      <c r="FF401">
        <v>1746989593.5</v>
      </c>
      <c r="FG401">
        <v>0</v>
      </c>
      <c r="FH401">
        <v>-0.274</v>
      </c>
      <c r="FI401">
        <v>-0.002</v>
      </c>
      <c r="FJ401">
        <v>2.549</v>
      </c>
      <c r="FK401">
        <v>0.129</v>
      </c>
      <c r="FL401">
        <v>420</v>
      </c>
      <c r="FM401">
        <v>17</v>
      </c>
      <c r="FN401">
        <v>0.02</v>
      </c>
      <c r="FO401">
        <v>0.04</v>
      </c>
      <c r="FP401">
        <v>3.249811</v>
      </c>
      <c r="FQ401">
        <v>0.1801758348968162</v>
      </c>
      <c r="FR401">
        <v>0.02788922128708508</v>
      </c>
      <c r="FS401">
        <v>1</v>
      </c>
      <c r="FT401">
        <v>963.2176470588236</v>
      </c>
      <c r="FU401">
        <v>-0.5011462346715987</v>
      </c>
      <c r="FV401">
        <v>6.484754546048091</v>
      </c>
      <c r="FW401">
        <v>1</v>
      </c>
      <c r="FX401">
        <v>0.37026395</v>
      </c>
      <c r="FY401">
        <v>0.008483954971857392</v>
      </c>
      <c r="FZ401">
        <v>0.001669614385868785</v>
      </c>
      <c r="GA401">
        <v>1</v>
      </c>
      <c r="GB401">
        <v>3</v>
      </c>
      <c r="GC401">
        <v>3</v>
      </c>
      <c r="GD401" t="s">
        <v>462</v>
      </c>
      <c r="GE401">
        <v>3.10331</v>
      </c>
      <c r="GF401">
        <v>2.72761</v>
      </c>
      <c r="GG401">
        <v>0.08828220000000001</v>
      </c>
      <c r="GH401">
        <v>0.0877054</v>
      </c>
      <c r="GI401">
        <v>0.10732</v>
      </c>
      <c r="GJ401">
        <v>0.107586</v>
      </c>
      <c r="GK401">
        <v>23827.2</v>
      </c>
      <c r="GL401">
        <v>21635.6</v>
      </c>
      <c r="GM401">
        <v>26699</v>
      </c>
      <c r="GN401">
        <v>23937.8</v>
      </c>
      <c r="GO401">
        <v>38137.8</v>
      </c>
      <c r="GP401">
        <v>31576.9</v>
      </c>
      <c r="GQ401">
        <v>46626.6</v>
      </c>
      <c r="GR401">
        <v>37870.5</v>
      </c>
      <c r="GS401">
        <v>1.86647</v>
      </c>
      <c r="GT401">
        <v>1.85785</v>
      </c>
      <c r="GU401">
        <v>0.0837818</v>
      </c>
      <c r="GV401">
        <v>0</v>
      </c>
      <c r="GW401">
        <v>28.6339</v>
      </c>
      <c r="GX401">
        <v>999.9</v>
      </c>
      <c r="GY401">
        <v>53</v>
      </c>
      <c r="GZ401">
        <v>31.8</v>
      </c>
      <c r="HA401">
        <v>27.7488</v>
      </c>
      <c r="HB401">
        <v>60.5837</v>
      </c>
      <c r="HC401">
        <v>26.0657</v>
      </c>
      <c r="HD401">
        <v>1</v>
      </c>
      <c r="HE401">
        <v>0.142325</v>
      </c>
      <c r="HF401">
        <v>-1.26268</v>
      </c>
      <c r="HG401">
        <v>20.2939</v>
      </c>
      <c r="HH401">
        <v>5.21759</v>
      </c>
      <c r="HI401">
        <v>11.98</v>
      </c>
      <c r="HJ401">
        <v>4.96545</v>
      </c>
      <c r="HK401">
        <v>3.27598</v>
      </c>
      <c r="HL401">
        <v>9999</v>
      </c>
      <c r="HM401">
        <v>9999</v>
      </c>
      <c r="HN401">
        <v>9999</v>
      </c>
      <c r="HO401">
        <v>999.9</v>
      </c>
      <c r="HP401">
        <v>1.86387</v>
      </c>
      <c r="HQ401">
        <v>1.86006</v>
      </c>
      <c r="HR401">
        <v>1.85838</v>
      </c>
      <c r="HS401">
        <v>1.85975</v>
      </c>
      <c r="HT401">
        <v>1.85986</v>
      </c>
      <c r="HU401">
        <v>1.85837</v>
      </c>
      <c r="HV401">
        <v>1.85746</v>
      </c>
      <c r="HW401">
        <v>1.8524</v>
      </c>
      <c r="HX401">
        <v>0</v>
      </c>
      <c r="HY401">
        <v>0</v>
      </c>
      <c r="HZ401">
        <v>0</v>
      </c>
      <c r="IA401">
        <v>0</v>
      </c>
      <c r="IB401" t="s">
        <v>426</v>
      </c>
      <c r="IC401" t="s">
        <v>427</v>
      </c>
      <c r="ID401" t="s">
        <v>428</v>
      </c>
      <c r="IE401" t="s">
        <v>428</v>
      </c>
      <c r="IF401" t="s">
        <v>428</v>
      </c>
      <c r="IG401" t="s">
        <v>428</v>
      </c>
      <c r="IH401">
        <v>0</v>
      </c>
      <c r="II401">
        <v>100</v>
      </c>
      <c r="IJ401">
        <v>100</v>
      </c>
      <c r="IK401">
        <v>-0.661</v>
      </c>
      <c r="IL401">
        <v>0.3175</v>
      </c>
      <c r="IM401">
        <v>-0.6605319167387009</v>
      </c>
      <c r="IN401">
        <v>-0.0004737513092168879</v>
      </c>
      <c r="IO401">
        <v>1.233974951706583E-06</v>
      </c>
      <c r="IP401">
        <v>-2.791035861235605E-10</v>
      </c>
      <c r="IQ401">
        <v>0.04306461537617447</v>
      </c>
      <c r="IR401">
        <v>-0.002560808816659483</v>
      </c>
      <c r="IS401">
        <v>0.0007441110143227328</v>
      </c>
      <c r="IT401">
        <v>-6.151772081818622E-06</v>
      </c>
      <c r="IU401">
        <v>2</v>
      </c>
      <c r="IV401">
        <v>1988</v>
      </c>
      <c r="IW401">
        <v>1</v>
      </c>
      <c r="IX401">
        <v>28</v>
      </c>
      <c r="IY401">
        <v>190451.8</v>
      </c>
      <c r="IZ401">
        <v>190452</v>
      </c>
      <c r="JA401">
        <v>1.1499</v>
      </c>
      <c r="JB401">
        <v>2.60498</v>
      </c>
      <c r="JC401">
        <v>1.49658</v>
      </c>
      <c r="JD401">
        <v>2.34741</v>
      </c>
      <c r="JE401">
        <v>1.54907</v>
      </c>
      <c r="JF401">
        <v>2.45605</v>
      </c>
      <c r="JG401">
        <v>36.6233</v>
      </c>
      <c r="JH401">
        <v>24.0963</v>
      </c>
      <c r="JI401">
        <v>18</v>
      </c>
      <c r="JJ401">
        <v>481.973</v>
      </c>
      <c r="JK401">
        <v>490.971</v>
      </c>
      <c r="JL401">
        <v>30.5748</v>
      </c>
      <c r="JM401">
        <v>29.0811</v>
      </c>
      <c r="JN401">
        <v>30.0001</v>
      </c>
      <c r="JO401">
        <v>29.275</v>
      </c>
      <c r="JP401">
        <v>29.2634</v>
      </c>
      <c r="JQ401">
        <v>23.1173</v>
      </c>
      <c r="JR401">
        <v>18.5199</v>
      </c>
      <c r="JS401">
        <v>100</v>
      </c>
      <c r="JT401">
        <v>30.5717</v>
      </c>
      <c r="JU401">
        <v>420</v>
      </c>
      <c r="JV401">
        <v>23.5776</v>
      </c>
      <c r="JW401">
        <v>101.942</v>
      </c>
      <c r="JX401">
        <v>91.33110000000001</v>
      </c>
    </row>
    <row r="402" spans="1:284">
      <c r="A402">
        <v>384</v>
      </c>
      <c r="B402">
        <v>1758416713</v>
      </c>
      <c r="C402">
        <v>4010</v>
      </c>
      <c r="D402" t="s">
        <v>1204</v>
      </c>
      <c r="E402" t="s">
        <v>1205</v>
      </c>
      <c r="F402">
        <v>5</v>
      </c>
      <c r="G402" t="s">
        <v>1159</v>
      </c>
      <c r="H402" t="s">
        <v>421</v>
      </c>
      <c r="I402">
        <v>1758416705</v>
      </c>
      <c r="J402">
        <f>(K402)/1000</f>
        <v>0</v>
      </c>
      <c r="K402">
        <f>1000*DK402*AI402*(DG402-DH402)/(100*CZ402*(1000-AI402*DG402))</f>
        <v>0</v>
      </c>
      <c r="L402">
        <f>DK402*AI402*(DF402-DE402*(1000-AI402*DH402)/(1000-AI402*DG402))/(100*CZ402)</f>
        <v>0</v>
      </c>
      <c r="M402">
        <f>DE402 - IF(AI402&gt;1, L402*CZ402*100.0/(AK402), 0)</f>
        <v>0</v>
      </c>
      <c r="N402">
        <f>((T402-J402/2)*M402-L402)/(T402+J402/2)</f>
        <v>0</v>
      </c>
      <c r="O402">
        <f>N402*(DL402+DM402)/1000.0</f>
        <v>0</v>
      </c>
      <c r="P402">
        <f>(DE402 - IF(AI402&gt;1, L402*CZ402*100.0/(AK402), 0))*(DL402+DM402)/1000.0</f>
        <v>0</v>
      </c>
      <c r="Q402">
        <f>2.0/((1/S402-1/R402)+SIGN(S402)*SQRT((1/S402-1/R402)*(1/S402-1/R402) + 4*DA402/((DA402+1)*(DA402+1))*(2*1/S402*1/R402-1/R402*1/R402)))</f>
        <v>0</v>
      </c>
      <c r="R402">
        <f>IF(LEFT(DB402,1)&lt;&gt;"0",IF(LEFT(DB402,1)="1",3.0,DC402),$D$5+$E$5*(DS402*DL402/($K$5*1000))+$F$5*(DS402*DL402/($K$5*1000))*MAX(MIN(CZ402,$J$5),$I$5)*MAX(MIN(CZ402,$J$5),$I$5)+$G$5*MAX(MIN(CZ402,$J$5),$I$5)*(DS402*DL402/($K$5*1000))+$H$5*(DS402*DL402/($K$5*1000))*(DS402*DL402/($K$5*1000)))</f>
        <v>0</v>
      </c>
      <c r="S402">
        <f>J402*(1000-(1000*0.61365*exp(17.502*W402/(240.97+W402))/(DL402+DM402)+DG402)/2)/(1000*0.61365*exp(17.502*W402/(240.97+W402))/(DL402+DM402)-DG402)</f>
        <v>0</v>
      </c>
      <c r="T402">
        <f>1/((DA402+1)/(Q402/1.6)+1/(R402/1.37)) + DA402/((DA402+1)/(Q402/1.6) + DA402/(R402/1.37))</f>
        <v>0</v>
      </c>
      <c r="U402">
        <f>(CV402*CY402)</f>
        <v>0</v>
      </c>
      <c r="V402">
        <f>(DN402+(U402+2*0.95*5.67E-8*(((DN402+$B$9)+273)^4-(DN402+273)^4)-44100*J402)/(1.84*29.3*R402+8*0.95*5.67E-8*(DN402+273)^3))</f>
        <v>0</v>
      </c>
      <c r="W402">
        <f>($C$9*DO402+$D$9*DP402+$E$9*V402)</f>
        <v>0</v>
      </c>
      <c r="X402">
        <f>0.61365*exp(17.502*W402/(240.97+W402))</f>
        <v>0</v>
      </c>
      <c r="Y402">
        <f>(Z402/AA402*100)</f>
        <v>0</v>
      </c>
      <c r="Z402">
        <f>DG402*(DL402+DM402)/1000</f>
        <v>0</v>
      </c>
      <c r="AA402">
        <f>0.61365*exp(17.502*DN402/(240.97+DN402))</f>
        <v>0</v>
      </c>
      <c r="AB402">
        <f>(X402-DG402*(DL402+DM402)/1000)</f>
        <v>0</v>
      </c>
      <c r="AC402">
        <f>(-J402*44100)</f>
        <v>0</v>
      </c>
      <c r="AD402">
        <f>2*29.3*R402*0.92*(DN402-W402)</f>
        <v>0</v>
      </c>
      <c r="AE402">
        <f>2*0.95*5.67E-8*(((DN402+$B$9)+273)^4-(W402+273)^4)</f>
        <v>0</v>
      </c>
      <c r="AF402">
        <f>U402+AE402+AC402+AD402</f>
        <v>0</v>
      </c>
      <c r="AG402">
        <v>0</v>
      </c>
      <c r="AH402">
        <v>0</v>
      </c>
      <c r="AI402">
        <f>IF(AG402*$H$15&gt;=AK402,1.0,(AK402/(AK402-AG402*$H$15)))</f>
        <v>0</v>
      </c>
      <c r="AJ402">
        <f>(AI402-1)*100</f>
        <v>0</v>
      </c>
      <c r="AK402">
        <f>MAX(0,($B$15+$C$15*DS402)/(1+$D$15*DS402)*DL402/(DN402+273)*$E$15)</f>
        <v>0</v>
      </c>
      <c r="AL402" t="s">
        <v>422</v>
      </c>
      <c r="AM402" t="s">
        <v>422</v>
      </c>
      <c r="AN402">
        <v>0</v>
      </c>
      <c r="AO402">
        <v>0</v>
      </c>
      <c r="AP402">
        <f>1-AN402/AO402</f>
        <v>0</v>
      </c>
      <c r="AQ402">
        <v>0</v>
      </c>
      <c r="AR402" t="s">
        <v>422</v>
      </c>
      <c r="AS402" t="s">
        <v>422</v>
      </c>
      <c r="AT402">
        <v>0</v>
      </c>
      <c r="AU402">
        <v>0</v>
      </c>
      <c r="AV402">
        <f>1-AT402/AU402</f>
        <v>0</v>
      </c>
      <c r="AW402">
        <v>0.5</v>
      </c>
      <c r="AX402">
        <f>CW402</f>
        <v>0</v>
      </c>
      <c r="AY402">
        <f>L402</f>
        <v>0</v>
      </c>
      <c r="AZ402">
        <f>AV402*AW402*AX402</f>
        <v>0</v>
      </c>
      <c r="BA402">
        <f>(AY402-AQ402)/AX402</f>
        <v>0</v>
      </c>
      <c r="BB402">
        <f>(AO402-AU402)/AU402</f>
        <v>0</v>
      </c>
      <c r="BC402">
        <f>AN402/(AP402+AN402/AU402)</f>
        <v>0</v>
      </c>
      <c r="BD402" t="s">
        <v>422</v>
      </c>
      <c r="BE402">
        <v>0</v>
      </c>
      <c r="BF402">
        <f>IF(BE402&lt;&gt;0, BE402, BC402)</f>
        <v>0</v>
      </c>
      <c r="BG402">
        <f>1-BF402/AU402</f>
        <v>0</v>
      </c>
      <c r="BH402">
        <f>(AU402-AT402)/(AU402-BF402)</f>
        <v>0</v>
      </c>
      <c r="BI402">
        <f>(AO402-AU402)/(AO402-BF402)</f>
        <v>0</v>
      </c>
      <c r="BJ402">
        <f>(AU402-AT402)/(AU402-AN402)</f>
        <v>0</v>
      </c>
      <c r="BK402">
        <f>(AO402-AU402)/(AO402-AN402)</f>
        <v>0</v>
      </c>
      <c r="BL402">
        <f>(BH402*BF402/AT402)</f>
        <v>0</v>
      </c>
      <c r="BM402">
        <f>(1-BL402)</f>
        <v>0</v>
      </c>
      <c r="CV402">
        <f>$B$13*DT402+$C$13*DU402+$F$13*EF402*(1-EI402)</f>
        <v>0</v>
      </c>
      <c r="CW402">
        <f>CV402*CX402</f>
        <v>0</v>
      </c>
      <c r="CX402">
        <f>($B$13*$D$11+$C$13*$D$11+$F$13*((ES402+EK402)/MAX(ES402+EK402+ET402, 0.1)*$I$11+ET402/MAX(ES402+EK402+ET402, 0.1)*$J$11))/($B$13+$C$13+$F$13)</f>
        <v>0</v>
      </c>
      <c r="CY402">
        <f>($B$13*$K$11+$C$13*$K$11+$F$13*((ES402+EK402)/MAX(ES402+EK402+ET402, 0.1)*$P$11+ET402/MAX(ES402+EK402+ET402, 0.1)*$Q$11))/($B$13+$C$13+$F$13)</f>
        <v>0</v>
      </c>
      <c r="CZ402">
        <v>5.79</v>
      </c>
      <c r="DA402">
        <v>0.5</v>
      </c>
      <c r="DB402" t="s">
        <v>423</v>
      </c>
      <c r="DC402">
        <v>2</v>
      </c>
      <c r="DD402">
        <v>1758416705</v>
      </c>
      <c r="DE402">
        <v>423.2623333333333</v>
      </c>
      <c r="DF402">
        <v>420.0004166666667</v>
      </c>
      <c r="DG402">
        <v>23.97511666666667</v>
      </c>
      <c r="DH402">
        <v>23.604275</v>
      </c>
      <c r="DI402">
        <v>423.9231666666667</v>
      </c>
      <c r="DJ402">
        <v>23.65762083333334</v>
      </c>
      <c r="DK402">
        <v>499.9569166666667</v>
      </c>
      <c r="DL402">
        <v>90.17912083333333</v>
      </c>
      <c r="DM402">
        <v>0.06928142916666667</v>
      </c>
      <c r="DN402">
        <v>30.27692083333334</v>
      </c>
      <c r="DO402">
        <v>29.99944583333333</v>
      </c>
      <c r="DP402">
        <v>999.9</v>
      </c>
      <c r="DQ402">
        <v>0</v>
      </c>
      <c r="DR402">
        <v>0</v>
      </c>
      <c r="DS402">
        <v>9995.099166666667</v>
      </c>
      <c r="DT402">
        <v>0</v>
      </c>
      <c r="DU402">
        <v>3.76427</v>
      </c>
      <c r="DV402">
        <v>3.2618225</v>
      </c>
      <c r="DW402">
        <v>433.6593333333333</v>
      </c>
      <c r="DX402">
        <v>430.154</v>
      </c>
      <c r="DY402">
        <v>0.3708342083333333</v>
      </c>
      <c r="DZ402">
        <v>420.0004166666667</v>
      </c>
      <c r="EA402">
        <v>23.604275</v>
      </c>
      <c r="EB402">
        <v>2.162055833333334</v>
      </c>
      <c r="EC402">
        <v>2.12861375</v>
      </c>
      <c r="ED402">
        <v>18.6838875</v>
      </c>
      <c r="EE402">
        <v>18.43494166666667</v>
      </c>
      <c r="EF402">
        <v>0.00500078</v>
      </c>
      <c r="EG402">
        <v>0</v>
      </c>
      <c r="EH402">
        <v>0</v>
      </c>
      <c r="EI402">
        <v>0</v>
      </c>
      <c r="EJ402">
        <v>963.6374999999999</v>
      </c>
      <c r="EK402">
        <v>0.00500078</v>
      </c>
      <c r="EL402">
        <v>-20.65833333333333</v>
      </c>
      <c r="EM402">
        <v>-1.325</v>
      </c>
      <c r="EN402">
        <v>34.94770833333333</v>
      </c>
      <c r="EO402">
        <v>38.34354166666666</v>
      </c>
      <c r="EP402">
        <v>36.89045833333333</v>
      </c>
      <c r="EQ402">
        <v>38.32004166666666</v>
      </c>
      <c r="ER402">
        <v>37.497125</v>
      </c>
      <c r="ES402">
        <v>0</v>
      </c>
      <c r="ET402">
        <v>0</v>
      </c>
      <c r="EU402">
        <v>0</v>
      </c>
      <c r="EV402">
        <v>1758416713.2</v>
      </c>
      <c r="EW402">
        <v>0</v>
      </c>
      <c r="EX402">
        <v>963.853846153846</v>
      </c>
      <c r="EY402">
        <v>18.31111074878944</v>
      </c>
      <c r="EZ402">
        <v>-10.7179484260083</v>
      </c>
      <c r="FA402">
        <v>-20.90384615384615</v>
      </c>
      <c r="FB402">
        <v>15</v>
      </c>
      <c r="FC402">
        <v>0</v>
      </c>
      <c r="FD402" t="s">
        <v>424</v>
      </c>
      <c r="FE402">
        <v>1746989605.5</v>
      </c>
      <c r="FF402">
        <v>1746989593.5</v>
      </c>
      <c r="FG402">
        <v>0</v>
      </c>
      <c r="FH402">
        <v>-0.274</v>
      </c>
      <c r="FI402">
        <v>-0.002</v>
      </c>
      <c r="FJ402">
        <v>2.549</v>
      </c>
      <c r="FK402">
        <v>0.129</v>
      </c>
      <c r="FL402">
        <v>420</v>
      </c>
      <c r="FM402">
        <v>17</v>
      </c>
      <c r="FN402">
        <v>0.02</v>
      </c>
      <c r="FO402">
        <v>0.04</v>
      </c>
      <c r="FP402">
        <v>3.253145365853659</v>
      </c>
      <c r="FQ402">
        <v>0.2224873170731698</v>
      </c>
      <c r="FR402">
        <v>0.02871492898854828</v>
      </c>
      <c r="FS402">
        <v>1</v>
      </c>
      <c r="FT402">
        <v>964.1676470588236</v>
      </c>
      <c r="FU402">
        <v>8.380442748280412</v>
      </c>
      <c r="FV402">
        <v>6.649578517745907</v>
      </c>
      <c r="FW402">
        <v>0</v>
      </c>
      <c r="FX402">
        <v>0.3702702682926829</v>
      </c>
      <c r="FY402">
        <v>0.005940083623693703</v>
      </c>
      <c r="FZ402">
        <v>0.001643297518070628</v>
      </c>
      <c r="GA402">
        <v>1</v>
      </c>
      <c r="GB402">
        <v>2</v>
      </c>
      <c r="GC402">
        <v>3</v>
      </c>
      <c r="GD402" t="s">
        <v>425</v>
      </c>
      <c r="GE402">
        <v>3.10344</v>
      </c>
      <c r="GF402">
        <v>2.72718</v>
      </c>
      <c r="GG402">
        <v>0.0882758</v>
      </c>
      <c r="GH402">
        <v>0.08770070000000001</v>
      </c>
      <c r="GI402">
        <v>0.107318</v>
      </c>
      <c r="GJ402">
        <v>0.107583</v>
      </c>
      <c r="GK402">
        <v>23827.3</v>
      </c>
      <c r="GL402">
        <v>21635.7</v>
      </c>
      <c r="GM402">
        <v>26698.9</v>
      </c>
      <c r="GN402">
        <v>23937.9</v>
      </c>
      <c r="GO402">
        <v>38137.8</v>
      </c>
      <c r="GP402">
        <v>31576.9</v>
      </c>
      <c r="GQ402">
        <v>46626.5</v>
      </c>
      <c r="GR402">
        <v>37870.4</v>
      </c>
      <c r="GS402">
        <v>1.86668</v>
      </c>
      <c r="GT402">
        <v>1.85763</v>
      </c>
      <c r="GU402">
        <v>0.08394939999999999</v>
      </c>
      <c r="GV402">
        <v>0</v>
      </c>
      <c r="GW402">
        <v>28.6339</v>
      </c>
      <c r="GX402">
        <v>999.9</v>
      </c>
      <c r="GY402">
        <v>53</v>
      </c>
      <c r="GZ402">
        <v>31.8</v>
      </c>
      <c r="HA402">
        <v>27.7498</v>
      </c>
      <c r="HB402">
        <v>60.7137</v>
      </c>
      <c r="HC402">
        <v>25.8894</v>
      </c>
      <c r="HD402">
        <v>1</v>
      </c>
      <c r="HE402">
        <v>0.142373</v>
      </c>
      <c r="HF402">
        <v>-1.26113</v>
      </c>
      <c r="HG402">
        <v>20.2941</v>
      </c>
      <c r="HH402">
        <v>5.21744</v>
      </c>
      <c r="HI402">
        <v>11.98</v>
      </c>
      <c r="HJ402">
        <v>4.96545</v>
      </c>
      <c r="HK402">
        <v>3.27595</v>
      </c>
      <c r="HL402">
        <v>9999</v>
      </c>
      <c r="HM402">
        <v>9999</v>
      </c>
      <c r="HN402">
        <v>9999</v>
      </c>
      <c r="HO402">
        <v>999.9</v>
      </c>
      <c r="HP402">
        <v>1.86387</v>
      </c>
      <c r="HQ402">
        <v>1.86005</v>
      </c>
      <c r="HR402">
        <v>1.85838</v>
      </c>
      <c r="HS402">
        <v>1.85976</v>
      </c>
      <c r="HT402">
        <v>1.85986</v>
      </c>
      <c r="HU402">
        <v>1.85837</v>
      </c>
      <c r="HV402">
        <v>1.85746</v>
      </c>
      <c r="HW402">
        <v>1.85241</v>
      </c>
      <c r="HX402">
        <v>0</v>
      </c>
      <c r="HY402">
        <v>0</v>
      </c>
      <c r="HZ402">
        <v>0</v>
      </c>
      <c r="IA402">
        <v>0</v>
      </c>
      <c r="IB402" t="s">
        <v>426</v>
      </c>
      <c r="IC402" t="s">
        <v>427</v>
      </c>
      <c r="ID402" t="s">
        <v>428</v>
      </c>
      <c r="IE402" t="s">
        <v>428</v>
      </c>
      <c r="IF402" t="s">
        <v>428</v>
      </c>
      <c r="IG402" t="s">
        <v>428</v>
      </c>
      <c r="IH402">
        <v>0</v>
      </c>
      <c r="II402">
        <v>100</v>
      </c>
      <c r="IJ402">
        <v>100</v>
      </c>
      <c r="IK402">
        <v>-0.661</v>
      </c>
      <c r="IL402">
        <v>0.3175</v>
      </c>
      <c r="IM402">
        <v>-0.6605319167387009</v>
      </c>
      <c r="IN402">
        <v>-0.0004737513092168879</v>
      </c>
      <c r="IO402">
        <v>1.233974951706583E-06</v>
      </c>
      <c r="IP402">
        <v>-2.791035861235605E-10</v>
      </c>
      <c r="IQ402">
        <v>0.04306461537617447</v>
      </c>
      <c r="IR402">
        <v>-0.002560808816659483</v>
      </c>
      <c r="IS402">
        <v>0.0007441110143227328</v>
      </c>
      <c r="IT402">
        <v>-6.151772081818622E-06</v>
      </c>
      <c r="IU402">
        <v>2</v>
      </c>
      <c r="IV402">
        <v>1988</v>
      </c>
      <c r="IW402">
        <v>1</v>
      </c>
      <c r="IX402">
        <v>28</v>
      </c>
      <c r="IY402">
        <v>190451.8</v>
      </c>
      <c r="IZ402">
        <v>190452</v>
      </c>
      <c r="JA402">
        <v>1.1499</v>
      </c>
      <c r="JB402">
        <v>2.62085</v>
      </c>
      <c r="JC402">
        <v>1.49658</v>
      </c>
      <c r="JD402">
        <v>2.34741</v>
      </c>
      <c r="JE402">
        <v>1.54907</v>
      </c>
      <c r="JF402">
        <v>2.37671</v>
      </c>
      <c r="JG402">
        <v>36.6233</v>
      </c>
      <c r="JH402">
        <v>24.0875</v>
      </c>
      <c r="JI402">
        <v>18</v>
      </c>
      <c r="JJ402">
        <v>482.082</v>
      </c>
      <c r="JK402">
        <v>490.823</v>
      </c>
      <c r="JL402">
        <v>30.5738</v>
      </c>
      <c r="JM402">
        <v>29.0811</v>
      </c>
      <c r="JN402">
        <v>30.0001</v>
      </c>
      <c r="JO402">
        <v>29.2741</v>
      </c>
      <c r="JP402">
        <v>29.2634</v>
      </c>
      <c r="JQ402">
        <v>23.1206</v>
      </c>
      <c r="JR402">
        <v>18.5199</v>
      </c>
      <c r="JS402">
        <v>100</v>
      </c>
      <c r="JT402">
        <v>30.5717</v>
      </c>
      <c r="JU402">
        <v>420</v>
      </c>
      <c r="JV402">
        <v>23.5776</v>
      </c>
      <c r="JW402">
        <v>101.942</v>
      </c>
      <c r="JX402">
        <v>91.331</v>
      </c>
    </row>
    <row r="403" spans="1:284">
      <c r="A403">
        <v>385</v>
      </c>
      <c r="B403">
        <v>1758416715</v>
      </c>
      <c r="C403">
        <v>4012</v>
      </c>
      <c r="D403" t="s">
        <v>1206</v>
      </c>
      <c r="E403" t="s">
        <v>1207</v>
      </c>
      <c r="F403">
        <v>5</v>
      </c>
      <c r="G403" t="s">
        <v>1159</v>
      </c>
      <c r="H403" t="s">
        <v>421</v>
      </c>
      <c r="I403">
        <v>1758416707</v>
      </c>
      <c r="J403">
        <f>(K403)/1000</f>
        <v>0</v>
      </c>
      <c r="K403">
        <f>1000*DK403*AI403*(DG403-DH403)/(100*CZ403*(1000-AI403*DG403))</f>
        <v>0</v>
      </c>
      <c r="L403">
        <f>DK403*AI403*(DF403-DE403*(1000-AI403*DH403)/(1000-AI403*DG403))/(100*CZ403)</f>
        <v>0</v>
      </c>
      <c r="M403">
        <f>DE403 - IF(AI403&gt;1, L403*CZ403*100.0/(AK403), 0)</f>
        <v>0</v>
      </c>
      <c r="N403">
        <f>((T403-J403/2)*M403-L403)/(T403+J403/2)</f>
        <v>0</v>
      </c>
      <c r="O403">
        <f>N403*(DL403+DM403)/1000.0</f>
        <v>0</v>
      </c>
      <c r="P403">
        <f>(DE403 - IF(AI403&gt;1, L403*CZ403*100.0/(AK403), 0))*(DL403+DM403)/1000.0</f>
        <v>0</v>
      </c>
      <c r="Q403">
        <f>2.0/((1/S403-1/R403)+SIGN(S403)*SQRT((1/S403-1/R403)*(1/S403-1/R403) + 4*DA403/((DA403+1)*(DA403+1))*(2*1/S403*1/R403-1/R403*1/R403)))</f>
        <v>0</v>
      </c>
      <c r="R403">
        <f>IF(LEFT(DB403,1)&lt;&gt;"0",IF(LEFT(DB403,1)="1",3.0,DC403),$D$5+$E$5*(DS403*DL403/($K$5*1000))+$F$5*(DS403*DL403/($K$5*1000))*MAX(MIN(CZ403,$J$5),$I$5)*MAX(MIN(CZ403,$J$5),$I$5)+$G$5*MAX(MIN(CZ403,$J$5),$I$5)*(DS403*DL403/($K$5*1000))+$H$5*(DS403*DL403/($K$5*1000))*(DS403*DL403/($K$5*1000)))</f>
        <v>0</v>
      </c>
      <c r="S403">
        <f>J403*(1000-(1000*0.61365*exp(17.502*W403/(240.97+W403))/(DL403+DM403)+DG403)/2)/(1000*0.61365*exp(17.502*W403/(240.97+W403))/(DL403+DM403)-DG403)</f>
        <v>0</v>
      </c>
      <c r="T403">
        <f>1/((DA403+1)/(Q403/1.6)+1/(R403/1.37)) + DA403/((DA403+1)/(Q403/1.6) + DA403/(R403/1.37))</f>
        <v>0</v>
      </c>
      <c r="U403">
        <f>(CV403*CY403)</f>
        <v>0</v>
      </c>
      <c r="V403">
        <f>(DN403+(U403+2*0.95*5.67E-8*(((DN403+$B$9)+273)^4-(DN403+273)^4)-44100*J403)/(1.84*29.3*R403+8*0.95*5.67E-8*(DN403+273)^3))</f>
        <v>0</v>
      </c>
      <c r="W403">
        <f>($C$9*DO403+$D$9*DP403+$E$9*V403)</f>
        <v>0</v>
      </c>
      <c r="X403">
        <f>0.61365*exp(17.502*W403/(240.97+W403))</f>
        <v>0</v>
      </c>
      <c r="Y403">
        <f>(Z403/AA403*100)</f>
        <v>0</v>
      </c>
      <c r="Z403">
        <f>DG403*(DL403+DM403)/1000</f>
        <v>0</v>
      </c>
      <c r="AA403">
        <f>0.61365*exp(17.502*DN403/(240.97+DN403))</f>
        <v>0</v>
      </c>
      <c r="AB403">
        <f>(X403-DG403*(DL403+DM403)/1000)</f>
        <v>0</v>
      </c>
      <c r="AC403">
        <f>(-J403*44100)</f>
        <v>0</v>
      </c>
      <c r="AD403">
        <f>2*29.3*R403*0.92*(DN403-W403)</f>
        <v>0</v>
      </c>
      <c r="AE403">
        <f>2*0.95*5.67E-8*(((DN403+$B$9)+273)^4-(W403+273)^4)</f>
        <v>0</v>
      </c>
      <c r="AF403">
        <f>U403+AE403+AC403+AD403</f>
        <v>0</v>
      </c>
      <c r="AG403">
        <v>0</v>
      </c>
      <c r="AH403">
        <v>0</v>
      </c>
      <c r="AI403">
        <f>IF(AG403*$H$15&gt;=AK403,1.0,(AK403/(AK403-AG403*$H$15)))</f>
        <v>0</v>
      </c>
      <c r="AJ403">
        <f>(AI403-1)*100</f>
        <v>0</v>
      </c>
      <c r="AK403">
        <f>MAX(0,($B$15+$C$15*DS403)/(1+$D$15*DS403)*DL403/(DN403+273)*$E$15)</f>
        <v>0</v>
      </c>
      <c r="AL403" t="s">
        <v>422</v>
      </c>
      <c r="AM403" t="s">
        <v>422</v>
      </c>
      <c r="AN403">
        <v>0</v>
      </c>
      <c r="AO403">
        <v>0</v>
      </c>
      <c r="AP403">
        <f>1-AN403/AO403</f>
        <v>0</v>
      </c>
      <c r="AQ403">
        <v>0</v>
      </c>
      <c r="AR403" t="s">
        <v>422</v>
      </c>
      <c r="AS403" t="s">
        <v>422</v>
      </c>
      <c r="AT403">
        <v>0</v>
      </c>
      <c r="AU403">
        <v>0</v>
      </c>
      <c r="AV403">
        <f>1-AT403/AU403</f>
        <v>0</v>
      </c>
      <c r="AW403">
        <v>0.5</v>
      </c>
      <c r="AX403">
        <f>CW403</f>
        <v>0</v>
      </c>
      <c r="AY403">
        <f>L403</f>
        <v>0</v>
      </c>
      <c r="AZ403">
        <f>AV403*AW403*AX403</f>
        <v>0</v>
      </c>
      <c r="BA403">
        <f>(AY403-AQ403)/AX403</f>
        <v>0</v>
      </c>
      <c r="BB403">
        <f>(AO403-AU403)/AU403</f>
        <v>0</v>
      </c>
      <c r="BC403">
        <f>AN403/(AP403+AN403/AU403)</f>
        <v>0</v>
      </c>
      <c r="BD403" t="s">
        <v>422</v>
      </c>
      <c r="BE403">
        <v>0</v>
      </c>
      <c r="BF403">
        <f>IF(BE403&lt;&gt;0, BE403, BC403)</f>
        <v>0</v>
      </c>
      <c r="BG403">
        <f>1-BF403/AU403</f>
        <v>0</v>
      </c>
      <c r="BH403">
        <f>(AU403-AT403)/(AU403-BF403)</f>
        <v>0</v>
      </c>
      <c r="BI403">
        <f>(AO403-AU403)/(AO403-BF403)</f>
        <v>0</v>
      </c>
      <c r="BJ403">
        <f>(AU403-AT403)/(AU403-AN403)</f>
        <v>0</v>
      </c>
      <c r="BK403">
        <f>(AO403-AU403)/(AO403-AN403)</f>
        <v>0</v>
      </c>
      <c r="BL403">
        <f>(BH403*BF403/AT403)</f>
        <v>0</v>
      </c>
      <c r="BM403">
        <f>(1-BL403)</f>
        <v>0</v>
      </c>
      <c r="CV403">
        <f>$B$13*DT403+$C$13*DU403+$F$13*EF403*(1-EI403)</f>
        <v>0</v>
      </c>
      <c r="CW403">
        <f>CV403*CX403</f>
        <v>0</v>
      </c>
      <c r="CX403">
        <f>($B$13*$D$11+$C$13*$D$11+$F$13*((ES403+EK403)/MAX(ES403+EK403+ET403, 0.1)*$I$11+ET403/MAX(ES403+EK403+ET403, 0.1)*$J$11))/($B$13+$C$13+$F$13)</f>
        <v>0</v>
      </c>
      <c r="CY403">
        <f>($B$13*$K$11+$C$13*$K$11+$F$13*((ES403+EK403)/MAX(ES403+EK403+ET403, 0.1)*$P$11+ET403/MAX(ES403+EK403+ET403, 0.1)*$Q$11))/($B$13+$C$13+$F$13)</f>
        <v>0</v>
      </c>
      <c r="CZ403">
        <v>5.79</v>
      </c>
      <c r="DA403">
        <v>0.5</v>
      </c>
      <c r="DB403" t="s">
        <v>423</v>
      </c>
      <c r="DC403">
        <v>2</v>
      </c>
      <c r="DD403">
        <v>1758416707</v>
      </c>
      <c r="DE403">
        <v>423.2580833333333</v>
      </c>
      <c r="DF403">
        <v>419.9917083333333</v>
      </c>
      <c r="DG403">
        <v>23.9748875</v>
      </c>
      <c r="DH403">
        <v>23.60409166666667</v>
      </c>
      <c r="DI403">
        <v>423.9189166666667</v>
      </c>
      <c r="DJ403">
        <v>23.6574</v>
      </c>
      <c r="DK403">
        <v>499.9973333333333</v>
      </c>
      <c r="DL403">
        <v>90.17917499999999</v>
      </c>
      <c r="DM403">
        <v>0.06925594583333333</v>
      </c>
      <c r="DN403">
        <v>30.276425</v>
      </c>
      <c r="DO403">
        <v>30.0001625</v>
      </c>
      <c r="DP403">
        <v>999.9</v>
      </c>
      <c r="DQ403">
        <v>0</v>
      </c>
      <c r="DR403">
        <v>0</v>
      </c>
      <c r="DS403">
        <v>9999.1625</v>
      </c>
      <c r="DT403">
        <v>0</v>
      </c>
      <c r="DU403">
        <v>3.76427</v>
      </c>
      <c r="DV403">
        <v>3.266332499999999</v>
      </c>
      <c r="DW403">
        <v>433.654875</v>
      </c>
      <c r="DX403">
        <v>430.1449166666666</v>
      </c>
      <c r="DY403">
        <v>0.3707904166666667</v>
      </c>
      <c r="DZ403">
        <v>419.9917083333333</v>
      </c>
      <c r="EA403">
        <v>23.60409166666667</v>
      </c>
      <c r="EB403">
        <v>2.162036666666667</v>
      </c>
      <c r="EC403">
        <v>2.12859875</v>
      </c>
      <c r="ED403">
        <v>18.68374583333333</v>
      </c>
      <c r="EE403">
        <v>18.43482916666667</v>
      </c>
      <c r="EF403">
        <v>0.00500078</v>
      </c>
      <c r="EG403">
        <v>0</v>
      </c>
      <c r="EH403">
        <v>0</v>
      </c>
      <c r="EI403">
        <v>0</v>
      </c>
      <c r="EJ403">
        <v>962.7875</v>
      </c>
      <c r="EK403">
        <v>0.00500078</v>
      </c>
      <c r="EL403">
        <v>-19.95416666666667</v>
      </c>
      <c r="EM403">
        <v>-1.075</v>
      </c>
      <c r="EN403">
        <v>34.93991666666667</v>
      </c>
      <c r="EO403">
        <v>38.33308333333333</v>
      </c>
      <c r="EP403">
        <v>36.88783333333333</v>
      </c>
      <c r="EQ403">
        <v>38.307</v>
      </c>
      <c r="ER403">
        <v>37.4815</v>
      </c>
      <c r="ES403">
        <v>0</v>
      </c>
      <c r="ET403">
        <v>0</v>
      </c>
      <c r="EU403">
        <v>0</v>
      </c>
      <c r="EV403">
        <v>1758416715</v>
      </c>
      <c r="EW403">
        <v>0</v>
      </c>
      <c r="EX403">
        <v>963.6519999999999</v>
      </c>
      <c r="EY403">
        <v>5.007691846110728</v>
      </c>
      <c r="EZ403">
        <v>11.02307722133535</v>
      </c>
      <c r="FA403">
        <v>-19.936</v>
      </c>
      <c r="FB403">
        <v>15</v>
      </c>
      <c r="FC403">
        <v>0</v>
      </c>
      <c r="FD403" t="s">
        <v>424</v>
      </c>
      <c r="FE403">
        <v>1746989605.5</v>
      </c>
      <c r="FF403">
        <v>1746989593.5</v>
      </c>
      <c r="FG403">
        <v>0</v>
      </c>
      <c r="FH403">
        <v>-0.274</v>
      </c>
      <c r="FI403">
        <v>-0.002</v>
      </c>
      <c r="FJ403">
        <v>2.549</v>
      </c>
      <c r="FK403">
        <v>0.129</v>
      </c>
      <c r="FL403">
        <v>420</v>
      </c>
      <c r="FM403">
        <v>17</v>
      </c>
      <c r="FN403">
        <v>0.02</v>
      </c>
      <c r="FO403">
        <v>0.04</v>
      </c>
      <c r="FP403">
        <v>3.2604125</v>
      </c>
      <c r="FQ403">
        <v>0.1662511069418279</v>
      </c>
      <c r="FR403">
        <v>0.0224882073262855</v>
      </c>
      <c r="FS403">
        <v>1</v>
      </c>
      <c r="FT403">
        <v>963.6117647058824</v>
      </c>
      <c r="FU403">
        <v>14.43239078182156</v>
      </c>
      <c r="FV403">
        <v>6.397323185883039</v>
      </c>
      <c r="FW403">
        <v>0</v>
      </c>
      <c r="FX403">
        <v>0.37038655</v>
      </c>
      <c r="FY403">
        <v>0.0008037298311438696</v>
      </c>
      <c r="FZ403">
        <v>0.001557860310650478</v>
      </c>
      <c r="GA403">
        <v>1</v>
      </c>
      <c r="GB403">
        <v>2</v>
      </c>
      <c r="GC403">
        <v>3</v>
      </c>
      <c r="GD403" t="s">
        <v>425</v>
      </c>
      <c r="GE403">
        <v>3.10332</v>
      </c>
      <c r="GF403">
        <v>2.72707</v>
      </c>
      <c r="GG403">
        <v>0.0882751</v>
      </c>
      <c r="GH403">
        <v>0.0877037</v>
      </c>
      <c r="GI403">
        <v>0.107316</v>
      </c>
      <c r="GJ403">
        <v>0.107585</v>
      </c>
      <c r="GK403">
        <v>23827.3</v>
      </c>
      <c r="GL403">
        <v>21635.6</v>
      </c>
      <c r="GM403">
        <v>26698.9</v>
      </c>
      <c r="GN403">
        <v>23937.8</v>
      </c>
      <c r="GO403">
        <v>38137.8</v>
      </c>
      <c r="GP403">
        <v>31577.1</v>
      </c>
      <c r="GQ403">
        <v>46626.4</v>
      </c>
      <c r="GR403">
        <v>37870.7</v>
      </c>
      <c r="GS403">
        <v>1.86647</v>
      </c>
      <c r="GT403">
        <v>1.85788</v>
      </c>
      <c r="GU403">
        <v>0.08353960000000001</v>
      </c>
      <c r="GV403">
        <v>0</v>
      </c>
      <c r="GW403">
        <v>28.6339</v>
      </c>
      <c r="GX403">
        <v>999.9</v>
      </c>
      <c r="GY403">
        <v>53</v>
      </c>
      <c r="GZ403">
        <v>31.8</v>
      </c>
      <c r="HA403">
        <v>27.7495</v>
      </c>
      <c r="HB403">
        <v>60.8137</v>
      </c>
      <c r="HC403">
        <v>25.8173</v>
      </c>
      <c r="HD403">
        <v>1</v>
      </c>
      <c r="HE403">
        <v>0.142424</v>
      </c>
      <c r="HF403">
        <v>-1.26094</v>
      </c>
      <c r="HG403">
        <v>20.2942</v>
      </c>
      <c r="HH403">
        <v>5.21744</v>
      </c>
      <c r="HI403">
        <v>11.98</v>
      </c>
      <c r="HJ403">
        <v>4.9655</v>
      </c>
      <c r="HK403">
        <v>3.27598</v>
      </c>
      <c r="HL403">
        <v>9999</v>
      </c>
      <c r="HM403">
        <v>9999</v>
      </c>
      <c r="HN403">
        <v>9999</v>
      </c>
      <c r="HO403">
        <v>999.9</v>
      </c>
      <c r="HP403">
        <v>1.86387</v>
      </c>
      <c r="HQ403">
        <v>1.86005</v>
      </c>
      <c r="HR403">
        <v>1.85838</v>
      </c>
      <c r="HS403">
        <v>1.85976</v>
      </c>
      <c r="HT403">
        <v>1.85983</v>
      </c>
      <c r="HU403">
        <v>1.85838</v>
      </c>
      <c r="HV403">
        <v>1.85746</v>
      </c>
      <c r="HW403">
        <v>1.85241</v>
      </c>
      <c r="HX403">
        <v>0</v>
      </c>
      <c r="HY403">
        <v>0</v>
      </c>
      <c r="HZ403">
        <v>0</v>
      </c>
      <c r="IA403">
        <v>0</v>
      </c>
      <c r="IB403" t="s">
        <v>426</v>
      </c>
      <c r="IC403" t="s">
        <v>427</v>
      </c>
      <c r="ID403" t="s">
        <v>428</v>
      </c>
      <c r="IE403" t="s">
        <v>428</v>
      </c>
      <c r="IF403" t="s">
        <v>428</v>
      </c>
      <c r="IG403" t="s">
        <v>428</v>
      </c>
      <c r="IH403">
        <v>0</v>
      </c>
      <c r="II403">
        <v>100</v>
      </c>
      <c r="IJ403">
        <v>100</v>
      </c>
      <c r="IK403">
        <v>-0.661</v>
      </c>
      <c r="IL403">
        <v>0.3175</v>
      </c>
      <c r="IM403">
        <v>-0.6605319167387009</v>
      </c>
      <c r="IN403">
        <v>-0.0004737513092168879</v>
      </c>
      <c r="IO403">
        <v>1.233974951706583E-06</v>
      </c>
      <c r="IP403">
        <v>-2.791035861235605E-10</v>
      </c>
      <c r="IQ403">
        <v>0.04306461537617447</v>
      </c>
      <c r="IR403">
        <v>-0.002560808816659483</v>
      </c>
      <c r="IS403">
        <v>0.0007441110143227328</v>
      </c>
      <c r="IT403">
        <v>-6.151772081818622E-06</v>
      </c>
      <c r="IU403">
        <v>2</v>
      </c>
      <c r="IV403">
        <v>1988</v>
      </c>
      <c r="IW403">
        <v>1</v>
      </c>
      <c r="IX403">
        <v>28</v>
      </c>
      <c r="IY403">
        <v>190451.8</v>
      </c>
      <c r="IZ403">
        <v>190452</v>
      </c>
      <c r="JA403">
        <v>1.1499</v>
      </c>
      <c r="JB403">
        <v>2.62573</v>
      </c>
      <c r="JC403">
        <v>1.49658</v>
      </c>
      <c r="JD403">
        <v>2.34741</v>
      </c>
      <c r="JE403">
        <v>1.54907</v>
      </c>
      <c r="JF403">
        <v>2.36328</v>
      </c>
      <c r="JG403">
        <v>36.6233</v>
      </c>
      <c r="JH403">
        <v>24.0875</v>
      </c>
      <c r="JI403">
        <v>18</v>
      </c>
      <c r="JJ403">
        <v>481.965</v>
      </c>
      <c r="JK403">
        <v>490.987</v>
      </c>
      <c r="JL403">
        <v>30.5729</v>
      </c>
      <c r="JM403">
        <v>29.0811</v>
      </c>
      <c r="JN403">
        <v>30.0001</v>
      </c>
      <c r="JO403">
        <v>29.2741</v>
      </c>
      <c r="JP403">
        <v>29.2634</v>
      </c>
      <c r="JQ403">
        <v>23.1186</v>
      </c>
      <c r="JR403">
        <v>18.5199</v>
      </c>
      <c r="JS403">
        <v>100</v>
      </c>
      <c r="JT403">
        <v>30.5728</v>
      </c>
      <c r="JU403">
        <v>420</v>
      </c>
      <c r="JV403">
        <v>23.5776</v>
      </c>
      <c r="JW403">
        <v>101.942</v>
      </c>
      <c r="JX403">
        <v>91.3314</v>
      </c>
    </row>
    <row r="404" spans="1:284">
      <c r="A404">
        <v>386</v>
      </c>
      <c r="B404">
        <v>1758416717</v>
      </c>
      <c r="C404">
        <v>4014</v>
      </c>
      <c r="D404" t="s">
        <v>1208</v>
      </c>
      <c r="E404" t="s">
        <v>1209</v>
      </c>
      <c r="F404">
        <v>5</v>
      </c>
      <c r="G404" t="s">
        <v>1159</v>
      </c>
      <c r="H404" t="s">
        <v>421</v>
      </c>
      <c r="I404">
        <v>1758416709</v>
      </c>
      <c r="J404">
        <f>(K404)/1000</f>
        <v>0</v>
      </c>
      <c r="K404">
        <f>1000*DK404*AI404*(DG404-DH404)/(100*CZ404*(1000-AI404*DG404))</f>
        <v>0</v>
      </c>
      <c r="L404">
        <f>DK404*AI404*(DF404-DE404*(1000-AI404*DH404)/(1000-AI404*DG404))/(100*CZ404)</f>
        <v>0</v>
      </c>
      <c r="M404">
        <f>DE404 - IF(AI404&gt;1, L404*CZ404*100.0/(AK404), 0)</f>
        <v>0</v>
      </c>
      <c r="N404">
        <f>((T404-J404/2)*M404-L404)/(T404+J404/2)</f>
        <v>0</v>
      </c>
      <c r="O404">
        <f>N404*(DL404+DM404)/1000.0</f>
        <v>0</v>
      </c>
      <c r="P404">
        <f>(DE404 - IF(AI404&gt;1, L404*CZ404*100.0/(AK404), 0))*(DL404+DM404)/1000.0</f>
        <v>0</v>
      </c>
      <c r="Q404">
        <f>2.0/((1/S404-1/R404)+SIGN(S404)*SQRT((1/S404-1/R404)*(1/S404-1/R404) + 4*DA404/((DA404+1)*(DA404+1))*(2*1/S404*1/R404-1/R404*1/R404)))</f>
        <v>0</v>
      </c>
      <c r="R404">
        <f>IF(LEFT(DB404,1)&lt;&gt;"0",IF(LEFT(DB404,1)="1",3.0,DC404),$D$5+$E$5*(DS404*DL404/($K$5*1000))+$F$5*(DS404*DL404/($K$5*1000))*MAX(MIN(CZ404,$J$5),$I$5)*MAX(MIN(CZ404,$J$5),$I$5)+$G$5*MAX(MIN(CZ404,$J$5),$I$5)*(DS404*DL404/($K$5*1000))+$H$5*(DS404*DL404/($K$5*1000))*(DS404*DL404/($K$5*1000)))</f>
        <v>0</v>
      </c>
      <c r="S404">
        <f>J404*(1000-(1000*0.61365*exp(17.502*W404/(240.97+W404))/(DL404+DM404)+DG404)/2)/(1000*0.61365*exp(17.502*W404/(240.97+W404))/(DL404+DM404)-DG404)</f>
        <v>0</v>
      </c>
      <c r="T404">
        <f>1/((DA404+1)/(Q404/1.6)+1/(R404/1.37)) + DA404/((DA404+1)/(Q404/1.6) + DA404/(R404/1.37))</f>
        <v>0</v>
      </c>
      <c r="U404">
        <f>(CV404*CY404)</f>
        <v>0</v>
      </c>
      <c r="V404">
        <f>(DN404+(U404+2*0.95*5.67E-8*(((DN404+$B$9)+273)^4-(DN404+273)^4)-44100*J404)/(1.84*29.3*R404+8*0.95*5.67E-8*(DN404+273)^3))</f>
        <v>0</v>
      </c>
      <c r="W404">
        <f>($C$9*DO404+$D$9*DP404+$E$9*V404)</f>
        <v>0</v>
      </c>
      <c r="X404">
        <f>0.61365*exp(17.502*W404/(240.97+W404))</f>
        <v>0</v>
      </c>
      <c r="Y404">
        <f>(Z404/AA404*100)</f>
        <v>0</v>
      </c>
      <c r="Z404">
        <f>DG404*(DL404+DM404)/1000</f>
        <v>0</v>
      </c>
      <c r="AA404">
        <f>0.61365*exp(17.502*DN404/(240.97+DN404))</f>
        <v>0</v>
      </c>
      <c r="AB404">
        <f>(X404-DG404*(DL404+DM404)/1000)</f>
        <v>0</v>
      </c>
      <c r="AC404">
        <f>(-J404*44100)</f>
        <v>0</v>
      </c>
      <c r="AD404">
        <f>2*29.3*R404*0.92*(DN404-W404)</f>
        <v>0</v>
      </c>
      <c r="AE404">
        <f>2*0.95*5.67E-8*(((DN404+$B$9)+273)^4-(W404+273)^4)</f>
        <v>0</v>
      </c>
      <c r="AF404">
        <f>U404+AE404+AC404+AD404</f>
        <v>0</v>
      </c>
      <c r="AG404">
        <v>0</v>
      </c>
      <c r="AH404">
        <v>0</v>
      </c>
      <c r="AI404">
        <f>IF(AG404*$H$15&gt;=AK404,1.0,(AK404/(AK404-AG404*$H$15)))</f>
        <v>0</v>
      </c>
      <c r="AJ404">
        <f>(AI404-1)*100</f>
        <v>0</v>
      </c>
      <c r="AK404">
        <f>MAX(0,($B$15+$C$15*DS404)/(1+$D$15*DS404)*DL404/(DN404+273)*$E$15)</f>
        <v>0</v>
      </c>
      <c r="AL404" t="s">
        <v>422</v>
      </c>
      <c r="AM404" t="s">
        <v>422</v>
      </c>
      <c r="AN404">
        <v>0</v>
      </c>
      <c r="AO404">
        <v>0</v>
      </c>
      <c r="AP404">
        <f>1-AN404/AO404</f>
        <v>0</v>
      </c>
      <c r="AQ404">
        <v>0</v>
      </c>
      <c r="AR404" t="s">
        <v>422</v>
      </c>
      <c r="AS404" t="s">
        <v>422</v>
      </c>
      <c r="AT404">
        <v>0</v>
      </c>
      <c r="AU404">
        <v>0</v>
      </c>
      <c r="AV404">
        <f>1-AT404/AU404</f>
        <v>0</v>
      </c>
      <c r="AW404">
        <v>0.5</v>
      </c>
      <c r="AX404">
        <f>CW404</f>
        <v>0</v>
      </c>
      <c r="AY404">
        <f>L404</f>
        <v>0</v>
      </c>
      <c r="AZ404">
        <f>AV404*AW404*AX404</f>
        <v>0</v>
      </c>
      <c r="BA404">
        <f>(AY404-AQ404)/AX404</f>
        <v>0</v>
      </c>
      <c r="BB404">
        <f>(AO404-AU404)/AU404</f>
        <v>0</v>
      </c>
      <c r="BC404">
        <f>AN404/(AP404+AN404/AU404)</f>
        <v>0</v>
      </c>
      <c r="BD404" t="s">
        <v>422</v>
      </c>
      <c r="BE404">
        <v>0</v>
      </c>
      <c r="BF404">
        <f>IF(BE404&lt;&gt;0, BE404, BC404)</f>
        <v>0</v>
      </c>
      <c r="BG404">
        <f>1-BF404/AU404</f>
        <v>0</v>
      </c>
      <c r="BH404">
        <f>(AU404-AT404)/(AU404-BF404)</f>
        <v>0</v>
      </c>
      <c r="BI404">
        <f>(AO404-AU404)/(AO404-BF404)</f>
        <v>0</v>
      </c>
      <c r="BJ404">
        <f>(AU404-AT404)/(AU404-AN404)</f>
        <v>0</v>
      </c>
      <c r="BK404">
        <f>(AO404-AU404)/(AO404-AN404)</f>
        <v>0</v>
      </c>
      <c r="BL404">
        <f>(BH404*BF404/AT404)</f>
        <v>0</v>
      </c>
      <c r="BM404">
        <f>(1-BL404)</f>
        <v>0</v>
      </c>
      <c r="CV404">
        <f>$B$13*DT404+$C$13*DU404+$F$13*EF404*(1-EI404)</f>
        <v>0</v>
      </c>
      <c r="CW404">
        <f>CV404*CX404</f>
        <v>0</v>
      </c>
      <c r="CX404">
        <f>($B$13*$D$11+$C$13*$D$11+$F$13*((ES404+EK404)/MAX(ES404+EK404+ET404, 0.1)*$I$11+ET404/MAX(ES404+EK404+ET404, 0.1)*$J$11))/($B$13+$C$13+$F$13)</f>
        <v>0</v>
      </c>
      <c r="CY404">
        <f>($B$13*$K$11+$C$13*$K$11+$F$13*((ES404+EK404)/MAX(ES404+EK404+ET404, 0.1)*$P$11+ET404/MAX(ES404+EK404+ET404, 0.1)*$Q$11))/($B$13+$C$13+$F$13)</f>
        <v>0</v>
      </c>
      <c r="CZ404">
        <v>5.79</v>
      </c>
      <c r="DA404">
        <v>0.5</v>
      </c>
      <c r="DB404" t="s">
        <v>423</v>
      </c>
      <c r="DC404">
        <v>2</v>
      </c>
      <c r="DD404">
        <v>1758416709</v>
      </c>
      <c r="DE404">
        <v>423.252</v>
      </c>
      <c r="DF404">
        <v>419.9839583333333</v>
      </c>
      <c r="DG404">
        <v>23.97455833333333</v>
      </c>
      <c r="DH404">
        <v>23.60417083333333</v>
      </c>
      <c r="DI404">
        <v>423.9128333333333</v>
      </c>
      <c r="DJ404">
        <v>23.65707916666667</v>
      </c>
      <c r="DK404">
        <v>500.0004166666667</v>
      </c>
      <c r="DL404">
        <v>90.17916666666667</v>
      </c>
      <c r="DM404">
        <v>0.06924398333333333</v>
      </c>
      <c r="DN404">
        <v>30.275725</v>
      </c>
      <c r="DO404">
        <v>29.999325</v>
      </c>
      <c r="DP404">
        <v>999.9</v>
      </c>
      <c r="DQ404">
        <v>0</v>
      </c>
      <c r="DR404">
        <v>0</v>
      </c>
      <c r="DS404">
        <v>9998.174583333333</v>
      </c>
      <c r="DT404">
        <v>0</v>
      </c>
      <c r="DU404">
        <v>3.76427</v>
      </c>
      <c r="DV404">
        <v>3.268015833333333</v>
      </c>
      <c r="DW404">
        <v>433.6485</v>
      </c>
      <c r="DX404">
        <v>430.137</v>
      </c>
      <c r="DY404">
        <v>0.370381625</v>
      </c>
      <c r="DZ404">
        <v>419.9839583333333</v>
      </c>
      <c r="EA404">
        <v>23.60417083333333</v>
      </c>
      <c r="EB404">
        <v>2.162006666666667</v>
      </c>
      <c r="EC404">
        <v>2.128605416666666</v>
      </c>
      <c r="ED404">
        <v>18.683525</v>
      </c>
      <c r="EE404">
        <v>18.43487916666666</v>
      </c>
      <c r="EF404">
        <v>0.00500078</v>
      </c>
      <c r="EG404">
        <v>0</v>
      </c>
      <c r="EH404">
        <v>0</v>
      </c>
      <c r="EI404">
        <v>0</v>
      </c>
      <c r="EJ404">
        <v>963.3416666666667</v>
      </c>
      <c r="EK404">
        <v>0.00500078</v>
      </c>
      <c r="EL404">
        <v>-19.77083333333333</v>
      </c>
      <c r="EM404">
        <v>-1.0125</v>
      </c>
      <c r="EN404">
        <v>34.93204166666666</v>
      </c>
      <c r="EO404">
        <v>38.31745833333333</v>
      </c>
      <c r="EP404">
        <v>36.77329166666667</v>
      </c>
      <c r="EQ404">
        <v>38.299125</v>
      </c>
      <c r="ER404">
        <v>37.46320833333333</v>
      </c>
      <c r="ES404">
        <v>0</v>
      </c>
      <c r="ET404">
        <v>0</v>
      </c>
      <c r="EU404">
        <v>0</v>
      </c>
      <c r="EV404">
        <v>1758416716.8</v>
      </c>
      <c r="EW404">
        <v>0</v>
      </c>
      <c r="EX404">
        <v>963.8884615384613</v>
      </c>
      <c r="EY404">
        <v>6.437606455037839</v>
      </c>
      <c r="EZ404">
        <v>14.00683788216472</v>
      </c>
      <c r="FA404">
        <v>-20.03461538461539</v>
      </c>
      <c r="FB404">
        <v>15</v>
      </c>
      <c r="FC404">
        <v>0</v>
      </c>
      <c r="FD404" t="s">
        <v>424</v>
      </c>
      <c r="FE404">
        <v>1746989605.5</v>
      </c>
      <c r="FF404">
        <v>1746989593.5</v>
      </c>
      <c r="FG404">
        <v>0</v>
      </c>
      <c r="FH404">
        <v>-0.274</v>
      </c>
      <c r="FI404">
        <v>-0.002</v>
      </c>
      <c r="FJ404">
        <v>2.549</v>
      </c>
      <c r="FK404">
        <v>0.129</v>
      </c>
      <c r="FL404">
        <v>420</v>
      </c>
      <c r="FM404">
        <v>17</v>
      </c>
      <c r="FN404">
        <v>0.02</v>
      </c>
      <c r="FO404">
        <v>0.04</v>
      </c>
      <c r="FP404">
        <v>3.262144146341463</v>
      </c>
      <c r="FQ404">
        <v>0.08533358885017642</v>
      </c>
      <c r="FR404">
        <v>0.02045161523534713</v>
      </c>
      <c r="FS404">
        <v>1</v>
      </c>
      <c r="FT404">
        <v>963.9823529411765</v>
      </c>
      <c r="FU404">
        <v>2.774636775419125</v>
      </c>
      <c r="FV404">
        <v>6.059143338218663</v>
      </c>
      <c r="FW404">
        <v>0</v>
      </c>
      <c r="FX404">
        <v>0.3702613658536586</v>
      </c>
      <c r="FY404">
        <v>-0.007350522648083459</v>
      </c>
      <c r="FZ404">
        <v>0.001673911626832128</v>
      </c>
      <c r="GA404">
        <v>1</v>
      </c>
      <c r="GB404">
        <v>2</v>
      </c>
      <c r="GC404">
        <v>3</v>
      </c>
      <c r="GD404" t="s">
        <v>425</v>
      </c>
      <c r="GE404">
        <v>3.10317</v>
      </c>
      <c r="GF404">
        <v>2.72709</v>
      </c>
      <c r="GG404">
        <v>0.0882768</v>
      </c>
      <c r="GH404">
        <v>0.0877074</v>
      </c>
      <c r="GI404">
        <v>0.107313</v>
      </c>
      <c r="GJ404">
        <v>0.107585</v>
      </c>
      <c r="GK404">
        <v>23827.3</v>
      </c>
      <c r="GL404">
        <v>21635.4</v>
      </c>
      <c r="GM404">
        <v>26698.9</v>
      </c>
      <c r="GN404">
        <v>23937.7</v>
      </c>
      <c r="GO404">
        <v>38137.9</v>
      </c>
      <c r="GP404">
        <v>31577.1</v>
      </c>
      <c r="GQ404">
        <v>46626.4</v>
      </c>
      <c r="GR404">
        <v>37870.7</v>
      </c>
      <c r="GS404">
        <v>1.86645</v>
      </c>
      <c r="GT404">
        <v>1.858</v>
      </c>
      <c r="GU404">
        <v>0.0832416</v>
      </c>
      <c r="GV404">
        <v>0</v>
      </c>
      <c r="GW404">
        <v>28.6337</v>
      </c>
      <c r="GX404">
        <v>999.9</v>
      </c>
      <c r="GY404">
        <v>53</v>
      </c>
      <c r="GZ404">
        <v>31.8</v>
      </c>
      <c r="HA404">
        <v>27.749</v>
      </c>
      <c r="HB404">
        <v>60.7637</v>
      </c>
      <c r="HC404">
        <v>25.9535</v>
      </c>
      <c r="HD404">
        <v>1</v>
      </c>
      <c r="HE404">
        <v>0.1425</v>
      </c>
      <c r="HF404">
        <v>-1.26491</v>
      </c>
      <c r="HG404">
        <v>20.2941</v>
      </c>
      <c r="HH404">
        <v>5.21744</v>
      </c>
      <c r="HI404">
        <v>11.98</v>
      </c>
      <c r="HJ404">
        <v>4.96555</v>
      </c>
      <c r="HK404">
        <v>3.276</v>
      </c>
      <c r="HL404">
        <v>9999</v>
      </c>
      <c r="HM404">
        <v>9999</v>
      </c>
      <c r="HN404">
        <v>9999</v>
      </c>
      <c r="HO404">
        <v>999.9</v>
      </c>
      <c r="HP404">
        <v>1.86387</v>
      </c>
      <c r="HQ404">
        <v>1.86005</v>
      </c>
      <c r="HR404">
        <v>1.85838</v>
      </c>
      <c r="HS404">
        <v>1.85975</v>
      </c>
      <c r="HT404">
        <v>1.85983</v>
      </c>
      <c r="HU404">
        <v>1.85838</v>
      </c>
      <c r="HV404">
        <v>1.85745</v>
      </c>
      <c r="HW404">
        <v>1.85238</v>
      </c>
      <c r="HX404">
        <v>0</v>
      </c>
      <c r="HY404">
        <v>0</v>
      </c>
      <c r="HZ404">
        <v>0</v>
      </c>
      <c r="IA404">
        <v>0</v>
      </c>
      <c r="IB404" t="s">
        <v>426</v>
      </c>
      <c r="IC404" t="s">
        <v>427</v>
      </c>
      <c r="ID404" t="s">
        <v>428</v>
      </c>
      <c r="IE404" t="s">
        <v>428</v>
      </c>
      <c r="IF404" t="s">
        <v>428</v>
      </c>
      <c r="IG404" t="s">
        <v>428</v>
      </c>
      <c r="IH404">
        <v>0</v>
      </c>
      <c r="II404">
        <v>100</v>
      </c>
      <c r="IJ404">
        <v>100</v>
      </c>
      <c r="IK404">
        <v>-0.661</v>
      </c>
      <c r="IL404">
        <v>0.3174</v>
      </c>
      <c r="IM404">
        <v>-0.6605319167387009</v>
      </c>
      <c r="IN404">
        <v>-0.0004737513092168879</v>
      </c>
      <c r="IO404">
        <v>1.233974951706583E-06</v>
      </c>
      <c r="IP404">
        <v>-2.791035861235605E-10</v>
      </c>
      <c r="IQ404">
        <v>0.04306461537617447</v>
      </c>
      <c r="IR404">
        <v>-0.002560808816659483</v>
      </c>
      <c r="IS404">
        <v>0.0007441110143227328</v>
      </c>
      <c r="IT404">
        <v>-6.151772081818622E-06</v>
      </c>
      <c r="IU404">
        <v>2</v>
      </c>
      <c r="IV404">
        <v>1988</v>
      </c>
      <c r="IW404">
        <v>1</v>
      </c>
      <c r="IX404">
        <v>28</v>
      </c>
      <c r="IY404">
        <v>190451.9</v>
      </c>
      <c r="IZ404">
        <v>190452.1</v>
      </c>
      <c r="JA404">
        <v>1.1499</v>
      </c>
      <c r="JB404">
        <v>2.61841</v>
      </c>
      <c r="JC404">
        <v>1.49658</v>
      </c>
      <c r="JD404">
        <v>2.34741</v>
      </c>
      <c r="JE404">
        <v>1.54907</v>
      </c>
      <c r="JF404">
        <v>2.45605</v>
      </c>
      <c r="JG404">
        <v>36.6233</v>
      </c>
      <c r="JH404">
        <v>24.0875</v>
      </c>
      <c r="JI404">
        <v>18</v>
      </c>
      <c r="JJ404">
        <v>481.951</v>
      </c>
      <c r="JK404">
        <v>491.069</v>
      </c>
      <c r="JL404">
        <v>30.5723</v>
      </c>
      <c r="JM404">
        <v>29.0811</v>
      </c>
      <c r="JN404">
        <v>30</v>
      </c>
      <c r="JO404">
        <v>29.2741</v>
      </c>
      <c r="JP404">
        <v>29.2634</v>
      </c>
      <c r="JQ404">
        <v>23.1212</v>
      </c>
      <c r="JR404">
        <v>18.5199</v>
      </c>
      <c r="JS404">
        <v>100</v>
      </c>
      <c r="JT404">
        <v>30.5728</v>
      </c>
      <c r="JU404">
        <v>420</v>
      </c>
      <c r="JV404">
        <v>23.5776</v>
      </c>
      <c r="JW404">
        <v>101.941</v>
      </c>
      <c r="JX404">
        <v>91.3312</v>
      </c>
    </row>
    <row r="405" spans="1:284">
      <c r="A405">
        <v>387</v>
      </c>
      <c r="B405">
        <v>1758416719</v>
      </c>
      <c r="C405">
        <v>4016</v>
      </c>
      <c r="D405" t="s">
        <v>1210</v>
      </c>
      <c r="E405" t="s">
        <v>1211</v>
      </c>
      <c r="F405">
        <v>5</v>
      </c>
      <c r="G405" t="s">
        <v>1159</v>
      </c>
      <c r="H405" t="s">
        <v>421</v>
      </c>
      <c r="I405">
        <v>1758416711</v>
      </c>
      <c r="J405">
        <f>(K405)/1000</f>
        <v>0</v>
      </c>
      <c r="K405">
        <f>1000*DK405*AI405*(DG405-DH405)/(100*CZ405*(1000-AI405*DG405))</f>
        <v>0</v>
      </c>
      <c r="L405">
        <f>DK405*AI405*(DF405-DE405*(1000-AI405*DH405)/(1000-AI405*DG405))/(100*CZ405)</f>
        <v>0</v>
      </c>
      <c r="M405">
        <f>DE405 - IF(AI405&gt;1, L405*CZ405*100.0/(AK405), 0)</f>
        <v>0</v>
      </c>
      <c r="N405">
        <f>((T405-J405/2)*M405-L405)/(T405+J405/2)</f>
        <v>0</v>
      </c>
      <c r="O405">
        <f>N405*(DL405+DM405)/1000.0</f>
        <v>0</v>
      </c>
      <c r="P405">
        <f>(DE405 - IF(AI405&gt;1, L405*CZ405*100.0/(AK405), 0))*(DL405+DM405)/1000.0</f>
        <v>0</v>
      </c>
      <c r="Q405">
        <f>2.0/((1/S405-1/R405)+SIGN(S405)*SQRT((1/S405-1/R405)*(1/S405-1/R405) + 4*DA405/((DA405+1)*(DA405+1))*(2*1/S405*1/R405-1/R405*1/R405)))</f>
        <v>0</v>
      </c>
      <c r="R405">
        <f>IF(LEFT(DB405,1)&lt;&gt;"0",IF(LEFT(DB405,1)="1",3.0,DC405),$D$5+$E$5*(DS405*DL405/($K$5*1000))+$F$5*(DS405*DL405/($K$5*1000))*MAX(MIN(CZ405,$J$5),$I$5)*MAX(MIN(CZ405,$J$5),$I$5)+$G$5*MAX(MIN(CZ405,$J$5),$I$5)*(DS405*DL405/($K$5*1000))+$H$5*(DS405*DL405/($K$5*1000))*(DS405*DL405/($K$5*1000)))</f>
        <v>0</v>
      </c>
      <c r="S405">
        <f>J405*(1000-(1000*0.61365*exp(17.502*W405/(240.97+W405))/(DL405+DM405)+DG405)/2)/(1000*0.61365*exp(17.502*W405/(240.97+W405))/(DL405+DM405)-DG405)</f>
        <v>0</v>
      </c>
      <c r="T405">
        <f>1/((DA405+1)/(Q405/1.6)+1/(R405/1.37)) + DA405/((DA405+1)/(Q405/1.6) + DA405/(R405/1.37))</f>
        <v>0</v>
      </c>
      <c r="U405">
        <f>(CV405*CY405)</f>
        <v>0</v>
      </c>
      <c r="V405">
        <f>(DN405+(U405+2*0.95*5.67E-8*(((DN405+$B$9)+273)^4-(DN405+273)^4)-44100*J405)/(1.84*29.3*R405+8*0.95*5.67E-8*(DN405+273)^3))</f>
        <v>0</v>
      </c>
      <c r="W405">
        <f>($C$9*DO405+$D$9*DP405+$E$9*V405)</f>
        <v>0</v>
      </c>
      <c r="X405">
        <f>0.61365*exp(17.502*W405/(240.97+W405))</f>
        <v>0</v>
      </c>
      <c r="Y405">
        <f>(Z405/AA405*100)</f>
        <v>0</v>
      </c>
      <c r="Z405">
        <f>DG405*(DL405+DM405)/1000</f>
        <v>0</v>
      </c>
      <c r="AA405">
        <f>0.61365*exp(17.502*DN405/(240.97+DN405))</f>
        <v>0</v>
      </c>
      <c r="AB405">
        <f>(X405-DG405*(DL405+DM405)/1000)</f>
        <v>0</v>
      </c>
      <c r="AC405">
        <f>(-J405*44100)</f>
        <v>0</v>
      </c>
      <c r="AD405">
        <f>2*29.3*R405*0.92*(DN405-W405)</f>
        <v>0</v>
      </c>
      <c r="AE405">
        <f>2*0.95*5.67E-8*(((DN405+$B$9)+273)^4-(W405+273)^4)</f>
        <v>0</v>
      </c>
      <c r="AF405">
        <f>U405+AE405+AC405+AD405</f>
        <v>0</v>
      </c>
      <c r="AG405">
        <v>0</v>
      </c>
      <c r="AH405">
        <v>0</v>
      </c>
      <c r="AI405">
        <f>IF(AG405*$H$15&gt;=AK405,1.0,(AK405/(AK405-AG405*$H$15)))</f>
        <v>0</v>
      </c>
      <c r="AJ405">
        <f>(AI405-1)*100</f>
        <v>0</v>
      </c>
      <c r="AK405">
        <f>MAX(0,($B$15+$C$15*DS405)/(1+$D$15*DS405)*DL405/(DN405+273)*$E$15)</f>
        <v>0</v>
      </c>
      <c r="AL405" t="s">
        <v>422</v>
      </c>
      <c r="AM405" t="s">
        <v>422</v>
      </c>
      <c r="AN405">
        <v>0</v>
      </c>
      <c r="AO405">
        <v>0</v>
      </c>
      <c r="AP405">
        <f>1-AN405/AO405</f>
        <v>0</v>
      </c>
      <c r="AQ405">
        <v>0</v>
      </c>
      <c r="AR405" t="s">
        <v>422</v>
      </c>
      <c r="AS405" t="s">
        <v>422</v>
      </c>
      <c r="AT405">
        <v>0</v>
      </c>
      <c r="AU405">
        <v>0</v>
      </c>
      <c r="AV405">
        <f>1-AT405/AU405</f>
        <v>0</v>
      </c>
      <c r="AW405">
        <v>0.5</v>
      </c>
      <c r="AX405">
        <f>CW405</f>
        <v>0</v>
      </c>
      <c r="AY405">
        <f>L405</f>
        <v>0</v>
      </c>
      <c r="AZ405">
        <f>AV405*AW405*AX405</f>
        <v>0</v>
      </c>
      <c r="BA405">
        <f>(AY405-AQ405)/AX405</f>
        <v>0</v>
      </c>
      <c r="BB405">
        <f>(AO405-AU405)/AU405</f>
        <v>0</v>
      </c>
      <c r="BC405">
        <f>AN405/(AP405+AN405/AU405)</f>
        <v>0</v>
      </c>
      <c r="BD405" t="s">
        <v>422</v>
      </c>
      <c r="BE405">
        <v>0</v>
      </c>
      <c r="BF405">
        <f>IF(BE405&lt;&gt;0, BE405, BC405)</f>
        <v>0</v>
      </c>
      <c r="BG405">
        <f>1-BF405/AU405</f>
        <v>0</v>
      </c>
      <c r="BH405">
        <f>(AU405-AT405)/(AU405-BF405)</f>
        <v>0</v>
      </c>
      <c r="BI405">
        <f>(AO405-AU405)/(AO405-BF405)</f>
        <v>0</v>
      </c>
      <c r="BJ405">
        <f>(AU405-AT405)/(AU405-AN405)</f>
        <v>0</v>
      </c>
      <c r="BK405">
        <f>(AO405-AU405)/(AO405-AN405)</f>
        <v>0</v>
      </c>
      <c r="BL405">
        <f>(BH405*BF405/AT405)</f>
        <v>0</v>
      </c>
      <c r="BM405">
        <f>(1-BL405)</f>
        <v>0</v>
      </c>
      <c r="CV405">
        <f>$B$13*DT405+$C$13*DU405+$F$13*EF405*(1-EI405)</f>
        <v>0</v>
      </c>
      <c r="CW405">
        <f>CV405*CX405</f>
        <v>0</v>
      </c>
      <c r="CX405">
        <f>($B$13*$D$11+$C$13*$D$11+$F$13*((ES405+EK405)/MAX(ES405+EK405+ET405, 0.1)*$I$11+ET405/MAX(ES405+EK405+ET405, 0.1)*$J$11))/($B$13+$C$13+$F$13)</f>
        <v>0</v>
      </c>
      <c r="CY405">
        <f>($B$13*$K$11+$C$13*$K$11+$F$13*((ES405+EK405)/MAX(ES405+EK405+ET405, 0.1)*$P$11+ET405/MAX(ES405+EK405+ET405, 0.1)*$Q$11))/($B$13+$C$13+$F$13)</f>
        <v>0</v>
      </c>
      <c r="CZ405">
        <v>5.79</v>
      </c>
      <c r="DA405">
        <v>0.5</v>
      </c>
      <c r="DB405" t="s">
        <v>423</v>
      </c>
      <c r="DC405">
        <v>2</v>
      </c>
      <c r="DD405">
        <v>1758416711</v>
      </c>
      <c r="DE405">
        <v>423.250625</v>
      </c>
      <c r="DF405">
        <v>419.985625</v>
      </c>
      <c r="DG405">
        <v>23.97409583333334</v>
      </c>
      <c r="DH405">
        <v>23.60430833333334</v>
      </c>
      <c r="DI405">
        <v>423.9115</v>
      </c>
      <c r="DJ405">
        <v>23.65661666666667</v>
      </c>
      <c r="DK405">
        <v>500.0015833333334</v>
      </c>
      <c r="DL405">
        <v>90.17895</v>
      </c>
      <c r="DM405">
        <v>0.06921777916666667</v>
      </c>
      <c r="DN405">
        <v>30.27490416666667</v>
      </c>
      <c r="DO405">
        <v>29.99767083333333</v>
      </c>
      <c r="DP405">
        <v>999.9</v>
      </c>
      <c r="DQ405">
        <v>0</v>
      </c>
      <c r="DR405">
        <v>0</v>
      </c>
      <c r="DS405">
        <v>10000.20666666667</v>
      </c>
      <c r="DT405">
        <v>0</v>
      </c>
      <c r="DU405">
        <v>3.76427</v>
      </c>
      <c r="DV405">
        <v>3.265063333333333</v>
      </c>
      <c r="DW405">
        <v>433.6469583333333</v>
      </c>
      <c r="DX405">
        <v>430.1387083333332</v>
      </c>
      <c r="DY405">
        <v>0.36977325</v>
      </c>
      <c r="DZ405">
        <v>419.985625</v>
      </c>
      <c r="EA405">
        <v>23.60430833333334</v>
      </c>
      <c r="EB405">
        <v>2.161959166666667</v>
      </c>
      <c r="EC405">
        <v>2.1286125</v>
      </c>
      <c r="ED405">
        <v>18.683175</v>
      </c>
      <c r="EE405">
        <v>18.4349375</v>
      </c>
      <c r="EF405">
        <v>0.00500078</v>
      </c>
      <c r="EG405">
        <v>0</v>
      </c>
      <c r="EH405">
        <v>0</v>
      </c>
      <c r="EI405">
        <v>0</v>
      </c>
      <c r="EJ405">
        <v>963.9166666666666</v>
      </c>
      <c r="EK405">
        <v>0.00500078</v>
      </c>
      <c r="EL405">
        <v>-20.23333333333333</v>
      </c>
      <c r="EM405">
        <v>-1.091666666666667</v>
      </c>
      <c r="EN405">
        <v>34.92683333333333</v>
      </c>
      <c r="EO405">
        <v>38.307</v>
      </c>
      <c r="EP405">
        <v>36.76283333333333</v>
      </c>
      <c r="EQ405">
        <v>38.286125</v>
      </c>
      <c r="ER405">
        <v>37.46583333333333</v>
      </c>
      <c r="ES405">
        <v>0</v>
      </c>
      <c r="ET405">
        <v>0</v>
      </c>
      <c r="EU405">
        <v>0</v>
      </c>
      <c r="EV405">
        <v>1758416719.2</v>
      </c>
      <c r="EW405">
        <v>0</v>
      </c>
      <c r="EX405">
        <v>963.9884615384615</v>
      </c>
      <c r="EY405">
        <v>-5.282051527173846</v>
      </c>
      <c r="EZ405">
        <v>5.1042735473023</v>
      </c>
      <c r="FA405">
        <v>-20.34230769230769</v>
      </c>
      <c r="FB405">
        <v>15</v>
      </c>
      <c r="FC405">
        <v>0</v>
      </c>
      <c r="FD405" t="s">
        <v>424</v>
      </c>
      <c r="FE405">
        <v>1746989605.5</v>
      </c>
      <c r="FF405">
        <v>1746989593.5</v>
      </c>
      <c r="FG405">
        <v>0</v>
      </c>
      <c r="FH405">
        <v>-0.274</v>
      </c>
      <c r="FI405">
        <v>-0.002</v>
      </c>
      <c r="FJ405">
        <v>2.549</v>
      </c>
      <c r="FK405">
        <v>0.129</v>
      </c>
      <c r="FL405">
        <v>420</v>
      </c>
      <c r="FM405">
        <v>17</v>
      </c>
      <c r="FN405">
        <v>0.02</v>
      </c>
      <c r="FO405">
        <v>0.04</v>
      </c>
      <c r="FP405">
        <v>3.2606965</v>
      </c>
      <c r="FQ405">
        <v>0.03825320825514581</v>
      </c>
      <c r="FR405">
        <v>0.02153455137099448</v>
      </c>
      <c r="FS405">
        <v>1</v>
      </c>
      <c r="FT405">
        <v>963.6735294117647</v>
      </c>
      <c r="FU405">
        <v>6.152788216030482</v>
      </c>
      <c r="FV405">
        <v>5.215210154444145</v>
      </c>
      <c r="FW405">
        <v>0</v>
      </c>
      <c r="FX405">
        <v>0.370226125</v>
      </c>
      <c r="FY405">
        <v>-0.01344059662288893</v>
      </c>
      <c r="FZ405">
        <v>0.001754481749513228</v>
      </c>
      <c r="GA405">
        <v>1</v>
      </c>
      <c r="GB405">
        <v>2</v>
      </c>
      <c r="GC405">
        <v>3</v>
      </c>
      <c r="GD405" t="s">
        <v>425</v>
      </c>
      <c r="GE405">
        <v>3.10315</v>
      </c>
      <c r="GF405">
        <v>2.72697</v>
      </c>
      <c r="GG405">
        <v>0.088278</v>
      </c>
      <c r="GH405">
        <v>0.08771</v>
      </c>
      <c r="GI405">
        <v>0.107312</v>
      </c>
      <c r="GJ405">
        <v>0.107584</v>
      </c>
      <c r="GK405">
        <v>23827.2</v>
      </c>
      <c r="GL405">
        <v>21635.4</v>
      </c>
      <c r="GM405">
        <v>26698.9</v>
      </c>
      <c r="GN405">
        <v>23937.7</v>
      </c>
      <c r="GO405">
        <v>38138</v>
      </c>
      <c r="GP405">
        <v>31577</v>
      </c>
      <c r="GQ405">
        <v>46626.3</v>
      </c>
      <c r="GR405">
        <v>37870.5</v>
      </c>
      <c r="GS405">
        <v>1.8664</v>
      </c>
      <c r="GT405">
        <v>1.85795</v>
      </c>
      <c r="GU405">
        <v>0.08322300000000001</v>
      </c>
      <c r="GV405">
        <v>0</v>
      </c>
      <c r="GW405">
        <v>28.6324</v>
      </c>
      <c r="GX405">
        <v>999.9</v>
      </c>
      <c r="GY405">
        <v>53</v>
      </c>
      <c r="GZ405">
        <v>31.8</v>
      </c>
      <c r="HA405">
        <v>27.7481</v>
      </c>
      <c r="HB405">
        <v>60.9537</v>
      </c>
      <c r="HC405">
        <v>26.0657</v>
      </c>
      <c r="HD405">
        <v>1</v>
      </c>
      <c r="HE405">
        <v>0.142345</v>
      </c>
      <c r="HF405">
        <v>-1.26779</v>
      </c>
      <c r="HG405">
        <v>20.2941</v>
      </c>
      <c r="HH405">
        <v>5.21744</v>
      </c>
      <c r="HI405">
        <v>11.98</v>
      </c>
      <c r="HJ405">
        <v>4.96565</v>
      </c>
      <c r="HK405">
        <v>3.27598</v>
      </c>
      <c r="HL405">
        <v>9999</v>
      </c>
      <c r="HM405">
        <v>9999</v>
      </c>
      <c r="HN405">
        <v>9999</v>
      </c>
      <c r="HO405">
        <v>999.9</v>
      </c>
      <c r="HP405">
        <v>1.86386</v>
      </c>
      <c r="HQ405">
        <v>1.86005</v>
      </c>
      <c r="HR405">
        <v>1.85838</v>
      </c>
      <c r="HS405">
        <v>1.85974</v>
      </c>
      <c r="HT405">
        <v>1.85986</v>
      </c>
      <c r="HU405">
        <v>1.85837</v>
      </c>
      <c r="HV405">
        <v>1.85745</v>
      </c>
      <c r="HW405">
        <v>1.85238</v>
      </c>
      <c r="HX405">
        <v>0</v>
      </c>
      <c r="HY405">
        <v>0</v>
      </c>
      <c r="HZ405">
        <v>0</v>
      </c>
      <c r="IA405">
        <v>0</v>
      </c>
      <c r="IB405" t="s">
        <v>426</v>
      </c>
      <c r="IC405" t="s">
        <v>427</v>
      </c>
      <c r="ID405" t="s">
        <v>428</v>
      </c>
      <c r="IE405" t="s">
        <v>428</v>
      </c>
      <c r="IF405" t="s">
        <v>428</v>
      </c>
      <c r="IG405" t="s">
        <v>428</v>
      </c>
      <c r="IH405">
        <v>0</v>
      </c>
      <c r="II405">
        <v>100</v>
      </c>
      <c r="IJ405">
        <v>100</v>
      </c>
      <c r="IK405">
        <v>-0.661</v>
      </c>
      <c r="IL405">
        <v>0.3174</v>
      </c>
      <c r="IM405">
        <v>-0.6605319167387009</v>
      </c>
      <c r="IN405">
        <v>-0.0004737513092168879</v>
      </c>
      <c r="IO405">
        <v>1.233974951706583E-06</v>
      </c>
      <c r="IP405">
        <v>-2.791035861235605E-10</v>
      </c>
      <c r="IQ405">
        <v>0.04306461537617447</v>
      </c>
      <c r="IR405">
        <v>-0.002560808816659483</v>
      </c>
      <c r="IS405">
        <v>0.0007441110143227328</v>
      </c>
      <c r="IT405">
        <v>-6.151772081818622E-06</v>
      </c>
      <c r="IU405">
        <v>2</v>
      </c>
      <c r="IV405">
        <v>1988</v>
      </c>
      <c r="IW405">
        <v>1</v>
      </c>
      <c r="IX405">
        <v>28</v>
      </c>
      <c r="IY405">
        <v>190451.9</v>
      </c>
      <c r="IZ405">
        <v>190452.1</v>
      </c>
      <c r="JA405">
        <v>1.1499</v>
      </c>
      <c r="JB405">
        <v>2.6123</v>
      </c>
      <c r="JC405">
        <v>1.49658</v>
      </c>
      <c r="JD405">
        <v>2.34741</v>
      </c>
      <c r="JE405">
        <v>1.54907</v>
      </c>
      <c r="JF405">
        <v>2.45972</v>
      </c>
      <c r="JG405">
        <v>36.6233</v>
      </c>
      <c r="JH405">
        <v>24.105</v>
      </c>
      <c r="JI405">
        <v>18</v>
      </c>
      <c r="JJ405">
        <v>481.921</v>
      </c>
      <c r="JK405">
        <v>491.036</v>
      </c>
      <c r="JL405">
        <v>30.5723</v>
      </c>
      <c r="JM405">
        <v>29.0811</v>
      </c>
      <c r="JN405">
        <v>30</v>
      </c>
      <c r="JO405">
        <v>29.2741</v>
      </c>
      <c r="JP405">
        <v>29.2634</v>
      </c>
      <c r="JQ405">
        <v>23.118</v>
      </c>
      <c r="JR405">
        <v>18.5199</v>
      </c>
      <c r="JS405">
        <v>100</v>
      </c>
      <c r="JT405">
        <v>30.5728</v>
      </c>
      <c r="JU405">
        <v>420</v>
      </c>
      <c r="JV405">
        <v>23.5776</v>
      </c>
      <c r="JW405">
        <v>101.941</v>
      </c>
      <c r="JX405">
        <v>91.331</v>
      </c>
    </row>
    <row r="406" spans="1:284">
      <c r="A406">
        <v>388</v>
      </c>
      <c r="B406">
        <v>1758416721</v>
      </c>
      <c r="C406">
        <v>4018</v>
      </c>
      <c r="D406" t="s">
        <v>1212</v>
      </c>
      <c r="E406" t="s">
        <v>1213</v>
      </c>
      <c r="F406">
        <v>5</v>
      </c>
      <c r="G406" t="s">
        <v>1159</v>
      </c>
      <c r="H406" t="s">
        <v>421</v>
      </c>
      <c r="I406">
        <v>1758416713</v>
      </c>
      <c r="J406">
        <f>(K406)/1000</f>
        <v>0</v>
      </c>
      <c r="K406">
        <f>1000*DK406*AI406*(DG406-DH406)/(100*CZ406*(1000-AI406*DG406))</f>
        <v>0</v>
      </c>
      <c r="L406">
        <f>DK406*AI406*(DF406-DE406*(1000-AI406*DH406)/(1000-AI406*DG406))/(100*CZ406)</f>
        <v>0</v>
      </c>
      <c r="M406">
        <f>DE406 - IF(AI406&gt;1, L406*CZ406*100.0/(AK406), 0)</f>
        <v>0</v>
      </c>
      <c r="N406">
        <f>((T406-J406/2)*M406-L406)/(T406+J406/2)</f>
        <v>0</v>
      </c>
      <c r="O406">
        <f>N406*(DL406+DM406)/1000.0</f>
        <v>0</v>
      </c>
      <c r="P406">
        <f>(DE406 - IF(AI406&gt;1, L406*CZ406*100.0/(AK406), 0))*(DL406+DM406)/1000.0</f>
        <v>0</v>
      </c>
      <c r="Q406">
        <f>2.0/((1/S406-1/R406)+SIGN(S406)*SQRT((1/S406-1/R406)*(1/S406-1/R406) + 4*DA406/((DA406+1)*(DA406+1))*(2*1/S406*1/R406-1/R406*1/R406)))</f>
        <v>0</v>
      </c>
      <c r="R406">
        <f>IF(LEFT(DB406,1)&lt;&gt;"0",IF(LEFT(DB406,1)="1",3.0,DC406),$D$5+$E$5*(DS406*DL406/($K$5*1000))+$F$5*(DS406*DL406/($K$5*1000))*MAX(MIN(CZ406,$J$5),$I$5)*MAX(MIN(CZ406,$J$5),$I$5)+$G$5*MAX(MIN(CZ406,$J$5),$I$5)*(DS406*DL406/($K$5*1000))+$H$5*(DS406*DL406/($K$5*1000))*(DS406*DL406/($K$5*1000)))</f>
        <v>0</v>
      </c>
      <c r="S406">
        <f>J406*(1000-(1000*0.61365*exp(17.502*W406/(240.97+W406))/(DL406+DM406)+DG406)/2)/(1000*0.61365*exp(17.502*W406/(240.97+W406))/(DL406+DM406)-DG406)</f>
        <v>0</v>
      </c>
      <c r="T406">
        <f>1/((DA406+1)/(Q406/1.6)+1/(R406/1.37)) + DA406/((DA406+1)/(Q406/1.6) + DA406/(R406/1.37))</f>
        <v>0</v>
      </c>
      <c r="U406">
        <f>(CV406*CY406)</f>
        <v>0</v>
      </c>
      <c r="V406">
        <f>(DN406+(U406+2*0.95*5.67E-8*(((DN406+$B$9)+273)^4-(DN406+273)^4)-44100*J406)/(1.84*29.3*R406+8*0.95*5.67E-8*(DN406+273)^3))</f>
        <v>0</v>
      </c>
      <c r="W406">
        <f>($C$9*DO406+$D$9*DP406+$E$9*V406)</f>
        <v>0</v>
      </c>
      <c r="X406">
        <f>0.61365*exp(17.502*W406/(240.97+W406))</f>
        <v>0</v>
      </c>
      <c r="Y406">
        <f>(Z406/AA406*100)</f>
        <v>0</v>
      </c>
      <c r="Z406">
        <f>DG406*(DL406+DM406)/1000</f>
        <v>0</v>
      </c>
      <c r="AA406">
        <f>0.61365*exp(17.502*DN406/(240.97+DN406))</f>
        <v>0</v>
      </c>
      <c r="AB406">
        <f>(X406-DG406*(DL406+DM406)/1000)</f>
        <v>0</v>
      </c>
      <c r="AC406">
        <f>(-J406*44100)</f>
        <v>0</v>
      </c>
      <c r="AD406">
        <f>2*29.3*R406*0.92*(DN406-W406)</f>
        <v>0</v>
      </c>
      <c r="AE406">
        <f>2*0.95*5.67E-8*(((DN406+$B$9)+273)^4-(W406+273)^4)</f>
        <v>0</v>
      </c>
      <c r="AF406">
        <f>U406+AE406+AC406+AD406</f>
        <v>0</v>
      </c>
      <c r="AG406">
        <v>0</v>
      </c>
      <c r="AH406">
        <v>0</v>
      </c>
      <c r="AI406">
        <f>IF(AG406*$H$15&gt;=AK406,1.0,(AK406/(AK406-AG406*$H$15)))</f>
        <v>0</v>
      </c>
      <c r="AJ406">
        <f>(AI406-1)*100</f>
        <v>0</v>
      </c>
      <c r="AK406">
        <f>MAX(0,($B$15+$C$15*DS406)/(1+$D$15*DS406)*DL406/(DN406+273)*$E$15)</f>
        <v>0</v>
      </c>
      <c r="AL406" t="s">
        <v>422</v>
      </c>
      <c r="AM406" t="s">
        <v>422</v>
      </c>
      <c r="AN406">
        <v>0</v>
      </c>
      <c r="AO406">
        <v>0</v>
      </c>
      <c r="AP406">
        <f>1-AN406/AO406</f>
        <v>0</v>
      </c>
      <c r="AQ406">
        <v>0</v>
      </c>
      <c r="AR406" t="s">
        <v>422</v>
      </c>
      <c r="AS406" t="s">
        <v>422</v>
      </c>
      <c r="AT406">
        <v>0</v>
      </c>
      <c r="AU406">
        <v>0</v>
      </c>
      <c r="AV406">
        <f>1-AT406/AU406</f>
        <v>0</v>
      </c>
      <c r="AW406">
        <v>0.5</v>
      </c>
      <c r="AX406">
        <f>CW406</f>
        <v>0</v>
      </c>
      <c r="AY406">
        <f>L406</f>
        <v>0</v>
      </c>
      <c r="AZ406">
        <f>AV406*AW406*AX406</f>
        <v>0</v>
      </c>
      <c r="BA406">
        <f>(AY406-AQ406)/AX406</f>
        <v>0</v>
      </c>
      <c r="BB406">
        <f>(AO406-AU406)/AU406</f>
        <v>0</v>
      </c>
      <c r="BC406">
        <f>AN406/(AP406+AN406/AU406)</f>
        <v>0</v>
      </c>
      <c r="BD406" t="s">
        <v>422</v>
      </c>
      <c r="BE406">
        <v>0</v>
      </c>
      <c r="BF406">
        <f>IF(BE406&lt;&gt;0, BE406, BC406)</f>
        <v>0</v>
      </c>
      <c r="BG406">
        <f>1-BF406/AU406</f>
        <v>0</v>
      </c>
      <c r="BH406">
        <f>(AU406-AT406)/(AU406-BF406)</f>
        <v>0</v>
      </c>
      <c r="BI406">
        <f>(AO406-AU406)/(AO406-BF406)</f>
        <v>0</v>
      </c>
      <c r="BJ406">
        <f>(AU406-AT406)/(AU406-AN406)</f>
        <v>0</v>
      </c>
      <c r="BK406">
        <f>(AO406-AU406)/(AO406-AN406)</f>
        <v>0</v>
      </c>
      <c r="BL406">
        <f>(BH406*BF406/AT406)</f>
        <v>0</v>
      </c>
      <c r="BM406">
        <f>(1-BL406)</f>
        <v>0</v>
      </c>
      <c r="CV406">
        <f>$B$13*DT406+$C$13*DU406+$F$13*EF406*(1-EI406)</f>
        <v>0</v>
      </c>
      <c r="CW406">
        <f>CV406*CX406</f>
        <v>0</v>
      </c>
      <c r="CX406">
        <f>($B$13*$D$11+$C$13*$D$11+$F$13*((ES406+EK406)/MAX(ES406+EK406+ET406, 0.1)*$I$11+ET406/MAX(ES406+EK406+ET406, 0.1)*$J$11))/($B$13+$C$13+$F$13)</f>
        <v>0</v>
      </c>
      <c r="CY406">
        <f>($B$13*$K$11+$C$13*$K$11+$F$13*((ES406+EK406)/MAX(ES406+EK406+ET406, 0.1)*$P$11+ET406/MAX(ES406+EK406+ET406, 0.1)*$Q$11))/($B$13+$C$13+$F$13)</f>
        <v>0</v>
      </c>
      <c r="CZ406">
        <v>5.79</v>
      </c>
      <c r="DA406">
        <v>0.5</v>
      </c>
      <c r="DB406" t="s">
        <v>423</v>
      </c>
      <c r="DC406">
        <v>2</v>
      </c>
      <c r="DD406">
        <v>1758416713</v>
      </c>
      <c r="DE406">
        <v>423.251375</v>
      </c>
      <c r="DF406">
        <v>419.9936666666667</v>
      </c>
      <c r="DG406">
        <v>23.97370416666667</v>
      </c>
      <c r="DH406">
        <v>23.60447083333333</v>
      </c>
      <c r="DI406">
        <v>423.9122083333334</v>
      </c>
      <c r="DJ406">
        <v>23.65622916666667</v>
      </c>
      <c r="DK406">
        <v>500.0165833333333</v>
      </c>
      <c r="DL406">
        <v>90.17879166666667</v>
      </c>
      <c r="DM406">
        <v>0.06916705416666667</v>
      </c>
      <c r="DN406">
        <v>30.27400416666667</v>
      </c>
      <c r="DO406">
        <v>29.99632083333333</v>
      </c>
      <c r="DP406">
        <v>999.9</v>
      </c>
      <c r="DQ406">
        <v>0</v>
      </c>
      <c r="DR406">
        <v>0</v>
      </c>
      <c r="DS406">
        <v>10004.0875</v>
      </c>
      <c r="DT406">
        <v>0</v>
      </c>
      <c r="DU406">
        <v>3.76427</v>
      </c>
      <c r="DV406">
        <v>3.257747916666666</v>
      </c>
      <c r="DW406">
        <v>433.6475416666667</v>
      </c>
      <c r="DX406">
        <v>430.147</v>
      </c>
      <c r="DY406">
        <v>0.3692148749999999</v>
      </c>
      <c r="DZ406">
        <v>419.9936666666667</v>
      </c>
      <c r="EA406">
        <v>23.60447083333333</v>
      </c>
      <c r="EB406">
        <v>2.161919583333333</v>
      </c>
      <c r="EC406">
        <v>2.128623333333333</v>
      </c>
      <c r="ED406">
        <v>18.68287916666667</v>
      </c>
      <c r="EE406">
        <v>18.43501666666667</v>
      </c>
      <c r="EF406">
        <v>0.00500078</v>
      </c>
      <c r="EG406">
        <v>0</v>
      </c>
      <c r="EH406">
        <v>0</v>
      </c>
      <c r="EI406">
        <v>0</v>
      </c>
      <c r="EJ406">
        <v>963.35</v>
      </c>
      <c r="EK406">
        <v>0.00500078</v>
      </c>
      <c r="EL406">
        <v>-20.15833333333333</v>
      </c>
      <c r="EM406">
        <v>-1</v>
      </c>
      <c r="EN406">
        <v>34.92425</v>
      </c>
      <c r="EO406">
        <v>38.294</v>
      </c>
      <c r="EP406">
        <v>36.76279166666666</v>
      </c>
      <c r="EQ406">
        <v>38.2705</v>
      </c>
      <c r="ER406">
        <v>37.45541666666666</v>
      </c>
      <c r="ES406">
        <v>0</v>
      </c>
      <c r="ET406">
        <v>0</v>
      </c>
      <c r="EU406">
        <v>0</v>
      </c>
      <c r="EV406">
        <v>1758416721</v>
      </c>
      <c r="EW406">
        <v>0</v>
      </c>
      <c r="EX406">
        <v>964.5079999999999</v>
      </c>
      <c r="EY406">
        <v>-9.853846206257694</v>
      </c>
      <c r="EZ406">
        <v>4.946153869549133</v>
      </c>
      <c r="FA406">
        <v>-20.176</v>
      </c>
      <c r="FB406">
        <v>15</v>
      </c>
      <c r="FC406">
        <v>0</v>
      </c>
      <c r="FD406" t="s">
        <v>424</v>
      </c>
      <c r="FE406">
        <v>1746989605.5</v>
      </c>
      <c r="FF406">
        <v>1746989593.5</v>
      </c>
      <c r="FG406">
        <v>0</v>
      </c>
      <c r="FH406">
        <v>-0.274</v>
      </c>
      <c r="FI406">
        <v>-0.002</v>
      </c>
      <c r="FJ406">
        <v>2.549</v>
      </c>
      <c r="FK406">
        <v>0.129</v>
      </c>
      <c r="FL406">
        <v>420</v>
      </c>
      <c r="FM406">
        <v>17</v>
      </c>
      <c r="FN406">
        <v>0.02</v>
      </c>
      <c r="FO406">
        <v>0.04</v>
      </c>
      <c r="FP406">
        <v>3.257708292682927</v>
      </c>
      <c r="FQ406">
        <v>-0.07976738675957749</v>
      </c>
      <c r="FR406">
        <v>0.02472089734167738</v>
      </c>
      <c r="FS406">
        <v>1</v>
      </c>
      <c r="FT406">
        <v>963.75</v>
      </c>
      <c r="FU406">
        <v>2.559205389176943</v>
      </c>
      <c r="FV406">
        <v>5.222589508708358</v>
      </c>
      <c r="FW406">
        <v>0</v>
      </c>
      <c r="FX406">
        <v>0.3700025853658537</v>
      </c>
      <c r="FY406">
        <v>-0.01724836933797918</v>
      </c>
      <c r="FZ406">
        <v>0.001856929552962062</v>
      </c>
      <c r="GA406">
        <v>1</v>
      </c>
      <c r="GB406">
        <v>2</v>
      </c>
      <c r="GC406">
        <v>3</v>
      </c>
      <c r="GD406" t="s">
        <v>425</v>
      </c>
      <c r="GE406">
        <v>3.10318</v>
      </c>
      <c r="GF406">
        <v>2.72701</v>
      </c>
      <c r="GG406">
        <v>0.0882776</v>
      </c>
      <c r="GH406">
        <v>0.0877103</v>
      </c>
      <c r="GI406">
        <v>0.107314</v>
      </c>
      <c r="GJ406">
        <v>0.107586</v>
      </c>
      <c r="GK406">
        <v>23827.3</v>
      </c>
      <c r="GL406">
        <v>21635.4</v>
      </c>
      <c r="GM406">
        <v>26699</v>
      </c>
      <c r="GN406">
        <v>23937.7</v>
      </c>
      <c r="GO406">
        <v>38138</v>
      </c>
      <c r="GP406">
        <v>31576.9</v>
      </c>
      <c r="GQ406">
        <v>46626.4</v>
      </c>
      <c r="GR406">
        <v>37870.5</v>
      </c>
      <c r="GS406">
        <v>1.86628</v>
      </c>
      <c r="GT406">
        <v>1.8581</v>
      </c>
      <c r="GU406">
        <v>0.08335339999999999</v>
      </c>
      <c r="GV406">
        <v>0</v>
      </c>
      <c r="GW406">
        <v>28.6314</v>
      </c>
      <c r="GX406">
        <v>999.9</v>
      </c>
      <c r="GY406">
        <v>53</v>
      </c>
      <c r="GZ406">
        <v>31.8</v>
      </c>
      <c r="HA406">
        <v>27.7468</v>
      </c>
      <c r="HB406">
        <v>60.6637</v>
      </c>
      <c r="HC406">
        <v>25.9495</v>
      </c>
      <c r="HD406">
        <v>1</v>
      </c>
      <c r="HE406">
        <v>0.142203</v>
      </c>
      <c r="HF406">
        <v>-1.27673</v>
      </c>
      <c r="HG406">
        <v>20.2941</v>
      </c>
      <c r="HH406">
        <v>5.21744</v>
      </c>
      <c r="HI406">
        <v>11.98</v>
      </c>
      <c r="HJ406">
        <v>4.9656</v>
      </c>
      <c r="HK406">
        <v>3.27598</v>
      </c>
      <c r="HL406">
        <v>9999</v>
      </c>
      <c r="HM406">
        <v>9999</v>
      </c>
      <c r="HN406">
        <v>9999</v>
      </c>
      <c r="HO406">
        <v>999.9</v>
      </c>
      <c r="HP406">
        <v>1.86386</v>
      </c>
      <c r="HQ406">
        <v>1.86005</v>
      </c>
      <c r="HR406">
        <v>1.85838</v>
      </c>
      <c r="HS406">
        <v>1.85975</v>
      </c>
      <c r="HT406">
        <v>1.85987</v>
      </c>
      <c r="HU406">
        <v>1.85837</v>
      </c>
      <c r="HV406">
        <v>1.85746</v>
      </c>
      <c r="HW406">
        <v>1.8524</v>
      </c>
      <c r="HX406">
        <v>0</v>
      </c>
      <c r="HY406">
        <v>0</v>
      </c>
      <c r="HZ406">
        <v>0</v>
      </c>
      <c r="IA406">
        <v>0</v>
      </c>
      <c r="IB406" t="s">
        <v>426</v>
      </c>
      <c r="IC406" t="s">
        <v>427</v>
      </c>
      <c r="ID406" t="s">
        <v>428</v>
      </c>
      <c r="IE406" t="s">
        <v>428</v>
      </c>
      <c r="IF406" t="s">
        <v>428</v>
      </c>
      <c r="IG406" t="s">
        <v>428</v>
      </c>
      <c r="IH406">
        <v>0</v>
      </c>
      <c r="II406">
        <v>100</v>
      </c>
      <c r="IJ406">
        <v>100</v>
      </c>
      <c r="IK406">
        <v>-0.661</v>
      </c>
      <c r="IL406">
        <v>0.3175</v>
      </c>
      <c r="IM406">
        <v>-0.6605319167387009</v>
      </c>
      <c r="IN406">
        <v>-0.0004737513092168879</v>
      </c>
      <c r="IO406">
        <v>1.233974951706583E-06</v>
      </c>
      <c r="IP406">
        <v>-2.791035861235605E-10</v>
      </c>
      <c r="IQ406">
        <v>0.04306461537617447</v>
      </c>
      <c r="IR406">
        <v>-0.002560808816659483</v>
      </c>
      <c r="IS406">
        <v>0.0007441110143227328</v>
      </c>
      <c r="IT406">
        <v>-6.151772081818622E-06</v>
      </c>
      <c r="IU406">
        <v>2</v>
      </c>
      <c r="IV406">
        <v>1988</v>
      </c>
      <c r="IW406">
        <v>1</v>
      </c>
      <c r="IX406">
        <v>28</v>
      </c>
      <c r="IY406">
        <v>190451.9</v>
      </c>
      <c r="IZ406">
        <v>190452.1</v>
      </c>
      <c r="JA406">
        <v>1.1499</v>
      </c>
      <c r="JB406">
        <v>2.6062</v>
      </c>
      <c r="JC406">
        <v>1.49658</v>
      </c>
      <c r="JD406">
        <v>2.34741</v>
      </c>
      <c r="JE406">
        <v>1.54907</v>
      </c>
      <c r="JF406">
        <v>2.46094</v>
      </c>
      <c r="JG406">
        <v>36.6233</v>
      </c>
      <c r="JH406">
        <v>24.0963</v>
      </c>
      <c r="JI406">
        <v>18</v>
      </c>
      <c r="JJ406">
        <v>481.849</v>
      </c>
      <c r="JK406">
        <v>491.135</v>
      </c>
      <c r="JL406">
        <v>30.5725</v>
      </c>
      <c r="JM406">
        <v>29.0811</v>
      </c>
      <c r="JN406">
        <v>30</v>
      </c>
      <c r="JO406">
        <v>29.2741</v>
      </c>
      <c r="JP406">
        <v>29.2634</v>
      </c>
      <c r="JQ406">
        <v>23.1199</v>
      </c>
      <c r="JR406">
        <v>18.5199</v>
      </c>
      <c r="JS406">
        <v>100</v>
      </c>
      <c r="JT406">
        <v>30.5802</v>
      </c>
      <c r="JU406">
        <v>420</v>
      </c>
      <c r="JV406">
        <v>23.5776</v>
      </c>
      <c r="JW406">
        <v>101.942</v>
      </c>
      <c r="JX406">
        <v>91.331</v>
      </c>
    </row>
    <row r="407" spans="1:284">
      <c r="A407">
        <v>389</v>
      </c>
      <c r="B407">
        <v>1758416723</v>
      </c>
      <c r="C407">
        <v>4020</v>
      </c>
      <c r="D407" t="s">
        <v>1214</v>
      </c>
      <c r="E407" t="s">
        <v>1215</v>
      </c>
      <c r="F407">
        <v>5</v>
      </c>
      <c r="G407" t="s">
        <v>1159</v>
      </c>
      <c r="H407" t="s">
        <v>421</v>
      </c>
      <c r="I407">
        <v>1758416715</v>
      </c>
      <c r="J407">
        <f>(K407)/1000</f>
        <v>0</v>
      </c>
      <c r="K407">
        <f>1000*DK407*AI407*(DG407-DH407)/(100*CZ407*(1000-AI407*DG407))</f>
        <v>0</v>
      </c>
      <c r="L407">
        <f>DK407*AI407*(DF407-DE407*(1000-AI407*DH407)/(1000-AI407*DG407))/(100*CZ407)</f>
        <v>0</v>
      </c>
      <c r="M407">
        <f>DE407 - IF(AI407&gt;1, L407*CZ407*100.0/(AK407), 0)</f>
        <v>0</v>
      </c>
      <c r="N407">
        <f>((T407-J407/2)*M407-L407)/(T407+J407/2)</f>
        <v>0</v>
      </c>
      <c r="O407">
        <f>N407*(DL407+DM407)/1000.0</f>
        <v>0</v>
      </c>
      <c r="P407">
        <f>(DE407 - IF(AI407&gt;1, L407*CZ407*100.0/(AK407), 0))*(DL407+DM407)/1000.0</f>
        <v>0</v>
      </c>
      <c r="Q407">
        <f>2.0/((1/S407-1/R407)+SIGN(S407)*SQRT((1/S407-1/R407)*(1/S407-1/R407) + 4*DA407/((DA407+1)*(DA407+1))*(2*1/S407*1/R407-1/R407*1/R407)))</f>
        <v>0</v>
      </c>
      <c r="R407">
        <f>IF(LEFT(DB407,1)&lt;&gt;"0",IF(LEFT(DB407,1)="1",3.0,DC407),$D$5+$E$5*(DS407*DL407/($K$5*1000))+$F$5*(DS407*DL407/($K$5*1000))*MAX(MIN(CZ407,$J$5),$I$5)*MAX(MIN(CZ407,$J$5),$I$5)+$G$5*MAX(MIN(CZ407,$J$5),$I$5)*(DS407*DL407/($K$5*1000))+$H$5*(DS407*DL407/($K$5*1000))*(DS407*DL407/($K$5*1000)))</f>
        <v>0</v>
      </c>
      <c r="S407">
        <f>J407*(1000-(1000*0.61365*exp(17.502*W407/(240.97+W407))/(DL407+DM407)+DG407)/2)/(1000*0.61365*exp(17.502*W407/(240.97+W407))/(DL407+DM407)-DG407)</f>
        <v>0</v>
      </c>
      <c r="T407">
        <f>1/((DA407+1)/(Q407/1.6)+1/(R407/1.37)) + DA407/((DA407+1)/(Q407/1.6) + DA407/(R407/1.37))</f>
        <v>0</v>
      </c>
      <c r="U407">
        <f>(CV407*CY407)</f>
        <v>0</v>
      </c>
      <c r="V407">
        <f>(DN407+(U407+2*0.95*5.67E-8*(((DN407+$B$9)+273)^4-(DN407+273)^4)-44100*J407)/(1.84*29.3*R407+8*0.95*5.67E-8*(DN407+273)^3))</f>
        <v>0</v>
      </c>
      <c r="W407">
        <f>($C$9*DO407+$D$9*DP407+$E$9*V407)</f>
        <v>0</v>
      </c>
      <c r="X407">
        <f>0.61365*exp(17.502*W407/(240.97+W407))</f>
        <v>0</v>
      </c>
      <c r="Y407">
        <f>(Z407/AA407*100)</f>
        <v>0</v>
      </c>
      <c r="Z407">
        <f>DG407*(DL407+DM407)/1000</f>
        <v>0</v>
      </c>
      <c r="AA407">
        <f>0.61365*exp(17.502*DN407/(240.97+DN407))</f>
        <v>0</v>
      </c>
      <c r="AB407">
        <f>(X407-DG407*(DL407+DM407)/1000)</f>
        <v>0</v>
      </c>
      <c r="AC407">
        <f>(-J407*44100)</f>
        <v>0</v>
      </c>
      <c r="AD407">
        <f>2*29.3*R407*0.92*(DN407-W407)</f>
        <v>0</v>
      </c>
      <c r="AE407">
        <f>2*0.95*5.67E-8*(((DN407+$B$9)+273)^4-(W407+273)^4)</f>
        <v>0</v>
      </c>
      <c r="AF407">
        <f>U407+AE407+AC407+AD407</f>
        <v>0</v>
      </c>
      <c r="AG407">
        <v>0</v>
      </c>
      <c r="AH407">
        <v>0</v>
      </c>
      <c r="AI407">
        <f>IF(AG407*$H$15&gt;=AK407,1.0,(AK407/(AK407-AG407*$H$15)))</f>
        <v>0</v>
      </c>
      <c r="AJ407">
        <f>(AI407-1)*100</f>
        <v>0</v>
      </c>
      <c r="AK407">
        <f>MAX(0,($B$15+$C$15*DS407)/(1+$D$15*DS407)*DL407/(DN407+273)*$E$15)</f>
        <v>0</v>
      </c>
      <c r="AL407" t="s">
        <v>422</v>
      </c>
      <c r="AM407" t="s">
        <v>422</v>
      </c>
      <c r="AN407">
        <v>0</v>
      </c>
      <c r="AO407">
        <v>0</v>
      </c>
      <c r="AP407">
        <f>1-AN407/AO407</f>
        <v>0</v>
      </c>
      <c r="AQ407">
        <v>0</v>
      </c>
      <c r="AR407" t="s">
        <v>422</v>
      </c>
      <c r="AS407" t="s">
        <v>422</v>
      </c>
      <c r="AT407">
        <v>0</v>
      </c>
      <c r="AU407">
        <v>0</v>
      </c>
      <c r="AV407">
        <f>1-AT407/AU407</f>
        <v>0</v>
      </c>
      <c r="AW407">
        <v>0.5</v>
      </c>
      <c r="AX407">
        <f>CW407</f>
        <v>0</v>
      </c>
      <c r="AY407">
        <f>L407</f>
        <v>0</v>
      </c>
      <c r="AZ407">
        <f>AV407*AW407*AX407</f>
        <v>0</v>
      </c>
      <c r="BA407">
        <f>(AY407-AQ407)/AX407</f>
        <v>0</v>
      </c>
      <c r="BB407">
        <f>(AO407-AU407)/AU407</f>
        <v>0</v>
      </c>
      <c r="BC407">
        <f>AN407/(AP407+AN407/AU407)</f>
        <v>0</v>
      </c>
      <c r="BD407" t="s">
        <v>422</v>
      </c>
      <c r="BE407">
        <v>0</v>
      </c>
      <c r="BF407">
        <f>IF(BE407&lt;&gt;0, BE407, BC407)</f>
        <v>0</v>
      </c>
      <c r="BG407">
        <f>1-BF407/AU407</f>
        <v>0</v>
      </c>
      <c r="BH407">
        <f>(AU407-AT407)/(AU407-BF407)</f>
        <v>0</v>
      </c>
      <c r="BI407">
        <f>(AO407-AU407)/(AO407-BF407)</f>
        <v>0</v>
      </c>
      <c r="BJ407">
        <f>(AU407-AT407)/(AU407-AN407)</f>
        <v>0</v>
      </c>
      <c r="BK407">
        <f>(AO407-AU407)/(AO407-AN407)</f>
        <v>0</v>
      </c>
      <c r="BL407">
        <f>(BH407*BF407/AT407)</f>
        <v>0</v>
      </c>
      <c r="BM407">
        <f>(1-BL407)</f>
        <v>0</v>
      </c>
      <c r="CV407">
        <f>$B$13*DT407+$C$13*DU407+$F$13*EF407*(1-EI407)</f>
        <v>0</v>
      </c>
      <c r="CW407">
        <f>CV407*CX407</f>
        <v>0</v>
      </c>
      <c r="CX407">
        <f>($B$13*$D$11+$C$13*$D$11+$F$13*((ES407+EK407)/MAX(ES407+EK407+ET407, 0.1)*$I$11+ET407/MAX(ES407+EK407+ET407, 0.1)*$J$11))/($B$13+$C$13+$F$13)</f>
        <v>0</v>
      </c>
      <c r="CY407">
        <f>($B$13*$K$11+$C$13*$K$11+$F$13*((ES407+EK407)/MAX(ES407+EK407+ET407, 0.1)*$P$11+ET407/MAX(ES407+EK407+ET407, 0.1)*$Q$11))/($B$13+$C$13+$F$13)</f>
        <v>0</v>
      </c>
      <c r="CZ407">
        <v>5.79</v>
      </c>
      <c r="DA407">
        <v>0.5</v>
      </c>
      <c r="DB407" t="s">
        <v>423</v>
      </c>
      <c r="DC407">
        <v>2</v>
      </c>
      <c r="DD407">
        <v>1758416715</v>
      </c>
      <c r="DE407">
        <v>423.251625</v>
      </c>
      <c r="DF407">
        <v>419.9947083333333</v>
      </c>
      <c r="DG407">
        <v>23.97335833333333</v>
      </c>
      <c r="DH407">
        <v>23.6047375</v>
      </c>
      <c r="DI407">
        <v>423.9125</v>
      </c>
      <c r="DJ407">
        <v>23.6558875</v>
      </c>
      <c r="DK407">
        <v>500.03475</v>
      </c>
      <c r="DL407">
        <v>90.17876666666666</v>
      </c>
      <c r="DM407">
        <v>0.06907285000000001</v>
      </c>
      <c r="DN407">
        <v>30.27315</v>
      </c>
      <c r="DO407">
        <v>29.99476666666666</v>
      </c>
      <c r="DP407">
        <v>999.9</v>
      </c>
      <c r="DQ407">
        <v>0</v>
      </c>
      <c r="DR407">
        <v>0</v>
      </c>
      <c r="DS407">
        <v>10008.38541666667</v>
      </c>
      <c r="DT407">
        <v>0</v>
      </c>
      <c r="DU407">
        <v>3.76427</v>
      </c>
      <c r="DV407">
        <v>3.257002916666667</v>
      </c>
      <c r="DW407">
        <v>433.6476666666667</v>
      </c>
      <c r="DX407">
        <v>430.1481666666667</v>
      </c>
      <c r="DY407">
        <v>0.3686016666666667</v>
      </c>
      <c r="DZ407">
        <v>419.9947083333333</v>
      </c>
      <c r="EA407">
        <v>23.6047375</v>
      </c>
      <c r="EB407">
        <v>2.161887916666667</v>
      </c>
      <c r="EC407">
        <v>2.128647083333334</v>
      </c>
      <c r="ED407">
        <v>18.68264166666667</v>
      </c>
      <c r="EE407">
        <v>18.43519166666667</v>
      </c>
      <c r="EF407">
        <v>0.00500078</v>
      </c>
      <c r="EG407">
        <v>0</v>
      </c>
      <c r="EH407">
        <v>0</v>
      </c>
      <c r="EI407">
        <v>0</v>
      </c>
      <c r="EJ407">
        <v>964.1625</v>
      </c>
      <c r="EK407">
        <v>0.00500078</v>
      </c>
      <c r="EL407">
        <v>-19.6125</v>
      </c>
      <c r="EM407">
        <v>-1.004166666666667</v>
      </c>
      <c r="EN407">
        <v>34.90608333333333</v>
      </c>
      <c r="EO407">
        <v>38.278375</v>
      </c>
      <c r="EP407">
        <v>36.75495833333333</v>
      </c>
      <c r="EQ407">
        <v>38.24445833333333</v>
      </c>
      <c r="ER407">
        <v>37.44241666666667</v>
      </c>
      <c r="ES407">
        <v>0</v>
      </c>
      <c r="ET407">
        <v>0</v>
      </c>
      <c r="EU407">
        <v>0</v>
      </c>
      <c r="EV407">
        <v>1758416722.8</v>
      </c>
      <c r="EW407">
        <v>0</v>
      </c>
      <c r="EX407">
        <v>964.2576923076923</v>
      </c>
      <c r="EY407">
        <v>-12.38632483381599</v>
      </c>
      <c r="EZ407">
        <v>10.79658131767214</v>
      </c>
      <c r="FA407">
        <v>-19.81538461538462</v>
      </c>
      <c r="FB407">
        <v>15</v>
      </c>
      <c r="FC407">
        <v>0</v>
      </c>
      <c r="FD407" t="s">
        <v>424</v>
      </c>
      <c r="FE407">
        <v>1746989605.5</v>
      </c>
      <c r="FF407">
        <v>1746989593.5</v>
      </c>
      <c r="FG407">
        <v>0</v>
      </c>
      <c r="FH407">
        <v>-0.274</v>
      </c>
      <c r="FI407">
        <v>-0.002</v>
      </c>
      <c r="FJ407">
        <v>2.549</v>
      </c>
      <c r="FK407">
        <v>0.129</v>
      </c>
      <c r="FL407">
        <v>420</v>
      </c>
      <c r="FM407">
        <v>17</v>
      </c>
      <c r="FN407">
        <v>0.02</v>
      </c>
      <c r="FO407">
        <v>0.04</v>
      </c>
      <c r="FP407">
        <v>3.2587365</v>
      </c>
      <c r="FQ407">
        <v>-0.1435431894934385</v>
      </c>
      <c r="FR407">
        <v>0.02448931599187695</v>
      </c>
      <c r="FS407">
        <v>1</v>
      </c>
      <c r="FT407">
        <v>964.3205882352942</v>
      </c>
      <c r="FU407">
        <v>2.458365008191457</v>
      </c>
      <c r="FV407">
        <v>5.221380221616227</v>
      </c>
      <c r="FW407">
        <v>0</v>
      </c>
      <c r="FX407">
        <v>0.369564775</v>
      </c>
      <c r="FY407">
        <v>-0.01760369606003799</v>
      </c>
      <c r="FZ407">
        <v>0.001840594543720856</v>
      </c>
      <c r="GA407">
        <v>1</v>
      </c>
      <c r="GB407">
        <v>2</v>
      </c>
      <c r="GC407">
        <v>3</v>
      </c>
      <c r="GD407" t="s">
        <v>425</v>
      </c>
      <c r="GE407">
        <v>3.10312</v>
      </c>
      <c r="GF407">
        <v>2.72708</v>
      </c>
      <c r="GG407">
        <v>0.0882767</v>
      </c>
      <c r="GH407">
        <v>0.0877039</v>
      </c>
      <c r="GI407">
        <v>0.107311</v>
      </c>
      <c r="GJ407">
        <v>0.107589</v>
      </c>
      <c r="GK407">
        <v>23827.4</v>
      </c>
      <c r="GL407">
        <v>21635.5</v>
      </c>
      <c r="GM407">
        <v>26699</v>
      </c>
      <c r="GN407">
        <v>23937.6</v>
      </c>
      <c r="GO407">
        <v>38138.1</v>
      </c>
      <c r="GP407">
        <v>31576.8</v>
      </c>
      <c r="GQ407">
        <v>46626.5</v>
      </c>
      <c r="GR407">
        <v>37870.5</v>
      </c>
      <c r="GS407">
        <v>1.86615</v>
      </c>
      <c r="GT407">
        <v>1.85823</v>
      </c>
      <c r="GU407">
        <v>0.0833347</v>
      </c>
      <c r="GV407">
        <v>0</v>
      </c>
      <c r="GW407">
        <v>28.6314</v>
      </c>
      <c r="GX407">
        <v>999.9</v>
      </c>
      <c r="GY407">
        <v>53</v>
      </c>
      <c r="GZ407">
        <v>31.8</v>
      </c>
      <c r="HA407">
        <v>27.7477</v>
      </c>
      <c r="HB407">
        <v>60.6137</v>
      </c>
      <c r="HC407">
        <v>25.8574</v>
      </c>
      <c r="HD407">
        <v>1</v>
      </c>
      <c r="HE407">
        <v>0.142248</v>
      </c>
      <c r="HF407">
        <v>-1.29198</v>
      </c>
      <c r="HG407">
        <v>20.294</v>
      </c>
      <c r="HH407">
        <v>5.21759</v>
      </c>
      <c r="HI407">
        <v>11.98</v>
      </c>
      <c r="HJ407">
        <v>4.9655</v>
      </c>
      <c r="HK407">
        <v>3.276</v>
      </c>
      <c r="HL407">
        <v>9999</v>
      </c>
      <c r="HM407">
        <v>9999</v>
      </c>
      <c r="HN407">
        <v>9999</v>
      </c>
      <c r="HO407">
        <v>999.9</v>
      </c>
      <c r="HP407">
        <v>1.86387</v>
      </c>
      <c r="HQ407">
        <v>1.86005</v>
      </c>
      <c r="HR407">
        <v>1.85838</v>
      </c>
      <c r="HS407">
        <v>1.85975</v>
      </c>
      <c r="HT407">
        <v>1.85989</v>
      </c>
      <c r="HU407">
        <v>1.85837</v>
      </c>
      <c r="HV407">
        <v>1.85746</v>
      </c>
      <c r="HW407">
        <v>1.85239</v>
      </c>
      <c r="HX407">
        <v>0</v>
      </c>
      <c r="HY407">
        <v>0</v>
      </c>
      <c r="HZ407">
        <v>0</v>
      </c>
      <c r="IA407">
        <v>0</v>
      </c>
      <c r="IB407" t="s">
        <v>426</v>
      </c>
      <c r="IC407" t="s">
        <v>427</v>
      </c>
      <c r="ID407" t="s">
        <v>428</v>
      </c>
      <c r="IE407" t="s">
        <v>428</v>
      </c>
      <c r="IF407" t="s">
        <v>428</v>
      </c>
      <c r="IG407" t="s">
        <v>428</v>
      </c>
      <c r="IH407">
        <v>0</v>
      </c>
      <c r="II407">
        <v>100</v>
      </c>
      <c r="IJ407">
        <v>100</v>
      </c>
      <c r="IK407">
        <v>-0.661</v>
      </c>
      <c r="IL407">
        <v>0.3174</v>
      </c>
      <c r="IM407">
        <v>-0.6605319167387009</v>
      </c>
      <c r="IN407">
        <v>-0.0004737513092168879</v>
      </c>
      <c r="IO407">
        <v>1.233974951706583E-06</v>
      </c>
      <c r="IP407">
        <v>-2.791035861235605E-10</v>
      </c>
      <c r="IQ407">
        <v>0.04306461537617447</v>
      </c>
      <c r="IR407">
        <v>-0.002560808816659483</v>
      </c>
      <c r="IS407">
        <v>0.0007441110143227328</v>
      </c>
      <c r="IT407">
        <v>-6.151772081818622E-06</v>
      </c>
      <c r="IU407">
        <v>2</v>
      </c>
      <c r="IV407">
        <v>1988</v>
      </c>
      <c r="IW407">
        <v>1</v>
      </c>
      <c r="IX407">
        <v>28</v>
      </c>
      <c r="IY407">
        <v>190452</v>
      </c>
      <c r="IZ407">
        <v>190452.2</v>
      </c>
      <c r="JA407">
        <v>1.1499</v>
      </c>
      <c r="JB407">
        <v>2.61841</v>
      </c>
      <c r="JC407">
        <v>1.49658</v>
      </c>
      <c r="JD407">
        <v>2.34985</v>
      </c>
      <c r="JE407">
        <v>1.54907</v>
      </c>
      <c r="JF407">
        <v>2.36938</v>
      </c>
      <c r="JG407">
        <v>36.6233</v>
      </c>
      <c r="JH407">
        <v>24.0875</v>
      </c>
      <c r="JI407">
        <v>18</v>
      </c>
      <c r="JJ407">
        <v>481.776</v>
      </c>
      <c r="JK407">
        <v>491.218</v>
      </c>
      <c r="JL407">
        <v>30.5741</v>
      </c>
      <c r="JM407">
        <v>29.0808</v>
      </c>
      <c r="JN407">
        <v>30</v>
      </c>
      <c r="JO407">
        <v>29.2741</v>
      </c>
      <c r="JP407">
        <v>29.2634</v>
      </c>
      <c r="JQ407">
        <v>23.1201</v>
      </c>
      <c r="JR407">
        <v>18.5199</v>
      </c>
      <c r="JS407">
        <v>100</v>
      </c>
      <c r="JT407">
        <v>30.5802</v>
      </c>
      <c r="JU407">
        <v>420</v>
      </c>
      <c r="JV407">
        <v>23.5776</v>
      </c>
      <c r="JW407">
        <v>101.942</v>
      </c>
      <c r="JX407">
        <v>91.3308</v>
      </c>
    </row>
    <row r="408" spans="1:284">
      <c r="A408">
        <v>390</v>
      </c>
      <c r="B408">
        <v>1758416725</v>
      </c>
      <c r="C408">
        <v>4022</v>
      </c>
      <c r="D408" t="s">
        <v>1216</v>
      </c>
      <c r="E408" t="s">
        <v>1217</v>
      </c>
      <c r="F408">
        <v>5</v>
      </c>
      <c r="G408" t="s">
        <v>1159</v>
      </c>
      <c r="H408" t="s">
        <v>421</v>
      </c>
      <c r="I408">
        <v>1758416717</v>
      </c>
      <c r="J408">
        <f>(K408)/1000</f>
        <v>0</v>
      </c>
      <c r="K408">
        <f>1000*DK408*AI408*(DG408-DH408)/(100*CZ408*(1000-AI408*DG408))</f>
        <v>0</v>
      </c>
      <c r="L408">
        <f>DK408*AI408*(DF408-DE408*(1000-AI408*DH408)/(1000-AI408*DG408))/(100*CZ408)</f>
        <v>0</v>
      </c>
      <c r="M408">
        <f>DE408 - IF(AI408&gt;1, L408*CZ408*100.0/(AK408), 0)</f>
        <v>0</v>
      </c>
      <c r="N408">
        <f>((T408-J408/2)*M408-L408)/(T408+J408/2)</f>
        <v>0</v>
      </c>
      <c r="O408">
        <f>N408*(DL408+DM408)/1000.0</f>
        <v>0</v>
      </c>
      <c r="P408">
        <f>(DE408 - IF(AI408&gt;1, L408*CZ408*100.0/(AK408), 0))*(DL408+DM408)/1000.0</f>
        <v>0</v>
      </c>
      <c r="Q408">
        <f>2.0/((1/S408-1/R408)+SIGN(S408)*SQRT((1/S408-1/R408)*(1/S408-1/R408) + 4*DA408/((DA408+1)*(DA408+1))*(2*1/S408*1/R408-1/R408*1/R408)))</f>
        <v>0</v>
      </c>
      <c r="R408">
        <f>IF(LEFT(DB408,1)&lt;&gt;"0",IF(LEFT(DB408,1)="1",3.0,DC408),$D$5+$E$5*(DS408*DL408/($K$5*1000))+$F$5*(DS408*DL408/($K$5*1000))*MAX(MIN(CZ408,$J$5),$I$5)*MAX(MIN(CZ408,$J$5),$I$5)+$G$5*MAX(MIN(CZ408,$J$5),$I$5)*(DS408*DL408/($K$5*1000))+$H$5*(DS408*DL408/($K$5*1000))*(DS408*DL408/($K$5*1000)))</f>
        <v>0</v>
      </c>
      <c r="S408">
        <f>J408*(1000-(1000*0.61365*exp(17.502*W408/(240.97+W408))/(DL408+DM408)+DG408)/2)/(1000*0.61365*exp(17.502*W408/(240.97+W408))/(DL408+DM408)-DG408)</f>
        <v>0</v>
      </c>
      <c r="T408">
        <f>1/((DA408+1)/(Q408/1.6)+1/(R408/1.37)) + DA408/((DA408+1)/(Q408/1.6) + DA408/(R408/1.37))</f>
        <v>0</v>
      </c>
      <c r="U408">
        <f>(CV408*CY408)</f>
        <v>0</v>
      </c>
      <c r="V408">
        <f>(DN408+(U408+2*0.95*5.67E-8*(((DN408+$B$9)+273)^4-(DN408+273)^4)-44100*J408)/(1.84*29.3*R408+8*0.95*5.67E-8*(DN408+273)^3))</f>
        <v>0</v>
      </c>
      <c r="W408">
        <f>($C$9*DO408+$D$9*DP408+$E$9*V408)</f>
        <v>0</v>
      </c>
      <c r="X408">
        <f>0.61365*exp(17.502*W408/(240.97+W408))</f>
        <v>0</v>
      </c>
      <c r="Y408">
        <f>(Z408/AA408*100)</f>
        <v>0</v>
      </c>
      <c r="Z408">
        <f>DG408*(DL408+DM408)/1000</f>
        <v>0</v>
      </c>
      <c r="AA408">
        <f>0.61365*exp(17.502*DN408/(240.97+DN408))</f>
        <v>0</v>
      </c>
      <c r="AB408">
        <f>(X408-DG408*(DL408+DM408)/1000)</f>
        <v>0</v>
      </c>
      <c r="AC408">
        <f>(-J408*44100)</f>
        <v>0</v>
      </c>
      <c r="AD408">
        <f>2*29.3*R408*0.92*(DN408-W408)</f>
        <v>0</v>
      </c>
      <c r="AE408">
        <f>2*0.95*5.67E-8*(((DN408+$B$9)+273)^4-(W408+273)^4)</f>
        <v>0</v>
      </c>
      <c r="AF408">
        <f>U408+AE408+AC408+AD408</f>
        <v>0</v>
      </c>
      <c r="AG408">
        <v>0</v>
      </c>
      <c r="AH408">
        <v>0</v>
      </c>
      <c r="AI408">
        <f>IF(AG408*$H$15&gt;=AK408,1.0,(AK408/(AK408-AG408*$H$15)))</f>
        <v>0</v>
      </c>
      <c r="AJ408">
        <f>(AI408-1)*100</f>
        <v>0</v>
      </c>
      <c r="AK408">
        <f>MAX(0,($B$15+$C$15*DS408)/(1+$D$15*DS408)*DL408/(DN408+273)*$E$15)</f>
        <v>0</v>
      </c>
      <c r="AL408" t="s">
        <v>422</v>
      </c>
      <c r="AM408" t="s">
        <v>422</v>
      </c>
      <c r="AN408">
        <v>0</v>
      </c>
      <c r="AO408">
        <v>0</v>
      </c>
      <c r="AP408">
        <f>1-AN408/AO408</f>
        <v>0</v>
      </c>
      <c r="AQ408">
        <v>0</v>
      </c>
      <c r="AR408" t="s">
        <v>422</v>
      </c>
      <c r="AS408" t="s">
        <v>422</v>
      </c>
      <c r="AT408">
        <v>0</v>
      </c>
      <c r="AU408">
        <v>0</v>
      </c>
      <c r="AV408">
        <f>1-AT408/AU408</f>
        <v>0</v>
      </c>
      <c r="AW408">
        <v>0.5</v>
      </c>
      <c r="AX408">
        <f>CW408</f>
        <v>0</v>
      </c>
      <c r="AY408">
        <f>L408</f>
        <v>0</v>
      </c>
      <c r="AZ408">
        <f>AV408*AW408*AX408</f>
        <v>0</v>
      </c>
      <c r="BA408">
        <f>(AY408-AQ408)/AX408</f>
        <v>0</v>
      </c>
      <c r="BB408">
        <f>(AO408-AU408)/AU408</f>
        <v>0</v>
      </c>
      <c r="BC408">
        <f>AN408/(AP408+AN408/AU408)</f>
        <v>0</v>
      </c>
      <c r="BD408" t="s">
        <v>422</v>
      </c>
      <c r="BE408">
        <v>0</v>
      </c>
      <c r="BF408">
        <f>IF(BE408&lt;&gt;0, BE408, BC408)</f>
        <v>0</v>
      </c>
      <c r="BG408">
        <f>1-BF408/AU408</f>
        <v>0</v>
      </c>
      <c r="BH408">
        <f>(AU408-AT408)/(AU408-BF408)</f>
        <v>0</v>
      </c>
      <c r="BI408">
        <f>(AO408-AU408)/(AO408-BF408)</f>
        <v>0</v>
      </c>
      <c r="BJ408">
        <f>(AU408-AT408)/(AU408-AN408)</f>
        <v>0</v>
      </c>
      <c r="BK408">
        <f>(AO408-AU408)/(AO408-AN408)</f>
        <v>0</v>
      </c>
      <c r="BL408">
        <f>(BH408*BF408/AT408)</f>
        <v>0</v>
      </c>
      <c r="BM408">
        <f>(1-BL408)</f>
        <v>0</v>
      </c>
      <c r="CV408">
        <f>$B$13*DT408+$C$13*DU408+$F$13*EF408*(1-EI408)</f>
        <v>0</v>
      </c>
      <c r="CW408">
        <f>CV408*CX408</f>
        <v>0</v>
      </c>
      <c r="CX408">
        <f>($B$13*$D$11+$C$13*$D$11+$F$13*((ES408+EK408)/MAX(ES408+EK408+ET408, 0.1)*$I$11+ET408/MAX(ES408+EK408+ET408, 0.1)*$J$11))/($B$13+$C$13+$F$13)</f>
        <v>0</v>
      </c>
      <c r="CY408">
        <f>($B$13*$K$11+$C$13*$K$11+$F$13*((ES408+EK408)/MAX(ES408+EK408+ET408, 0.1)*$P$11+ET408/MAX(ES408+EK408+ET408, 0.1)*$Q$11))/($B$13+$C$13+$F$13)</f>
        <v>0</v>
      </c>
      <c r="CZ408">
        <v>5.79</v>
      </c>
      <c r="DA408">
        <v>0.5</v>
      </c>
      <c r="DB408" t="s">
        <v>423</v>
      </c>
      <c r="DC408">
        <v>2</v>
      </c>
      <c r="DD408">
        <v>1758416717</v>
      </c>
      <c r="DE408">
        <v>423.244625</v>
      </c>
      <c r="DF408">
        <v>419.9865</v>
      </c>
      <c r="DG408">
        <v>23.973025</v>
      </c>
      <c r="DH408">
        <v>23.60485</v>
      </c>
      <c r="DI408">
        <v>423.9055416666667</v>
      </c>
      <c r="DJ408">
        <v>23.6555625</v>
      </c>
      <c r="DK408">
        <v>500.0456666666666</v>
      </c>
      <c r="DL408">
        <v>90.17883333333334</v>
      </c>
      <c r="DM408">
        <v>0.06897442499999999</v>
      </c>
      <c r="DN408">
        <v>30.27237916666667</v>
      </c>
      <c r="DO408">
        <v>29.9931</v>
      </c>
      <c r="DP408">
        <v>999.9</v>
      </c>
      <c r="DQ408">
        <v>0</v>
      </c>
      <c r="DR408">
        <v>0</v>
      </c>
      <c r="DS408">
        <v>10010.49791666667</v>
      </c>
      <c r="DT408">
        <v>0</v>
      </c>
      <c r="DU408">
        <v>3.76427</v>
      </c>
      <c r="DV408">
        <v>3.258239583333334</v>
      </c>
      <c r="DW408">
        <v>433.6403333333333</v>
      </c>
      <c r="DX408">
        <v>430.1397916666667</v>
      </c>
      <c r="DY408">
        <v>0.3681552916666667</v>
      </c>
      <c r="DZ408">
        <v>419.9865</v>
      </c>
      <c r="EA408">
        <v>23.60485</v>
      </c>
      <c r="EB408">
        <v>2.161859166666667</v>
      </c>
      <c r="EC408">
        <v>2.12865875</v>
      </c>
      <c r="ED408">
        <v>18.682425</v>
      </c>
      <c r="EE408">
        <v>18.43527916666666</v>
      </c>
      <c r="EF408">
        <v>0.00500078</v>
      </c>
      <c r="EG408">
        <v>0</v>
      </c>
      <c r="EH408">
        <v>0</v>
      </c>
      <c r="EI408">
        <v>0</v>
      </c>
      <c r="EJ408">
        <v>964.7541666666666</v>
      </c>
      <c r="EK408">
        <v>0.00500078</v>
      </c>
      <c r="EL408">
        <v>-19.075</v>
      </c>
      <c r="EM408">
        <v>-0.9791666666666666</v>
      </c>
      <c r="EN408">
        <v>34.90608333333333</v>
      </c>
      <c r="EO408">
        <v>38.26275</v>
      </c>
      <c r="EP408">
        <v>36.760125</v>
      </c>
      <c r="EQ408">
        <v>38.241875</v>
      </c>
      <c r="ER408">
        <v>37.419</v>
      </c>
      <c r="ES408">
        <v>0</v>
      </c>
      <c r="ET408">
        <v>0</v>
      </c>
      <c r="EU408">
        <v>0</v>
      </c>
      <c r="EV408">
        <v>1758416725.2</v>
      </c>
      <c r="EW408">
        <v>0</v>
      </c>
      <c r="EX408">
        <v>965.0461538461539</v>
      </c>
      <c r="EY408">
        <v>9.408546953151578</v>
      </c>
      <c r="EZ408">
        <v>8.105983153981867</v>
      </c>
      <c r="FA408">
        <v>-19.71153846153846</v>
      </c>
      <c r="FB408">
        <v>15</v>
      </c>
      <c r="FC408">
        <v>0</v>
      </c>
      <c r="FD408" t="s">
        <v>424</v>
      </c>
      <c r="FE408">
        <v>1746989605.5</v>
      </c>
      <c r="FF408">
        <v>1746989593.5</v>
      </c>
      <c r="FG408">
        <v>0</v>
      </c>
      <c r="FH408">
        <v>-0.274</v>
      </c>
      <c r="FI408">
        <v>-0.002</v>
      </c>
      <c r="FJ408">
        <v>2.549</v>
      </c>
      <c r="FK408">
        <v>0.129</v>
      </c>
      <c r="FL408">
        <v>420</v>
      </c>
      <c r="FM408">
        <v>17</v>
      </c>
      <c r="FN408">
        <v>0.02</v>
      </c>
      <c r="FO408">
        <v>0.04</v>
      </c>
      <c r="FP408">
        <v>3.260064146341464</v>
      </c>
      <c r="FQ408">
        <v>-0.09836404181184329</v>
      </c>
      <c r="FR408">
        <v>0.0255512030145506</v>
      </c>
      <c r="FS408">
        <v>1</v>
      </c>
      <c r="FT408">
        <v>964.3558823529411</v>
      </c>
      <c r="FU408">
        <v>8.337662226372808</v>
      </c>
      <c r="FV408">
        <v>5.518908202793836</v>
      </c>
      <c r="FW408">
        <v>0</v>
      </c>
      <c r="FX408">
        <v>0.3688386341463415</v>
      </c>
      <c r="FY408">
        <v>-0.01594850174216059</v>
      </c>
      <c r="FZ408">
        <v>0.001705615442262058</v>
      </c>
      <c r="GA408">
        <v>1</v>
      </c>
      <c r="GB408">
        <v>2</v>
      </c>
      <c r="GC408">
        <v>3</v>
      </c>
      <c r="GD408" t="s">
        <v>425</v>
      </c>
      <c r="GE408">
        <v>3.10324</v>
      </c>
      <c r="GF408">
        <v>2.7271</v>
      </c>
      <c r="GG408">
        <v>0.088278</v>
      </c>
      <c r="GH408">
        <v>0.08769730000000001</v>
      </c>
      <c r="GI408">
        <v>0.107315</v>
      </c>
      <c r="GJ408">
        <v>0.10759</v>
      </c>
      <c r="GK408">
        <v>23827.5</v>
      </c>
      <c r="GL408">
        <v>21635.6</v>
      </c>
      <c r="GM408">
        <v>26699.2</v>
      </c>
      <c r="GN408">
        <v>23937.7</v>
      </c>
      <c r="GO408">
        <v>38138.2</v>
      </c>
      <c r="GP408">
        <v>31577</v>
      </c>
      <c r="GQ408">
        <v>46626.7</v>
      </c>
      <c r="GR408">
        <v>37870.8</v>
      </c>
      <c r="GS408">
        <v>1.86628</v>
      </c>
      <c r="GT408">
        <v>1.858</v>
      </c>
      <c r="GU408">
        <v>0.0834092</v>
      </c>
      <c r="GV408">
        <v>0</v>
      </c>
      <c r="GW408">
        <v>28.6314</v>
      </c>
      <c r="GX408">
        <v>999.9</v>
      </c>
      <c r="GY408">
        <v>53</v>
      </c>
      <c r="GZ408">
        <v>31.8</v>
      </c>
      <c r="HA408">
        <v>27.7467</v>
      </c>
      <c r="HB408">
        <v>60.7737</v>
      </c>
      <c r="HC408">
        <v>25.9014</v>
      </c>
      <c r="HD408">
        <v>1</v>
      </c>
      <c r="HE408">
        <v>0.142256</v>
      </c>
      <c r="HF408">
        <v>-1.29307</v>
      </c>
      <c r="HG408">
        <v>20.2939</v>
      </c>
      <c r="HH408">
        <v>5.21774</v>
      </c>
      <c r="HI408">
        <v>11.98</v>
      </c>
      <c r="HJ408">
        <v>4.9656</v>
      </c>
      <c r="HK408">
        <v>3.276</v>
      </c>
      <c r="HL408">
        <v>9999</v>
      </c>
      <c r="HM408">
        <v>9999</v>
      </c>
      <c r="HN408">
        <v>9999</v>
      </c>
      <c r="HO408">
        <v>999.9</v>
      </c>
      <c r="HP408">
        <v>1.86387</v>
      </c>
      <c r="HQ408">
        <v>1.86005</v>
      </c>
      <c r="HR408">
        <v>1.85837</v>
      </c>
      <c r="HS408">
        <v>1.85974</v>
      </c>
      <c r="HT408">
        <v>1.85989</v>
      </c>
      <c r="HU408">
        <v>1.85837</v>
      </c>
      <c r="HV408">
        <v>1.85745</v>
      </c>
      <c r="HW408">
        <v>1.85238</v>
      </c>
      <c r="HX408">
        <v>0</v>
      </c>
      <c r="HY408">
        <v>0</v>
      </c>
      <c r="HZ408">
        <v>0</v>
      </c>
      <c r="IA408">
        <v>0</v>
      </c>
      <c r="IB408" t="s">
        <v>426</v>
      </c>
      <c r="IC408" t="s">
        <v>427</v>
      </c>
      <c r="ID408" t="s">
        <v>428</v>
      </c>
      <c r="IE408" t="s">
        <v>428</v>
      </c>
      <c r="IF408" t="s">
        <v>428</v>
      </c>
      <c r="IG408" t="s">
        <v>428</v>
      </c>
      <c r="IH408">
        <v>0</v>
      </c>
      <c r="II408">
        <v>100</v>
      </c>
      <c r="IJ408">
        <v>100</v>
      </c>
      <c r="IK408">
        <v>-0.661</v>
      </c>
      <c r="IL408">
        <v>0.3175</v>
      </c>
      <c r="IM408">
        <v>-0.6605319167387009</v>
      </c>
      <c r="IN408">
        <v>-0.0004737513092168879</v>
      </c>
      <c r="IO408">
        <v>1.233974951706583E-06</v>
      </c>
      <c r="IP408">
        <v>-2.791035861235605E-10</v>
      </c>
      <c r="IQ408">
        <v>0.04306461537617447</v>
      </c>
      <c r="IR408">
        <v>-0.002560808816659483</v>
      </c>
      <c r="IS408">
        <v>0.0007441110143227328</v>
      </c>
      <c r="IT408">
        <v>-6.151772081818622E-06</v>
      </c>
      <c r="IU408">
        <v>2</v>
      </c>
      <c r="IV408">
        <v>1988</v>
      </c>
      <c r="IW408">
        <v>1</v>
      </c>
      <c r="IX408">
        <v>28</v>
      </c>
      <c r="IY408">
        <v>190452</v>
      </c>
      <c r="IZ408">
        <v>190452.2</v>
      </c>
      <c r="JA408">
        <v>1.1499</v>
      </c>
      <c r="JB408">
        <v>2.62207</v>
      </c>
      <c r="JC408">
        <v>1.49658</v>
      </c>
      <c r="JD408">
        <v>2.34741</v>
      </c>
      <c r="JE408">
        <v>1.54907</v>
      </c>
      <c r="JF408">
        <v>2.41577</v>
      </c>
      <c r="JG408">
        <v>36.6233</v>
      </c>
      <c r="JH408">
        <v>24.0787</v>
      </c>
      <c r="JI408">
        <v>18</v>
      </c>
      <c r="JJ408">
        <v>481.849</v>
      </c>
      <c r="JK408">
        <v>491.069</v>
      </c>
      <c r="JL408">
        <v>30.5773</v>
      </c>
      <c r="JM408">
        <v>29.0796</v>
      </c>
      <c r="JN408">
        <v>30.0001</v>
      </c>
      <c r="JO408">
        <v>29.2741</v>
      </c>
      <c r="JP408">
        <v>29.2634</v>
      </c>
      <c r="JQ408">
        <v>23.123</v>
      </c>
      <c r="JR408">
        <v>18.5199</v>
      </c>
      <c r="JS408">
        <v>100</v>
      </c>
      <c r="JT408">
        <v>30.5877</v>
      </c>
      <c r="JU408">
        <v>420</v>
      </c>
      <c r="JV408">
        <v>23.5776</v>
      </c>
      <c r="JW408">
        <v>101.942</v>
      </c>
      <c r="JX408">
        <v>91.3312</v>
      </c>
    </row>
    <row r="409" spans="1:284">
      <c r="A409">
        <v>391</v>
      </c>
      <c r="B409">
        <v>1758417051</v>
      </c>
      <c r="C409">
        <v>4348</v>
      </c>
      <c r="D409" t="s">
        <v>1218</v>
      </c>
      <c r="E409" t="s">
        <v>1219</v>
      </c>
      <c r="F409">
        <v>5</v>
      </c>
      <c r="G409" t="s">
        <v>1220</v>
      </c>
      <c r="H409" t="s">
        <v>421</v>
      </c>
      <c r="I409">
        <v>1758417043</v>
      </c>
      <c r="J409">
        <f>(K409)/1000</f>
        <v>0</v>
      </c>
      <c r="K409">
        <f>1000*DK409*AI409*(DG409-DH409)/(100*CZ409*(1000-AI409*DG409))</f>
        <v>0</v>
      </c>
      <c r="L409">
        <f>DK409*AI409*(DF409-DE409*(1000-AI409*DH409)/(1000-AI409*DG409))/(100*CZ409)</f>
        <v>0</v>
      </c>
      <c r="M409">
        <f>DE409 - IF(AI409&gt;1, L409*CZ409*100.0/(AK409), 0)</f>
        <v>0</v>
      </c>
      <c r="N409">
        <f>((T409-J409/2)*M409-L409)/(T409+J409/2)</f>
        <v>0</v>
      </c>
      <c r="O409">
        <f>N409*(DL409+DM409)/1000.0</f>
        <v>0</v>
      </c>
      <c r="P409">
        <f>(DE409 - IF(AI409&gt;1, L409*CZ409*100.0/(AK409), 0))*(DL409+DM409)/1000.0</f>
        <v>0</v>
      </c>
      <c r="Q409">
        <f>2.0/((1/S409-1/R409)+SIGN(S409)*SQRT((1/S409-1/R409)*(1/S409-1/R409) + 4*DA409/((DA409+1)*(DA409+1))*(2*1/S409*1/R409-1/R409*1/R409)))</f>
        <v>0</v>
      </c>
      <c r="R409">
        <f>IF(LEFT(DB409,1)&lt;&gt;"0",IF(LEFT(DB409,1)="1",3.0,DC409),$D$5+$E$5*(DS409*DL409/($K$5*1000))+$F$5*(DS409*DL409/($K$5*1000))*MAX(MIN(CZ409,$J$5),$I$5)*MAX(MIN(CZ409,$J$5),$I$5)+$G$5*MAX(MIN(CZ409,$J$5),$I$5)*(DS409*DL409/($K$5*1000))+$H$5*(DS409*DL409/($K$5*1000))*(DS409*DL409/($K$5*1000)))</f>
        <v>0</v>
      </c>
      <c r="S409">
        <f>J409*(1000-(1000*0.61365*exp(17.502*W409/(240.97+W409))/(DL409+DM409)+DG409)/2)/(1000*0.61365*exp(17.502*W409/(240.97+W409))/(DL409+DM409)-DG409)</f>
        <v>0</v>
      </c>
      <c r="T409">
        <f>1/((DA409+1)/(Q409/1.6)+1/(R409/1.37)) + DA409/((DA409+1)/(Q409/1.6) + DA409/(R409/1.37))</f>
        <v>0</v>
      </c>
      <c r="U409">
        <f>(CV409*CY409)</f>
        <v>0</v>
      </c>
      <c r="V409">
        <f>(DN409+(U409+2*0.95*5.67E-8*(((DN409+$B$9)+273)^4-(DN409+273)^4)-44100*J409)/(1.84*29.3*R409+8*0.95*5.67E-8*(DN409+273)^3))</f>
        <v>0</v>
      </c>
      <c r="W409">
        <f>($C$9*DO409+$D$9*DP409+$E$9*V409)</f>
        <v>0</v>
      </c>
      <c r="X409">
        <f>0.61365*exp(17.502*W409/(240.97+W409))</f>
        <v>0</v>
      </c>
      <c r="Y409">
        <f>(Z409/AA409*100)</f>
        <v>0</v>
      </c>
      <c r="Z409">
        <f>DG409*(DL409+DM409)/1000</f>
        <v>0</v>
      </c>
      <c r="AA409">
        <f>0.61365*exp(17.502*DN409/(240.97+DN409))</f>
        <v>0</v>
      </c>
      <c r="AB409">
        <f>(X409-DG409*(DL409+DM409)/1000)</f>
        <v>0</v>
      </c>
      <c r="AC409">
        <f>(-J409*44100)</f>
        <v>0</v>
      </c>
      <c r="AD409">
        <f>2*29.3*R409*0.92*(DN409-W409)</f>
        <v>0</v>
      </c>
      <c r="AE409">
        <f>2*0.95*5.67E-8*(((DN409+$B$9)+273)^4-(W409+273)^4)</f>
        <v>0</v>
      </c>
      <c r="AF409">
        <f>U409+AE409+AC409+AD409</f>
        <v>0</v>
      </c>
      <c r="AG409">
        <v>0</v>
      </c>
      <c r="AH409">
        <v>0</v>
      </c>
      <c r="AI409">
        <f>IF(AG409*$H$15&gt;=AK409,1.0,(AK409/(AK409-AG409*$H$15)))</f>
        <v>0</v>
      </c>
      <c r="AJ409">
        <f>(AI409-1)*100</f>
        <v>0</v>
      </c>
      <c r="AK409">
        <f>MAX(0,($B$15+$C$15*DS409)/(1+$D$15*DS409)*DL409/(DN409+273)*$E$15)</f>
        <v>0</v>
      </c>
      <c r="AL409" t="s">
        <v>422</v>
      </c>
      <c r="AM409" t="s">
        <v>422</v>
      </c>
      <c r="AN409">
        <v>0</v>
      </c>
      <c r="AO409">
        <v>0</v>
      </c>
      <c r="AP409">
        <f>1-AN409/AO409</f>
        <v>0</v>
      </c>
      <c r="AQ409">
        <v>0</v>
      </c>
      <c r="AR409" t="s">
        <v>422</v>
      </c>
      <c r="AS409" t="s">
        <v>422</v>
      </c>
      <c r="AT409">
        <v>0</v>
      </c>
      <c r="AU409">
        <v>0</v>
      </c>
      <c r="AV409">
        <f>1-AT409/AU409</f>
        <v>0</v>
      </c>
      <c r="AW409">
        <v>0.5</v>
      </c>
      <c r="AX409">
        <f>CW409</f>
        <v>0</v>
      </c>
      <c r="AY409">
        <f>L409</f>
        <v>0</v>
      </c>
      <c r="AZ409">
        <f>AV409*AW409*AX409</f>
        <v>0</v>
      </c>
      <c r="BA409">
        <f>(AY409-AQ409)/AX409</f>
        <v>0</v>
      </c>
      <c r="BB409">
        <f>(AO409-AU409)/AU409</f>
        <v>0</v>
      </c>
      <c r="BC409">
        <f>AN409/(AP409+AN409/AU409)</f>
        <v>0</v>
      </c>
      <c r="BD409" t="s">
        <v>422</v>
      </c>
      <c r="BE409">
        <v>0</v>
      </c>
      <c r="BF409">
        <f>IF(BE409&lt;&gt;0, BE409, BC409)</f>
        <v>0</v>
      </c>
      <c r="BG409">
        <f>1-BF409/AU409</f>
        <v>0</v>
      </c>
      <c r="BH409">
        <f>(AU409-AT409)/(AU409-BF409)</f>
        <v>0</v>
      </c>
      <c r="BI409">
        <f>(AO409-AU409)/(AO409-BF409)</f>
        <v>0</v>
      </c>
      <c r="BJ409">
        <f>(AU409-AT409)/(AU409-AN409)</f>
        <v>0</v>
      </c>
      <c r="BK409">
        <f>(AO409-AU409)/(AO409-AN409)</f>
        <v>0</v>
      </c>
      <c r="BL409">
        <f>(BH409*BF409/AT409)</f>
        <v>0</v>
      </c>
      <c r="BM409">
        <f>(1-BL409)</f>
        <v>0</v>
      </c>
      <c r="CV409">
        <f>$B$13*DT409+$C$13*DU409+$F$13*EF409*(1-EI409)</f>
        <v>0</v>
      </c>
      <c r="CW409">
        <f>CV409*CX409</f>
        <v>0</v>
      </c>
      <c r="CX409">
        <f>($B$13*$D$11+$C$13*$D$11+$F$13*((ES409+EK409)/MAX(ES409+EK409+ET409, 0.1)*$I$11+ET409/MAX(ES409+EK409+ET409, 0.1)*$J$11))/($B$13+$C$13+$F$13)</f>
        <v>0</v>
      </c>
      <c r="CY409">
        <f>($B$13*$K$11+$C$13*$K$11+$F$13*((ES409+EK409)/MAX(ES409+EK409+ET409, 0.1)*$P$11+ET409/MAX(ES409+EK409+ET409, 0.1)*$Q$11))/($B$13+$C$13+$F$13)</f>
        <v>0</v>
      </c>
      <c r="CZ409">
        <v>2.44</v>
      </c>
      <c r="DA409">
        <v>0.5</v>
      </c>
      <c r="DB409" t="s">
        <v>423</v>
      </c>
      <c r="DC409">
        <v>2</v>
      </c>
      <c r="DD409">
        <v>1758417043</v>
      </c>
      <c r="DE409">
        <v>422.6061612903226</v>
      </c>
      <c r="DF409">
        <v>419.996129032258</v>
      </c>
      <c r="DG409">
        <v>23.32244838709677</v>
      </c>
      <c r="DH409">
        <v>23.23972903225806</v>
      </c>
      <c r="DI409">
        <v>423.2673225806451</v>
      </c>
      <c r="DJ409">
        <v>23.01907419354839</v>
      </c>
      <c r="DK409">
        <v>500.0106774193547</v>
      </c>
      <c r="DL409">
        <v>90.18202903225809</v>
      </c>
      <c r="DM409">
        <v>0.06834326451612903</v>
      </c>
      <c r="DN409">
        <v>29.78251612903225</v>
      </c>
      <c r="DO409">
        <v>29.9817</v>
      </c>
      <c r="DP409">
        <v>999.9000000000003</v>
      </c>
      <c r="DQ409">
        <v>0</v>
      </c>
      <c r="DR409">
        <v>0</v>
      </c>
      <c r="DS409">
        <v>10000.90193548387</v>
      </c>
      <c r="DT409">
        <v>0</v>
      </c>
      <c r="DU409">
        <v>3.769118064516129</v>
      </c>
      <c r="DV409">
        <v>2.610047419354839</v>
      </c>
      <c r="DW409">
        <v>432.6977096774194</v>
      </c>
      <c r="DX409">
        <v>429.9889677419355</v>
      </c>
      <c r="DY409">
        <v>0.08270539999999998</v>
      </c>
      <c r="DZ409">
        <v>419.996129032258</v>
      </c>
      <c r="EA409">
        <v>23.23972903225806</v>
      </c>
      <c r="EB409">
        <v>2.103266129032258</v>
      </c>
      <c r="EC409">
        <v>2.095805483870968</v>
      </c>
      <c r="ED409">
        <v>18.24393225806452</v>
      </c>
      <c r="EE409">
        <v>18.18734193548388</v>
      </c>
      <c r="EF409">
        <v>0.005000780000000002</v>
      </c>
      <c r="EG409">
        <v>0</v>
      </c>
      <c r="EH409">
        <v>0</v>
      </c>
      <c r="EI409">
        <v>0</v>
      </c>
      <c r="EJ409">
        <v>269.4677419354838</v>
      </c>
      <c r="EK409">
        <v>0.005000780000000002</v>
      </c>
      <c r="EL409">
        <v>-19.21290322580645</v>
      </c>
      <c r="EM409">
        <v>-0.9161290322580646</v>
      </c>
      <c r="EN409">
        <v>35.35858064516129</v>
      </c>
      <c r="EO409">
        <v>38.92109677419354</v>
      </c>
      <c r="EP409">
        <v>37.77993548387096</v>
      </c>
      <c r="EQ409">
        <v>39.08438709677418</v>
      </c>
      <c r="ER409">
        <v>37.9292258064516</v>
      </c>
      <c r="ES409">
        <v>0</v>
      </c>
      <c r="ET409">
        <v>0</v>
      </c>
      <c r="EU409">
        <v>0</v>
      </c>
      <c r="EV409">
        <v>1758417051</v>
      </c>
      <c r="EW409">
        <v>0</v>
      </c>
      <c r="EX409">
        <v>269.188</v>
      </c>
      <c r="EY409">
        <v>-11.32307664882684</v>
      </c>
      <c r="EZ409">
        <v>-5.646154030634241</v>
      </c>
      <c r="FA409">
        <v>-19.108</v>
      </c>
      <c r="FB409">
        <v>15</v>
      </c>
      <c r="FC409">
        <v>0</v>
      </c>
      <c r="FD409" t="s">
        <v>424</v>
      </c>
      <c r="FE409">
        <v>1746989605.5</v>
      </c>
      <c r="FF409">
        <v>1746989593.5</v>
      </c>
      <c r="FG409">
        <v>0</v>
      </c>
      <c r="FH409">
        <v>-0.274</v>
      </c>
      <c r="FI409">
        <v>-0.002</v>
      </c>
      <c r="FJ409">
        <v>2.549</v>
      </c>
      <c r="FK409">
        <v>0.129</v>
      </c>
      <c r="FL409">
        <v>420</v>
      </c>
      <c r="FM409">
        <v>17</v>
      </c>
      <c r="FN409">
        <v>0.02</v>
      </c>
      <c r="FO409">
        <v>0.04</v>
      </c>
      <c r="FP409">
        <v>2.621400731707317</v>
      </c>
      <c r="FQ409">
        <v>-0.1222024390243888</v>
      </c>
      <c r="FR409">
        <v>0.0452330086352468</v>
      </c>
      <c r="FS409">
        <v>1</v>
      </c>
      <c r="FT409">
        <v>268.4088235294118</v>
      </c>
      <c r="FU409">
        <v>8.080977898973348</v>
      </c>
      <c r="FV409">
        <v>7.606976969592909</v>
      </c>
      <c r="FW409">
        <v>0</v>
      </c>
      <c r="FX409">
        <v>0.08325190487804876</v>
      </c>
      <c r="FY409">
        <v>-0.009125661324041742</v>
      </c>
      <c r="FZ409">
        <v>0.001353669116350658</v>
      </c>
      <c r="GA409">
        <v>1</v>
      </c>
      <c r="GB409">
        <v>2</v>
      </c>
      <c r="GC409">
        <v>3</v>
      </c>
      <c r="GD409" t="s">
        <v>425</v>
      </c>
      <c r="GE409">
        <v>3.10311</v>
      </c>
      <c r="GF409">
        <v>2.72649</v>
      </c>
      <c r="GG409">
        <v>0.0881908</v>
      </c>
      <c r="GH409">
        <v>0.0877005</v>
      </c>
      <c r="GI409">
        <v>0.105282</v>
      </c>
      <c r="GJ409">
        <v>0.106423</v>
      </c>
      <c r="GK409">
        <v>23832</v>
      </c>
      <c r="GL409">
        <v>21637.9</v>
      </c>
      <c r="GM409">
        <v>26701.6</v>
      </c>
      <c r="GN409">
        <v>23940.1</v>
      </c>
      <c r="GO409">
        <v>38229.3</v>
      </c>
      <c r="GP409">
        <v>31622.3</v>
      </c>
      <c r="GQ409">
        <v>46631.1</v>
      </c>
      <c r="GR409">
        <v>37875.3</v>
      </c>
      <c r="GS409">
        <v>1.86642</v>
      </c>
      <c r="GT409">
        <v>1.8579</v>
      </c>
      <c r="GU409">
        <v>0.0926554</v>
      </c>
      <c r="GV409">
        <v>0</v>
      </c>
      <c r="GW409">
        <v>28.4638</v>
      </c>
      <c r="GX409">
        <v>999.9</v>
      </c>
      <c r="GY409">
        <v>52.8</v>
      </c>
      <c r="GZ409">
        <v>31.8</v>
      </c>
      <c r="HA409">
        <v>27.6444</v>
      </c>
      <c r="HB409">
        <v>60.9337</v>
      </c>
      <c r="HC409">
        <v>25.7893</v>
      </c>
      <c r="HD409">
        <v>1</v>
      </c>
      <c r="HE409">
        <v>0.138026</v>
      </c>
      <c r="HF409">
        <v>-1.17338</v>
      </c>
      <c r="HG409">
        <v>20.2946</v>
      </c>
      <c r="HH409">
        <v>5.22103</v>
      </c>
      <c r="HI409">
        <v>11.98</v>
      </c>
      <c r="HJ409">
        <v>4.96505</v>
      </c>
      <c r="HK409">
        <v>3.27595</v>
      </c>
      <c r="HL409">
        <v>9999</v>
      </c>
      <c r="HM409">
        <v>9999</v>
      </c>
      <c r="HN409">
        <v>9999</v>
      </c>
      <c r="HO409">
        <v>999.9</v>
      </c>
      <c r="HP409">
        <v>1.86386</v>
      </c>
      <c r="HQ409">
        <v>1.86005</v>
      </c>
      <c r="HR409">
        <v>1.85838</v>
      </c>
      <c r="HS409">
        <v>1.85974</v>
      </c>
      <c r="HT409">
        <v>1.85985</v>
      </c>
      <c r="HU409">
        <v>1.85837</v>
      </c>
      <c r="HV409">
        <v>1.85745</v>
      </c>
      <c r="HW409">
        <v>1.8524</v>
      </c>
      <c r="HX409">
        <v>0</v>
      </c>
      <c r="HY409">
        <v>0</v>
      </c>
      <c r="HZ409">
        <v>0</v>
      </c>
      <c r="IA409">
        <v>0</v>
      </c>
      <c r="IB409" t="s">
        <v>426</v>
      </c>
      <c r="IC409" t="s">
        <v>427</v>
      </c>
      <c r="ID409" t="s">
        <v>428</v>
      </c>
      <c r="IE409" t="s">
        <v>428</v>
      </c>
      <c r="IF409" t="s">
        <v>428</v>
      </c>
      <c r="IG409" t="s">
        <v>428</v>
      </c>
      <c r="IH409">
        <v>0</v>
      </c>
      <c r="II409">
        <v>100</v>
      </c>
      <c r="IJ409">
        <v>100</v>
      </c>
      <c r="IK409">
        <v>-0.661</v>
      </c>
      <c r="IL409">
        <v>0.3033</v>
      </c>
      <c r="IM409">
        <v>-0.6605319167387009</v>
      </c>
      <c r="IN409">
        <v>-0.0004737513092168879</v>
      </c>
      <c r="IO409">
        <v>1.233974951706583E-06</v>
      </c>
      <c r="IP409">
        <v>-2.791035861235605E-10</v>
      </c>
      <c r="IQ409">
        <v>0.04306461537617447</v>
      </c>
      <c r="IR409">
        <v>-0.002560808816659483</v>
      </c>
      <c r="IS409">
        <v>0.0007441110143227328</v>
      </c>
      <c r="IT409">
        <v>-6.151772081818622E-06</v>
      </c>
      <c r="IU409">
        <v>2</v>
      </c>
      <c r="IV409">
        <v>1988</v>
      </c>
      <c r="IW409">
        <v>1</v>
      </c>
      <c r="IX409">
        <v>28</v>
      </c>
      <c r="IY409">
        <v>190457.4</v>
      </c>
      <c r="IZ409">
        <v>190457.6</v>
      </c>
      <c r="JA409">
        <v>1.1499</v>
      </c>
      <c r="JB409">
        <v>2.62573</v>
      </c>
      <c r="JC409">
        <v>1.49658</v>
      </c>
      <c r="JD409">
        <v>2.34863</v>
      </c>
      <c r="JE409">
        <v>1.54907</v>
      </c>
      <c r="JF409">
        <v>2.41577</v>
      </c>
      <c r="JG409">
        <v>36.6233</v>
      </c>
      <c r="JH409">
        <v>24.0963</v>
      </c>
      <c r="JI409">
        <v>18</v>
      </c>
      <c r="JJ409">
        <v>481.705</v>
      </c>
      <c r="JK409">
        <v>490.757</v>
      </c>
      <c r="JL409">
        <v>30.0575</v>
      </c>
      <c r="JM409">
        <v>29.0366</v>
      </c>
      <c r="JN409">
        <v>30.0001</v>
      </c>
      <c r="JO409">
        <v>29.2432</v>
      </c>
      <c r="JP409">
        <v>29.2336</v>
      </c>
      <c r="JQ409">
        <v>23.1169</v>
      </c>
      <c r="JR409">
        <v>19.4178</v>
      </c>
      <c r="JS409">
        <v>100</v>
      </c>
      <c r="JT409">
        <v>30.0651</v>
      </c>
      <c r="JU409">
        <v>420</v>
      </c>
      <c r="JV409">
        <v>23.2849</v>
      </c>
      <c r="JW409">
        <v>101.952</v>
      </c>
      <c r="JX409">
        <v>91.3416</v>
      </c>
    </row>
    <row r="410" spans="1:284">
      <c r="A410">
        <v>392</v>
      </c>
      <c r="B410">
        <v>1758417053</v>
      </c>
      <c r="C410">
        <v>4350</v>
      </c>
      <c r="D410" t="s">
        <v>1221</v>
      </c>
      <c r="E410" t="s">
        <v>1222</v>
      </c>
      <c r="F410">
        <v>5</v>
      </c>
      <c r="G410" t="s">
        <v>1220</v>
      </c>
      <c r="H410" t="s">
        <v>421</v>
      </c>
      <c r="I410">
        <v>1758417045.051724</v>
      </c>
      <c r="J410">
        <f>(K410)/1000</f>
        <v>0</v>
      </c>
      <c r="K410">
        <f>1000*DK410*AI410*(DG410-DH410)/(100*CZ410*(1000-AI410*DG410))</f>
        <v>0</v>
      </c>
      <c r="L410">
        <f>DK410*AI410*(DF410-DE410*(1000-AI410*DH410)/(1000-AI410*DG410))/(100*CZ410)</f>
        <v>0</v>
      </c>
      <c r="M410">
        <f>DE410 - IF(AI410&gt;1, L410*CZ410*100.0/(AK410), 0)</f>
        <v>0</v>
      </c>
      <c r="N410">
        <f>((T410-J410/2)*M410-L410)/(T410+J410/2)</f>
        <v>0</v>
      </c>
      <c r="O410">
        <f>N410*(DL410+DM410)/1000.0</f>
        <v>0</v>
      </c>
      <c r="P410">
        <f>(DE410 - IF(AI410&gt;1, L410*CZ410*100.0/(AK410), 0))*(DL410+DM410)/1000.0</f>
        <v>0</v>
      </c>
      <c r="Q410">
        <f>2.0/((1/S410-1/R410)+SIGN(S410)*SQRT((1/S410-1/R410)*(1/S410-1/R410) + 4*DA410/((DA410+1)*(DA410+1))*(2*1/S410*1/R410-1/R410*1/R410)))</f>
        <v>0</v>
      </c>
      <c r="R410">
        <f>IF(LEFT(DB410,1)&lt;&gt;"0",IF(LEFT(DB410,1)="1",3.0,DC410),$D$5+$E$5*(DS410*DL410/($K$5*1000))+$F$5*(DS410*DL410/($K$5*1000))*MAX(MIN(CZ410,$J$5),$I$5)*MAX(MIN(CZ410,$J$5),$I$5)+$G$5*MAX(MIN(CZ410,$J$5),$I$5)*(DS410*DL410/($K$5*1000))+$H$5*(DS410*DL410/($K$5*1000))*(DS410*DL410/($K$5*1000)))</f>
        <v>0</v>
      </c>
      <c r="S410">
        <f>J410*(1000-(1000*0.61365*exp(17.502*W410/(240.97+W410))/(DL410+DM410)+DG410)/2)/(1000*0.61365*exp(17.502*W410/(240.97+W410))/(DL410+DM410)-DG410)</f>
        <v>0</v>
      </c>
      <c r="T410">
        <f>1/((DA410+1)/(Q410/1.6)+1/(R410/1.37)) + DA410/((DA410+1)/(Q410/1.6) + DA410/(R410/1.37))</f>
        <v>0</v>
      </c>
      <c r="U410">
        <f>(CV410*CY410)</f>
        <v>0</v>
      </c>
      <c r="V410">
        <f>(DN410+(U410+2*0.95*5.67E-8*(((DN410+$B$9)+273)^4-(DN410+273)^4)-44100*J410)/(1.84*29.3*R410+8*0.95*5.67E-8*(DN410+273)^3))</f>
        <v>0</v>
      </c>
      <c r="W410">
        <f>($C$9*DO410+$D$9*DP410+$E$9*V410)</f>
        <v>0</v>
      </c>
      <c r="X410">
        <f>0.61365*exp(17.502*W410/(240.97+W410))</f>
        <v>0</v>
      </c>
      <c r="Y410">
        <f>(Z410/AA410*100)</f>
        <v>0</v>
      </c>
      <c r="Z410">
        <f>DG410*(DL410+DM410)/1000</f>
        <v>0</v>
      </c>
      <c r="AA410">
        <f>0.61365*exp(17.502*DN410/(240.97+DN410))</f>
        <v>0</v>
      </c>
      <c r="AB410">
        <f>(X410-DG410*(DL410+DM410)/1000)</f>
        <v>0</v>
      </c>
      <c r="AC410">
        <f>(-J410*44100)</f>
        <v>0</v>
      </c>
      <c r="AD410">
        <f>2*29.3*R410*0.92*(DN410-W410)</f>
        <v>0</v>
      </c>
      <c r="AE410">
        <f>2*0.95*5.67E-8*(((DN410+$B$9)+273)^4-(W410+273)^4)</f>
        <v>0</v>
      </c>
      <c r="AF410">
        <f>U410+AE410+AC410+AD410</f>
        <v>0</v>
      </c>
      <c r="AG410">
        <v>0</v>
      </c>
      <c r="AH410">
        <v>0</v>
      </c>
      <c r="AI410">
        <f>IF(AG410*$H$15&gt;=AK410,1.0,(AK410/(AK410-AG410*$H$15)))</f>
        <v>0</v>
      </c>
      <c r="AJ410">
        <f>(AI410-1)*100</f>
        <v>0</v>
      </c>
      <c r="AK410">
        <f>MAX(0,($B$15+$C$15*DS410)/(1+$D$15*DS410)*DL410/(DN410+273)*$E$15)</f>
        <v>0</v>
      </c>
      <c r="AL410" t="s">
        <v>422</v>
      </c>
      <c r="AM410" t="s">
        <v>422</v>
      </c>
      <c r="AN410">
        <v>0</v>
      </c>
      <c r="AO410">
        <v>0</v>
      </c>
      <c r="AP410">
        <f>1-AN410/AO410</f>
        <v>0</v>
      </c>
      <c r="AQ410">
        <v>0</v>
      </c>
      <c r="AR410" t="s">
        <v>422</v>
      </c>
      <c r="AS410" t="s">
        <v>422</v>
      </c>
      <c r="AT410">
        <v>0</v>
      </c>
      <c r="AU410">
        <v>0</v>
      </c>
      <c r="AV410">
        <f>1-AT410/AU410</f>
        <v>0</v>
      </c>
      <c r="AW410">
        <v>0.5</v>
      </c>
      <c r="AX410">
        <f>CW410</f>
        <v>0</v>
      </c>
      <c r="AY410">
        <f>L410</f>
        <v>0</v>
      </c>
      <c r="AZ410">
        <f>AV410*AW410*AX410</f>
        <v>0</v>
      </c>
      <c r="BA410">
        <f>(AY410-AQ410)/AX410</f>
        <v>0</v>
      </c>
      <c r="BB410">
        <f>(AO410-AU410)/AU410</f>
        <v>0</v>
      </c>
      <c r="BC410">
        <f>AN410/(AP410+AN410/AU410)</f>
        <v>0</v>
      </c>
      <c r="BD410" t="s">
        <v>422</v>
      </c>
      <c r="BE410">
        <v>0</v>
      </c>
      <c r="BF410">
        <f>IF(BE410&lt;&gt;0, BE410, BC410)</f>
        <v>0</v>
      </c>
      <c r="BG410">
        <f>1-BF410/AU410</f>
        <v>0</v>
      </c>
      <c r="BH410">
        <f>(AU410-AT410)/(AU410-BF410)</f>
        <v>0</v>
      </c>
      <c r="BI410">
        <f>(AO410-AU410)/(AO410-BF410)</f>
        <v>0</v>
      </c>
      <c r="BJ410">
        <f>(AU410-AT410)/(AU410-AN410)</f>
        <v>0</v>
      </c>
      <c r="BK410">
        <f>(AO410-AU410)/(AO410-AN410)</f>
        <v>0</v>
      </c>
      <c r="BL410">
        <f>(BH410*BF410/AT410)</f>
        <v>0</v>
      </c>
      <c r="BM410">
        <f>(1-BL410)</f>
        <v>0</v>
      </c>
      <c r="CV410">
        <f>$B$13*DT410+$C$13*DU410+$F$13*EF410*(1-EI410)</f>
        <v>0</v>
      </c>
      <c r="CW410">
        <f>CV410*CX410</f>
        <v>0</v>
      </c>
      <c r="CX410">
        <f>($B$13*$D$11+$C$13*$D$11+$F$13*((ES410+EK410)/MAX(ES410+EK410+ET410, 0.1)*$I$11+ET410/MAX(ES410+EK410+ET410, 0.1)*$J$11))/($B$13+$C$13+$F$13)</f>
        <v>0</v>
      </c>
      <c r="CY410">
        <f>($B$13*$K$11+$C$13*$K$11+$F$13*((ES410+EK410)/MAX(ES410+EK410+ET410, 0.1)*$P$11+ET410/MAX(ES410+EK410+ET410, 0.1)*$Q$11))/($B$13+$C$13+$F$13)</f>
        <v>0</v>
      </c>
      <c r="CZ410">
        <v>2.44</v>
      </c>
      <c r="DA410">
        <v>0.5</v>
      </c>
      <c r="DB410" t="s">
        <v>423</v>
      </c>
      <c r="DC410">
        <v>2</v>
      </c>
      <c r="DD410">
        <v>1758417045.051724</v>
      </c>
      <c r="DE410">
        <v>422.615275862069</v>
      </c>
      <c r="DF410">
        <v>419.9912068965517</v>
      </c>
      <c r="DG410">
        <v>23.32186206896552</v>
      </c>
      <c r="DH410">
        <v>23.23904827586207</v>
      </c>
      <c r="DI410">
        <v>423.2764137931036</v>
      </c>
      <c r="DJ410">
        <v>23.01850344827587</v>
      </c>
      <c r="DK410">
        <v>499.9790689655172</v>
      </c>
      <c r="DL410">
        <v>90.18198965517242</v>
      </c>
      <c r="DM410">
        <v>0.0683738275862069</v>
      </c>
      <c r="DN410">
        <v>29.78035172413793</v>
      </c>
      <c r="DO410">
        <v>29.97888275862068</v>
      </c>
      <c r="DP410">
        <v>999.9000000000002</v>
      </c>
      <c r="DQ410">
        <v>0</v>
      </c>
      <c r="DR410">
        <v>0</v>
      </c>
      <c r="DS410">
        <v>9998.057241379309</v>
      </c>
      <c r="DT410">
        <v>0</v>
      </c>
      <c r="DU410">
        <v>3.765893103448275</v>
      </c>
      <c r="DV410">
        <v>2.624046551724138</v>
      </c>
      <c r="DW410">
        <v>432.7067586206896</v>
      </c>
      <c r="DX410">
        <v>429.9836896551723</v>
      </c>
      <c r="DY410">
        <v>0.08280471034482759</v>
      </c>
      <c r="DZ410">
        <v>419.9912068965517</v>
      </c>
      <c r="EA410">
        <v>23.23904827586207</v>
      </c>
      <c r="EB410">
        <v>2.103212758620689</v>
      </c>
      <c r="EC410">
        <v>2.095743103448276</v>
      </c>
      <c r="ED410">
        <v>18.24352758620689</v>
      </c>
      <c r="EE410">
        <v>18.18687586206897</v>
      </c>
      <c r="EF410">
        <v>0.005000780000000002</v>
      </c>
      <c r="EG410">
        <v>0</v>
      </c>
      <c r="EH410">
        <v>0</v>
      </c>
      <c r="EI410">
        <v>0</v>
      </c>
      <c r="EJ410">
        <v>270.3137931034483</v>
      </c>
      <c r="EK410">
        <v>0.005000780000000002</v>
      </c>
      <c r="EL410">
        <v>-19.85862068965518</v>
      </c>
      <c r="EM410">
        <v>-1.03448275862069</v>
      </c>
      <c r="EN410">
        <v>35.34024137931034</v>
      </c>
      <c r="EO410">
        <v>38.89624137931034</v>
      </c>
      <c r="EP410">
        <v>37.74972413793103</v>
      </c>
      <c r="EQ410">
        <v>39.04924137931034</v>
      </c>
      <c r="ER410">
        <v>37.8963448275862</v>
      </c>
      <c r="ES410">
        <v>0</v>
      </c>
      <c r="ET410">
        <v>0</v>
      </c>
      <c r="EU410">
        <v>0</v>
      </c>
      <c r="EV410">
        <v>1758417052.8</v>
      </c>
      <c r="EW410">
        <v>0</v>
      </c>
      <c r="EX410">
        <v>269.3653846153846</v>
      </c>
      <c r="EY410">
        <v>7.483760995327562</v>
      </c>
      <c r="EZ410">
        <v>-22.46153877650382</v>
      </c>
      <c r="FA410">
        <v>-18.94615384615384</v>
      </c>
      <c r="FB410">
        <v>15</v>
      </c>
      <c r="FC410">
        <v>0</v>
      </c>
      <c r="FD410" t="s">
        <v>424</v>
      </c>
      <c r="FE410">
        <v>1746989605.5</v>
      </c>
      <c r="FF410">
        <v>1746989593.5</v>
      </c>
      <c r="FG410">
        <v>0</v>
      </c>
      <c r="FH410">
        <v>-0.274</v>
      </c>
      <c r="FI410">
        <v>-0.002</v>
      </c>
      <c r="FJ410">
        <v>2.549</v>
      </c>
      <c r="FK410">
        <v>0.129</v>
      </c>
      <c r="FL410">
        <v>420</v>
      </c>
      <c r="FM410">
        <v>17</v>
      </c>
      <c r="FN410">
        <v>0.02</v>
      </c>
      <c r="FO410">
        <v>0.04</v>
      </c>
      <c r="FP410">
        <v>2.62796025</v>
      </c>
      <c r="FQ410">
        <v>0.07156378986866971</v>
      </c>
      <c r="FR410">
        <v>0.05513036910304066</v>
      </c>
      <c r="FS410">
        <v>1</v>
      </c>
      <c r="FT410">
        <v>268.9029411764707</v>
      </c>
      <c r="FU410">
        <v>7.310924480137631</v>
      </c>
      <c r="FV410">
        <v>8.222797766830146</v>
      </c>
      <c r="FW410">
        <v>0</v>
      </c>
      <c r="FX410">
        <v>0.083155585</v>
      </c>
      <c r="FY410">
        <v>-0.004990872045028216</v>
      </c>
      <c r="FZ410">
        <v>0.00126777072129585</v>
      </c>
      <c r="GA410">
        <v>1</v>
      </c>
      <c r="GB410">
        <v>2</v>
      </c>
      <c r="GC410">
        <v>3</v>
      </c>
      <c r="GD410" t="s">
        <v>425</v>
      </c>
      <c r="GE410">
        <v>3.10307</v>
      </c>
      <c r="GF410">
        <v>2.72634</v>
      </c>
      <c r="GG410">
        <v>0.08819</v>
      </c>
      <c r="GH410">
        <v>0.0877107</v>
      </c>
      <c r="GI410">
        <v>0.105281</v>
      </c>
      <c r="GJ410">
        <v>0.106423</v>
      </c>
      <c r="GK410">
        <v>23832.1</v>
      </c>
      <c r="GL410">
        <v>21637.8</v>
      </c>
      <c r="GM410">
        <v>26701.7</v>
      </c>
      <c r="GN410">
        <v>23940.2</v>
      </c>
      <c r="GO410">
        <v>38229.4</v>
      </c>
      <c r="GP410">
        <v>31622.3</v>
      </c>
      <c r="GQ410">
        <v>46631.1</v>
      </c>
      <c r="GR410">
        <v>37875.3</v>
      </c>
      <c r="GS410">
        <v>1.86655</v>
      </c>
      <c r="GT410">
        <v>1.85772</v>
      </c>
      <c r="GU410">
        <v>0.09247660000000001</v>
      </c>
      <c r="GV410">
        <v>0</v>
      </c>
      <c r="GW410">
        <v>28.4614</v>
      </c>
      <c r="GX410">
        <v>999.9</v>
      </c>
      <c r="GY410">
        <v>52.8</v>
      </c>
      <c r="GZ410">
        <v>31.8</v>
      </c>
      <c r="HA410">
        <v>27.6418</v>
      </c>
      <c r="HB410">
        <v>60.8237</v>
      </c>
      <c r="HC410">
        <v>25.9896</v>
      </c>
      <c r="HD410">
        <v>1</v>
      </c>
      <c r="HE410">
        <v>0.138056</v>
      </c>
      <c r="HF410">
        <v>-1.17091</v>
      </c>
      <c r="HG410">
        <v>20.2946</v>
      </c>
      <c r="HH410">
        <v>5.22133</v>
      </c>
      <c r="HI410">
        <v>11.98</v>
      </c>
      <c r="HJ410">
        <v>4.9653</v>
      </c>
      <c r="HK410">
        <v>3.27598</v>
      </c>
      <c r="HL410">
        <v>9999</v>
      </c>
      <c r="HM410">
        <v>9999</v>
      </c>
      <c r="HN410">
        <v>9999</v>
      </c>
      <c r="HO410">
        <v>999.9</v>
      </c>
      <c r="HP410">
        <v>1.86386</v>
      </c>
      <c r="HQ410">
        <v>1.86005</v>
      </c>
      <c r="HR410">
        <v>1.85838</v>
      </c>
      <c r="HS410">
        <v>1.85974</v>
      </c>
      <c r="HT410">
        <v>1.85985</v>
      </c>
      <c r="HU410">
        <v>1.85837</v>
      </c>
      <c r="HV410">
        <v>1.85745</v>
      </c>
      <c r="HW410">
        <v>1.85239</v>
      </c>
      <c r="HX410">
        <v>0</v>
      </c>
      <c r="HY410">
        <v>0</v>
      </c>
      <c r="HZ410">
        <v>0</v>
      </c>
      <c r="IA410">
        <v>0</v>
      </c>
      <c r="IB410" t="s">
        <v>426</v>
      </c>
      <c r="IC410" t="s">
        <v>427</v>
      </c>
      <c r="ID410" t="s">
        <v>428</v>
      </c>
      <c r="IE410" t="s">
        <v>428</v>
      </c>
      <c r="IF410" t="s">
        <v>428</v>
      </c>
      <c r="IG410" t="s">
        <v>428</v>
      </c>
      <c r="IH410">
        <v>0</v>
      </c>
      <c r="II410">
        <v>100</v>
      </c>
      <c r="IJ410">
        <v>100</v>
      </c>
      <c r="IK410">
        <v>-0.661</v>
      </c>
      <c r="IL410">
        <v>0.3033</v>
      </c>
      <c r="IM410">
        <v>-0.6605319167387009</v>
      </c>
      <c r="IN410">
        <v>-0.0004737513092168879</v>
      </c>
      <c r="IO410">
        <v>1.233974951706583E-06</v>
      </c>
      <c r="IP410">
        <v>-2.791035861235605E-10</v>
      </c>
      <c r="IQ410">
        <v>0.04306461537617447</v>
      </c>
      <c r="IR410">
        <v>-0.002560808816659483</v>
      </c>
      <c r="IS410">
        <v>0.0007441110143227328</v>
      </c>
      <c r="IT410">
        <v>-6.151772081818622E-06</v>
      </c>
      <c r="IU410">
        <v>2</v>
      </c>
      <c r="IV410">
        <v>1988</v>
      </c>
      <c r="IW410">
        <v>1</v>
      </c>
      <c r="IX410">
        <v>28</v>
      </c>
      <c r="IY410">
        <v>190457.5</v>
      </c>
      <c r="IZ410">
        <v>190457.7</v>
      </c>
      <c r="JA410">
        <v>1.1499</v>
      </c>
      <c r="JB410">
        <v>2.61353</v>
      </c>
      <c r="JC410">
        <v>1.49658</v>
      </c>
      <c r="JD410">
        <v>2.34741</v>
      </c>
      <c r="JE410">
        <v>1.54907</v>
      </c>
      <c r="JF410">
        <v>2.46338</v>
      </c>
      <c r="JG410">
        <v>36.6233</v>
      </c>
      <c r="JH410">
        <v>24.0963</v>
      </c>
      <c r="JI410">
        <v>18</v>
      </c>
      <c r="JJ410">
        <v>481.769</v>
      </c>
      <c r="JK410">
        <v>490.641</v>
      </c>
      <c r="JL410">
        <v>30.0645</v>
      </c>
      <c r="JM410">
        <v>29.0363</v>
      </c>
      <c r="JN410">
        <v>30.0001</v>
      </c>
      <c r="JO410">
        <v>29.2419</v>
      </c>
      <c r="JP410">
        <v>29.2336</v>
      </c>
      <c r="JQ410">
        <v>23.113</v>
      </c>
      <c r="JR410">
        <v>19.4178</v>
      </c>
      <c r="JS410">
        <v>100</v>
      </c>
      <c r="JT410">
        <v>30.0835</v>
      </c>
      <c r="JU410">
        <v>420</v>
      </c>
      <c r="JV410">
        <v>23.2849</v>
      </c>
      <c r="JW410">
        <v>101.952</v>
      </c>
      <c r="JX410">
        <v>91.34180000000001</v>
      </c>
    </row>
    <row r="411" spans="1:284">
      <c r="A411">
        <v>393</v>
      </c>
      <c r="B411">
        <v>1758417055</v>
      </c>
      <c r="C411">
        <v>4352</v>
      </c>
      <c r="D411" t="s">
        <v>1223</v>
      </c>
      <c r="E411" t="s">
        <v>1224</v>
      </c>
      <c r="F411">
        <v>5</v>
      </c>
      <c r="G411" t="s">
        <v>1220</v>
      </c>
      <c r="H411" t="s">
        <v>421</v>
      </c>
      <c r="I411">
        <v>1758417046.910714</v>
      </c>
      <c r="J411">
        <f>(K411)/1000</f>
        <v>0</v>
      </c>
      <c r="K411">
        <f>1000*DK411*AI411*(DG411-DH411)/(100*CZ411*(1000-AI411*DG411))</f>
        <v>0</v>
      </c>
      <c r="L411">
        <f>DK411*AI411*(DF411-DE411*(1000-AI411*DH411)/(1000-AI411*DG411))/(100*CZ411)</f>
        <v>0</v>
      </c>
      <c r="M411">
        <f>DE411 - IF(AI411&gt;1, L411*CZ411*100.0/(AK411), 0)</f>
        <v>0</v>
      </c>
      <c r="N411">
        <f>((T411-J411/2)*M411-L411)/(T411+J411/2)</f>
        <v>0</v>
      </c>
      <c r="O411">
        <f>N411*(DL411+DM411)/1000.0</f>
        <v>0</v>
      </c>
      <c r="P411">
        <f>(DE411 - IF(AI411&gt;1, L411*CZ411*100.0/(AK411), 0))*(DL411+DM411)/1000.0</f>
        <v>0</v>
      </c>
      <c r="Q411">
        <f>2.0/((1/S411-1/R411)+SIGN(S411)*SQRT((1/S411-1/R411)*(1/S411-1/R411) + 4*DA411/((DA411+1)*(DA411+1))*(2*1/S411*1/R411-1/R411*1/R411)))</f>
        <v>0</v>
      </c>
      <c r="R411">
        <f>IF(LEFT(DB411,1)&lt;&gt;"0",IF(LEFT(DB411,1)="1",3.0,DC411),$D$5+$E$5*(DS411*DL411/($K$5*1000))+$F$5*(DS411*DL411/($K$5*1000))*MAX(MIN(CZ411,$J$5),$I$5)*MAX(MIN(CZ411,$J$5),$I$5)+$G$5*MAX(MIN(CZ411,$J$5),$I$5)*(DS411*DL411/($K$5*1000))+$H$5*(DS411*DL411/($K$5*1000))*(DS411*DL411/($K$5*1000)))</f>
        <v>0</v>
      </c>
      <c r="S411">
        <f>J411*(1000-(1000*0.61365*exp(17.502*W411/(240.97+W411))/(DL411+DM411)+DG411)/2)/(1000*0.61365*exp(17.502*W411/(240.97+W411))/(DL411+DM411)-DG411)</f>
        <v>0</v>
      </c>
      <c r="T411">
        <f>1/((DA411+1)/(Q411/1.6)+1/(R411/1.37)) + DA411/((DA411+1)/(Q411/1.6) + DA411/(R411/1.37))</f>
        <v>0</v>
      </c>
      <c r="U411">
        <f>(CV411*CY411)</f>
        <v>0</v>
      </c>
      <c r="V411">
        <f>(DN411+(U411+2*0.95*5.67E-8*(((DN411+$B$9)+273)^4-(DN411+273)^4)-44100*J411)/(1.84*29.3*R411+8*0.95*5.67E-8*(DN411+273)^3))</f>
        <v>0</v>
      </c>
      <c r="W411">
        <f>($C$9*DO411+$D$9*DP411+$E$9*V411)</f>
        <v>0</v>
      </c>
      <c r="X411">
        <f>0.61365*exp(17.502*W411/(240.97+W411))</f>
        <v>0</v>
      </c>
      <c r="Y411">
        <f>(Z411/AA411*100)</f>
        <v>0</v>
      </c>
      <c r="Z411">
        <f>DG411*(DL411+DM411)/1000</f>
        <v>0</v>
      </c>
      <c r="AA411">
        <f>0.61365*exp(17.502*DN411/(240.97+DN411))</f>
        <v>0</v>
      </c>
      <c r="AB411">
        <f>(X411-DG411*(DL411+DM411)/1000)</f>
        <v>0</v>
      </c>
      <c r="AC411">
        <f>(-J411*44100)</f>
        <v>0</v>
      </c>
      <c r="AD411">
        <f>2*29.3*R411*0.92*(DN411-W411)</f>
        <v>0</v>
      </c>
      <c r="AE411">
        <f>2*0.95*5.67E-8*(((DN411+$B$9)+273)^4-(W411+273)^4)</f>
        <v>0</v>
      </c>
      <c r="AF411">
        <f>U411+AE411+AC411+AD411</f>
        <v>0</v>
      </c>
      <c r="AG411">
        <v>0</v>
      </c>
      <c r="AH411">
        <v>0</v>
      </c>
      <c r="AI411">
        <f>IF(AG411*$H$15&gt;=AK411,1.0,(AK411/(AK411-AG411*$H$15)))</f>
        <v>0</v>
      </c>
      <c r="AJ411">
        <f>(AI411-1)*100</f>
        <v>0</v>
      </c>
      <c r="AK411">
        <f>MAX(0,($B$15+$C$15*DS411)/(1+$D$15*DS411)*DL411/(DN411+273)*$E$15)</f>
        <v>0</v>
      </c>
      <c r="AL411" t="s">
        <v>422</v>
      </c>
      <c r="AM411" t="s">
        <v>422</v>
      </c>
      <c r="AN411">
        <v>0</v>
      </c>
      <c r="AO411">
        <v>0</v>
      </c>
      <c r="AP411">
        <f>1-AN411/AO411</f>
        <v>0</v>
      </c>
      <c r="AQ411">
        <v>0</v>
      </c>
      <c r="AR411" t="s">
        <v>422</v>
      </c>
      <c r="AS411" t="s">
        <v>422</v>
      </c>
      <c r="AT411">
        <v>0</v>
      </c>
      <c r="AU411">
        <v>0</v>
      </c>
      <c r="AV411">
        <f>1-AT411/AU411</f>
        <v>0</v>
      </c>
      <c r="AW411">
        <v>0.5</v>
      </c>
      <c r="AX411">
        <f>CW411</f>
        <v>0</v>
      </c>
      <c r="AY411">
        <f>L411</f>
        <v>0</v>
      </c>
      <c r="AZ411">
        <f>AV411*AW411*AX411</f>
        <v>0</v>
      </c>
      <c r="BA411">
        <f>(AY411-AQ411)/AX411</f>
        <v>0</v>
      </c>
      <c r="BB411">
        <f>(AO411-AU411)/AU411</f>
        <v>0</v>
      </c>
      <c r="BC411">
        <f>AN411/(AP411+AN411/AU411)</f>
        <v>0</v>
      </c>
      <c r="BD411" t="s">
        <v>422</v>
      </c>
      <c r="BE411">
        <v>0</v>
      </c>
      <c r="BF411">
        <f>IF(BE411&lt;&gt;0, BE411, BC411)</f>
        <v>0</v>
      </c>
      <c r="BG411">
        <f>1-BF411/AU411</f>
        <v>0</v>
      </c>
      <c r="BH411">
        <f>(AU411-AT411)/(AU411-BF411)</f>
        <v>0</v>
      </c>
      <c r="BI411">
        <f>(AO411-AU411)/(AO411-BF411)</f>
        <v>0</v>
      </c>
      <c r="BJ411">
        <f>(AU411-AT411)/(AU411-AN411)</f>
        <v>0</v>
      </c>
      <c r="BK411">
        <f>(AO411-AU411)/(AO411-AN411)</f>
        <v>0</v>
      </c>
      <c r="BL411">
        <f>(BH411*BF411/AT411)</f>
        <v>0</v>
      </c>
      <c r="BM411">
        <f>(1-BL411)</f>
        <v>0</v>
      </c>
      <c r="CV411">
        <f>$B$13*DT411+$C$13*DU411+$F$13*EF411*(1-EI411)</f>
        <v>0</v>
      </c>
      <c r="CW411">
        <f>CV411*CX411</f>
        <v>0</v>
      </c>
      <c r="CX411">
        <f>($B$13*$D$11+$C$13*$D$11+$F$13*((ES411+EK411)/MAX(ES411+EK411+ET411, 0.1)*$I$11+ET411/MAX(ES411+EK411+ET411, 0.1)*$J$11))/($B$13+$C$13+$F$13)</f>
        <v>0</v>
      </c>
      <c r="CY411">
        <f>($B$13*$K$11+$C$13*$K$11+$F$13*((ES411+EK411)/MAX(ES411+EK411+ET411, 0.1)*$P$11+ET411/MAX(ES411+EK411+ET411, 0.1)*$Q$11))/($B$13+$C$13+$F$13)</f>
        <v>0</v>
      </c>
      <c r="CZ411">
        <v>2.44</v>
      </c>
      <c r="DA411">
        <v>0.5</v>
      </c>
      <c r="DB411" t="s">
        <v>423</v>
      </c>
      <c r="DC411">
        <v>2</v>
      </c>
      <c r="DD411">
        <v>1758417046.910714</v>
      </c>
      <c r="DE411">
        <v>422.6254642857143</v>
      </c>
      <c r="DF411">
        <v>419.9995</v>
      </c>
      <c r="DG411">
        <v>23.32141428571428</v>
      </c>
      <c r="DH411">
        <v>23.238675</v>
      </c>
      <c r="DI411">
        <v>423.2865714285714</v>
      </c>
      <c r="DJ411">
        <v>23.01806428571428</v>
      </c>
      <c r="DK411">
        <v>499.9708928571428</v>
      </c>
      <c r="DL411">
        <v>90.18183571428571</v>
      </c>
      <c r="DM411">
        <v>0.06839532142857142</v>
      </c>
      <c r="DN411">
        <v>29.77855</v>
      </c>
      <c r="DO411">
        <v>29.97589642857142</v>
      </c>
      <c r="DP411">
        <v>999.9000000000002</v>
      </c>
      <c r="DQ411">
        <v>0</v>
      </c>
      <c r="DR411">
        <v>0</v>
      </c>
      <c r="DS411">
        <v>9996.449285714287</v>
      </c>
      <c r="DT411">
        <v>0</v>
      </c>
      <c r="DU411">
        <v>3.764269999999999</v>
      </c>
      <c r="DV411">
        <v>2.625953571428571</v>
      </c>
      <c r="DW411">
        <v>432.7169642857143</v>
      </c>
      <c r="DX411">
        <v>429.992</v>
      </c>
      <c r="DY411">
        <v>0.08273349642857143</v>
      </c>
      <c r="DZ411">
        <v>419.9995</v>
      </c>
      <c r="EA411">
        <v>23.238675</v>
      </c>
      <c r="EB411">
        <v>2.103169285714286</v>
      </c>
      <c r="EC411">
        <v>2.095706071428572</v>
      </c>
      <c r="ED411">
        <v>18.24319285714285</v>
      </c>
      <c r="EE411">
        <v>18.18659285714285</v>
      </c>
      <c r="EF411">
        <v>0.005000780000000002</v>
      </c>
      <c r="EG411">
        <v>0</v>
      </c>
      <c r="EH411">
        <v>0</v>
      </c>
      <c r="EI411">
        <v>0</v>
      </c>
      <c r="EJ411">
        <v>271.2464285714286</v>
      </c>
      <c r="EK411">
        <v>0.005000780000000002</v>
      </c>
      <c r="EL411">
        <v>-20.43928571428572</v>
      </c>
      <c r="EM411">
        <v>-1.075</v>
      </c>
      <c r="EN411">
        <v>35.32564285714285</v>
      </c>
      <c r="EO411">
        <v>38.87246428571429</v>
      </c>
      <c r="EP411">
        <v>37.70064285714285</v>
      </c>
      <c r="EQ411">
        <v>39.02871428571428</v>
      </c>
      <c r="ER411">
        <v>37.86142857142857</v>
      </c>
      <c r="ES411">
        <v>0</v>
      </c>
      <c r="ET411">
        <v>0</v>
      </c>
      <c r="EU411">
        <v>0</v>
      </c>
      <c r="EV411">
        <v>1758417055.2</v>
      </c>
      <c r="EW411">
        <v>0</v>
      </c>
      <c r="EX411">
        <v>270.126923076923</v>
      </c>
      <c r="EY411">
        <v>19.10769260955355</v>
      </c>
      <c r="EZ411">
        <v>-0.2051283239107395</v>
      </c>
      <c r="FA411">
        <v>-19.29230769230769</v>
      </c>
      <c r="FB411">
        <v>15</v>
      </c>
      <c r="FC411">
        <v>0</v>
      </c>
      <c r="FD411" t="s">
        <v>424</v>
      </c>
      <c r="FE411">
        <v>1746989605.5</v>
      </c>
      <c r="FF411">
        <v>1746989593.5</v>
      </c>
      <c r="FG411">
        <v>0</v>
      </c>
      <c r="FH411">
        <v>-0.274</v>
      </c>
      <c r="FI411">
        <v>-0.002</v>
      </c>
      <c r="FJ411">
        <v>2.549</v>
      </c>
      <c r="FK411">
        <v>0.129</v>
      </c>
      <c r="FL411">
        <v>420</v>
      </c>
      <c r="FM411">
        <v>17</v>
      </c>
      <c r="FN411">
        <v>0.02</v>
      </c>
      <c r="FO411">
        <v>0.04</v>
      </c>
      <c r="FP411">
        <v>2.628116097560976</v>
      </c>
      <c r="FQ411">
        <v>0.1805531707317123</v>
      </c>
      <c r="FR411">
        <v>0.05520836640724244</v>
      </c>
      <c r="FS411">
        <v>1</v>
      </c>
      <c r="FT411">
        <v>269.7411764705882</v>
      </c>
      <c r="FU411">
        <v>20.92589781796192</v>
      </c>
      <c r="FV411">
        <v>7.947404964813387</v>
      </c>
      <c r="FW411">
        <v>0</v>
      </c>
      <c r="FX411">
        <v>0.08304637804878048</v>
      </c>
      <c r="FY411">
        <v>0.001257010452961789</v>
      </c>
      <c r="FZ411">
        <v>0.001074359636728008</v>
      </c>
      <c r="GA411">
        <v>1</v>
      </c>
      <c r="GB411">
        <v>2</v>
      </c>
      <c r="GC411">
        <v>3</v>
      </c>
      <c r="GD411" t="s">
        <v>425</v>
      </c>
      <c r="GE411">
        <v>3.10302</v>
      </c>
      <c r="GF411">
        <v>2.72652</v>
      </c>
      <c r="GG411">
        <v>0.0881864</v>
      </c>
      <c r="GH411">
        <v>0.0877231</v>
      </c>
      <c r="GI411">
        <v>0.105281</v>
      </c>
      <c r="GJ411">
        <v>0.106424</v>
      </c>
      <c r="GK411">
        <v>23832.1</v>
      </c>
      <c r="GL411">
        <v>21637.5</v>
      </c>
      <c r="GM411">
        <v>26701.6</v>
      </c>
      <c r="GN411">
        <v>23940.2</v>
      </c>
      <c r="GO411">
        <v>38229.4</v>
      </c>
      <c r="GP411">
        <v>31622.2</v>
      </c>
      <c r="GQ411">
        <v>46631.1</v>
      </c>
      <c r="GR411">
        <v>37875.3</v>
      </c>
      <c r="GS411">
        <v>1.86647</v>
      </c>
      <c r="GT411">
        <v>1.85788</v>
      </c>
      <c r="GU411">
        <v>0.0926405</v>
      </c>
      <c r="GV411">
        <v>0</v>
      </c>
      <c r="GW411">
        <v>28.459</v>
      </c>
      <c r="GX411">
        <v>999.9</v>
      </c>
      <c r="GY411">
        <v>52.8</v>
      </c>
      <c r="GZ411">
        <v>31.8</v>
      </c>
      <c r="HA411">
        <v>27.6437</v>
      </c>
      <c r="HB411">
        <v>60.5637</v>
      </c>
      <c r="HC411">
        <v>25.9655</v>
      </c>
      <c r="HD411">
        <v>1</v>
      </c>
      <c r="HE411">
        <v>0.138021</v>
      </c>
      <c r="HF411">
        <v>-1.1923</v>
      </c>
      <c r="HG411">
        <v>20.2945</v>
      </c>
      <c r="HH411">
        <v>5.22148</v>
      </c>
      <c r="HI411">
        <v>11.98</v>
      </c>
      <c r="HJ411">
        <v>4.96525</v>
      </c>
      <c r="HK411">
        <v>3.27598</v>
      </c>
      <c r="HL411">
        <v>9999</v>
      </c>
      <c r="HM411">
        <v>9999</v>
      </c>
      <c r="HN411">
        <v>9999</v>
      </c>
      <c r="HO411">
        <v>999.9</v>
      </c>
      <c r="HP411">
        <v>1.86386</v>
      </c>
      <c r="HQ411">
        <v>1.86005</v>
      </c>
      <c r="HR411">
        <v>1.85838</v>
      </c>
      <c r="HS411">
        <v>1.85974</v>
      </c>
      <c r="HT411">
        <v>1.85984</v>
      </c>
      <c r="HU411">
        <v>1.85837</v>
      </c>
      <c r="HV411">
        <v>1.85745</v>
      </c>
      <c r="HW411">
        <v>1.85239</v>
      </c>
      <c r="HX411">
        <v>0</v>
      </c>
      <c r="HY411">
        <v>0</v>
      </c>
      <c r="HZ411">
        <v>0</v>
      </c>
      <c r="IA411">
        <v>0</v>
      </c>
      <c r="IB411" t="s">
        <v>426</v>
      </c>
      <c r="IC411" t="s">
        <v>427</v>
      </c>
      <c r="ID411" t="s">
        <v>428</v>
      </c>
      <c r="IE411" t="s">
        <v>428</v>
      </c>
      <c r="IF411" t="s">
        <v>428</v>
      </c>
      <c r="IG411" t="s">
        <v>428</v>
      </c>
      <c r="IH411">
        <v>0</v>
      </c>
      <c r="II411">
        <v>100</v>
      </c>
      <c r="IJ411">
        <v>100</v>
      </c>
      <c r="IK411">
        <v>-0.662</v>
      </c>
      <c r="IL411">
        <v>0.3034</v>
      </c>
      <c r="IM411">
        <v>-0.6605319167387009</v>
      </c>
      <c r="IN411">
        <v>-0.0004737513092168879</v>
      </c>
      <c r="IO411">
        <v>1.233974951706583E-06</v>
      </c>
      <c r="IP411">
        <v>-2.791035861235605E-10</v>
      </c>
      <c r="IQ411">
        <v>0.04306461537617447</v>
      </c>
      <c r="IR411">
        <v>-0.002560808816659483</v>
      </c>
      <c r="IS411">
        <v>0.0007441110143227328</v>
      </c>
      <c r="IT411">
        <v>-6.151772081818622E-06</v>
      </c>
      <c r="IU411">
        <v>2</v>
      </c>
      <c r="IV411">
        <v>1988</v>
      </c>
      <c r="IW411">
        <v>1</v>
      </c>
      <c r="IX411">
        <v>28</v>
      </c>
      <c r="IY411">
        <v>190457.5</v>
      </c>
      <c r="IZ411">
        <v>190457.7</v>
      </c>
      <c r="JA411">
        <v>1.1499</v>
      </c>
      <c r="JB411">
        <v>2.60864</v>
      </c>
      <c r="JC411">
        <v>1.49658</v>
      </c>
      <c r="JD411">
        <v>2.34741</v>
      </c>
      <c r="JE411">
        <v>1.54907</v>
      </c>
      <c r="JF411">
        <v>2.44995</v>
      </c>
      <c r="JG411">
        <v>36.6233</v>
      </c>
      <c r="JH411">
        <v>24.0963</v>
      </c>
      <c r="JI411">
        <v>18</v>
      </c>
      <c r="JJ411">
        <v>481.722</v>
      </c>
      <c r="JK411">
        <v>490.74</v>
      </c>
      <c r="JL411">
        <v>30.0715</v>
      </c>
      <c r="JM411">
        <v>29.0363</v>
      </c>
      <c r="JN411">
        <v>30.0001</v>
      </c>
      <c r="JO411">
        <v>29.2416</v>
      </c>
      <c r="JP411">
        <v>29.2336</v>
      </c>
      <c r="JQ411">
        <v>23.1134</v>
      </c>
      <c r="JR411">
        <v>19.4178</v>
      </c>
      <c r="JS411">
        <v>100</v>
      </c>
      <c r="JT411">
        <v>30.0835</v>
      </c>
      <c r="JU411">
        <v>420</v>
      </c>
      <c r="JV411">
        <v>23.2855</v>
      </c>
      <c r="JW411">
        <v>101.952</v>
      </c>
      <c r="JX411">
        <v>91.34180000000001</v>
      </c>
    </row>
    <row r="412" spans="1:284">
      <c r="A412">
        <v>394</v>
      </c>
      <c r="B412">
        <v>1758417057</v>
      </c>
      <c r="C412">
        <v>4354</v>
      </c>
      <c r="D412" t="s">
        <v>1225</v>
      </c>
      <c r="E412" t="s">
        <v>1226</v>
      </c>
      <c r="F412">
        <v>5</v>
      </c>
      <c r="G412" t="s">
        <v>1220</v>
      </c>
      <c r="H412" t="s">
        <v>421</v>
      </c>
      <c r="I412">
        <v>1758417048.833333</v>
      </c>
      <c r="J412">
        <f>(K412)/1000</f>
        <v>0</v>
      </c>
      <c r="K412">
        <f>1000*DK412*AI412*(DG412-DH412)/(100*CZ412*(1000-AI412*DG412))</f>
        <v>0</v>
      </c>
      <c r="L412">
        <f>DK412*AI412*(DF412-DE412*(1000-AI412*DH412)/(1000-AI412*DG412))/(100*CZ412)</f>
        <v>0</v>
      </c>
      <c r="M412">
        <f>DE412 - IF(AI412&gt;1, L412*CZ412*100.0/(AK412), 0)</f>
        <v>0</v>
      </c>
      <c r="N412">
        <f>((T412-J412/2)*M412-L412)/(T412+J412/2)</f>
        <v>0</v>
      </c>
      <c r="O412">
        <f>N412*(DL412+DM412)/1000.0</f>
        <v>0</v>
      </c>
      <c r="P412">
        <f>(DE412 - IF(AI412&gt;1, L412*CZ412*100.0/(AK412), 0))*(DL412+DM412)/1000.0</f>
        <v>0</v>
      </c>
      <c r="Q412">
        <f>2.0/((1/S412-1/R412)+SIGN(S412)*SQRT((1/S412-1/R412)*(1/S412-1/R412) + 4*DA412/((DA412+1)*(DA412+1))*(2*1/S412*1/R412-1/R412*1/R412)))</f>
        <v>0</v>
      </c>
      <c r="R412">
        <f>IF(LEFT(DB412,1)&lt;&gt;"0",IF(LEFT(DB412,1)="1",3.0,DC412),$D$5+$E$5*(DS412*DL412/($K$5*1000))+$F$5*(DS412*DL412/($K$5*1000))*MAX(MIN(CZ412,$J$5),$I$5)*MAX(MIN(CZ412,$J$5),$I$5)+$G$5*MAX(MIN(CZ412,$J$5),$I$5)*(DS412*DL412/($K$5*1000))+$H$5*(DS412*DL412/($K$5*1000))*(DS412*DL412/($K$5*1000)))</f>
        <v>0</v>
      </c>
      <c r="S412">
        <f>J412*(1000-(1000*0.61365*exp(17.502*W412/(240.97+W412))/(DL412+DM412)+DG412)/2)/(1000*0.61365*exp(17.502*W412/(240.97+W412))/(DL412+DM412)-DG412)</f>
        <v>0</v>
      </c>
      <c r="T412">
        <f>1/((DA412+1)/(Q412/1.6)+1/(R412/1.37)) + DA412/((DA412+1)/(Q412/1.6) + DA412/(R412/1.37))</f>
        <v>0</v>
      </c>
      <c r="U412">
        <f>(CV412*CY412)</f>
        <v>0</v>
      </c>
      <c r="V412">
        <f>(DN412+(U412+2*0.95*5.67E-8*(((DN412+$B$9)+273)^4-(DN412+273)^4)-44100*J412)/(1.84*29.3*R412+8*0.95*5.67E-8*(DN412+273)^3))</f>
        <v>0</v>
      </c>
      <c r="W412">
        <f>($C$9*DO412+$D$9*DP412+$E$9*V412)</f>
        <v>0</v>
      </c>
      <c r="X412">
        <f>0.61365*exp(17.502*W412/(240.97+W412))</f>
        <v>0</v>
      </c>
      <c r="Y412">
        <f>(Z412/AA412*100)</f>
        <v>0</v>
      </c>
      <c r="Z412">
        <f>DG412*(DL412+DM412)/1000</f>
        <v>0</v>
      </c>
      <c r="AA412">
        <f>0.61365*exp(17.502*DN412/(240.97+DN412))</f>
        <v>0</v>
      </c>
      <c r="AB412">
        <f>(X412-DG412*(DL412+DM412)/1000)</f>
        <v>0</v>
      </c>
      <c r="AC412">
        <f>(-J412*44100)</f>
        <v>0</v>
      </c>
      <c r="AD412">
        <f>2*29.3*R412*0.92*(DN412-W412)</f>
        <v>0</v>
      </c>
      <c r="AE412">
        <f>2*0.95*5.67E-8*(((DN412+$B$9)+273)^4-(W412+273)^4)</f>
        <v>0</v>
      </c>
      <c r="AF412">
        <f>U412+AE412+AC412+AD412</f>
        <v>0</v>
      </c>
      <c r="AG412">
        <v>0</v>
      </c>
      <c r="AH412">
        <v>0</v>
      </c>
      <c r="AI412">
        <f>IF(AG412*$H$15&gt;=AK412,1.0,(AK412/(AK412-AG412*$H$15)))</f>
        <v>0</v>
      </c>
      <c r="AJ412">
        <f>(AI412-1)*100</f>
        <v>0</v>
      </c>
      <c r="AK412">
        <f>MAX(0,($B$15+$C$15*DS412)/(1+$D$15*DS412)*DL412/(DN412+273)*$E$15)</f>
        <v>0</v>
      </c>
      <c r="AL412" t="s">
        <v>422</v>
      </c>
      <c r="AM412" t="s">
        <v>422</v>
      </c>
      <c r="AN412">
        <v>0</v>
      </c>
      <c r="AO412">
        <v>0</v>
      </c>
      <c r="AP412">
        <f>1-AN412/AO412</f>
        <v>0</v>
      </c>
      <c r="AQ412">
        <v>0</v>
      </c>
      <c r="AR412" t="s">
        <v>422</v>
      </c>
      <c r="AS412" t="s">
        <v>422</v>
      </c>
      <c r="AT412">
        <v>0</v>
      </c>
      <c r="AU412">
        <v>0</v>
      </c>
      <c r="AV412">
        <f>1-AT412/AU412</f>
        <v>0</v>
      </c>
      <c r="AW412">
        <v>0.5</v>
      </c>
      <c r="AX412">
        <f>CW412</f>
        <v>0</v>
      </c>
      <c r="AY412">
        <f>L412</f>
        <v>0</v>
      </c>
      <c r="AZ412">
        <f>AV412*AW412*AX412</f>
        <v>0</v>
      </c>
      <c r="BA412">
        <f>(AY412-AQ412)/AX412</f>
        <v>0</v>
      </c>
      <c r="BB412">
        <f>(AO412-AU412)/AU412</f>
        <v>0</v>
      </c>
      <c r="BC412">
        <f>AN412/(AP412+AN412/AU412)</f>
        <v>0</v>
      </c>
      <c r="BD412" t="s">
        <v>422</v>
      </c>
      <c r="BE412">
        <v>0</v>
      </c>
      <c r="BF412">
        <f>IF(BE412&lt;&gt;0, BE412, BC412)</f>
        <v>0</v>
      </c>
      <c r="BG412">
        <f>1-BF412/AU412</f>
        <v>0</v>
      </c>
      <c r="BH412">
        <f>(AU412-AT412)/(AU412-BF412)</f>
        <v>0</v>
      </c>
      <c r="BI412">
        <f>(AO412-AU412)/(AO412-BF412)</f>
        <v>0</v>
      </c>
      <c r="BJ412">
        <f>(AU412-AT412)/(AU412-AN412)</f>
        <v>0</v>
      </c>
      <c r="BK412">
        <f>(AO412-AU412)/(AO412-AN412)</f>
        <v>0</v>
      </c>
      <c r="BL412">
        <f>(BH412*BF412/AT412)</f>
        <v>0</v>
      </c>
      <c r="BM412">
        <f>(1-BL412)</f>
        <v>0</v>
      </c>
      <c r="CV412">
        <f>$B$13*DT412+$C$13*DU412+$F$13*EF412*(1-EI412)</f>
        <v>0</v>
      </c>
      <c r="CW412">
        <f>CV412*CX412</f>
        <v>0</v>
      </c>
      <c r="CX412">
        <f>($B$13*$D$11+$C$13*$D$11+$F$13*((ES412+EK412)/MAX(ES412+EK412+ET412, 0.1)*$I$11+ET412/MAX(ES412+EK412+ET412, 0.1)*$J$11))/($B$13+$C$13+$F$13)</f>
        <v>0</v>
      </c>
      <c r="CY412">
        <f>($B$13*$K$11+$C$13*$K$11+$F$13*((ES412+EK412)/MAX(ES412+EK412+ET412, 0.1)*$P$11+ET412/MAX(ES412+EK412+ET412, 0.1)*$Q$11))/($B$13+$C$13+$F$13)</f>
        <v>0</v>
      </c>
      <c r="CZ412">
        <v>2.44</v>
      </c>
      <c r="DA412">
        <v>0.5</v>
      </c>
      <c r="DB412" t="s">
        <v>423</v>
      </c>
      <c r="DC412">
        <v>2</v>
      </c>
      <c r="DD412">
        <v>1758417048.833333</v>
      </c>
      <c r="DE412">
        <v>422.6285925925927</v>
      </c>
      <c r="DF412">
        <v>420.0138518518518</v>
      </c>
      <c r="DG412">
        <v>23.32115185185185</v>
      </c>
      <c r="DH412">
        <v>23.23815185185185</v>
      </c>
      <c r="DI412">
        <v>423.2897407407408</v>
      </c>
      <c r="DJ412">
        <v>23.01781111111111</v>
      </c>
      <c r="DK412">
        <v>499.9845185185184</v>
      </c>
      <c r="DL412">
        <v>90.18166296296296</v>
      </c>
      <c r="DM412">
        <v>0.06842311111111112</v>
      </c>
      <c r="DN412">
        <v>29.77706296296296</v>
      </c>
      <c r="DO412">
        <v>29.97416666666667</v>
      </c>
      <c r="DP412">
        <v>999.9000000000001</v>
      </c>
      <c r="DQ412">
        <v>0</v>
      </c>
      <c r="DR412">
        <v>0</v>
      </c>
      <c r="DS412">
        <v>9995.044814814815</v>
      </c>
      <c r="DT412">
        <v>0</v>
      </c>
      <c r="DU412">
        <v>3.764269999999999</v>
      </c>
      <c r="DV412">
        <v>2.614766296296296</v>
      </c>
      <c r="DW412">
        <v>432.7201111111112</v>
      </c>
      <c r="DX412">
        <v>430.0065185185186</v>
      </c>
      <c r="DY412">
        <v>0.08299291111111111</v>
      </c>
      <c r="DZ412">
        <v>420.0138518518518</v>
      </c>
      <c r="EA412">
        <v>23.23815185185185</v>
      </c>
      <c r="EB412">
        <v>2.103141851851852</v>
      </c>
      <c r="EC412">
        <v>2.095654814814815</v>
      </c>
      <c r="ED412">
        <v>18.24298888888889</v>
      </c>
      <c r="EE412">
        <v>18.18620740740741</v>
      </c>
      <c r="EF412">
        <v>0.005000780000000001</v>
      </c>
      <c r="EG412">
        <v>0</v>
      </c>
      <c r="EH412">
        <v>0</v>
      </c>
      <c r="EI412">
        <v>0</v>
      </c>
      <c r="EJ412">
        <v>270.6555555555556</v>
      </c>
      <c r="EK412">
        <v>0.005000780000000001</v>
      </c>
      <c r="EL412">
        <v>-19.61851851851852</v>
      </c>
      <c r="EM412">
        <v>-1</v>
      </c>
      <c r="EN412">
        <v>35.31462962962963</v>
      </c>
      <c r="EO412">
        <v>38.85159259259259</v>
      </c>
      <c r="EP412">
        <v>37.69651851851852</v>
      </c>
      <c r="EQ412">
        <v>38.9974074074074</v>
      </c>
      <c r="ER412">
        <v>37.83318518518518</v>
      </c>
      <c r="ES412">
        <v>0</v>
      </c>
      <c r="ET412">
        <v>0</v>
      </c>
      <c r="EU412">
        <v>0</v>
      </c>
      <c r="EV412">
        <v>1758417057</v>
      </c>
      <c r="EW412">
        <v>0</v>
      </c>
      <c r="EX412">
        <v>269.76</v>
      </c>
      <c r="EY412">
        <v>20.81538478284022</v>
      </c>
      <c r="EZ412">
        <v>-3.823077158979542</v>
      </c>
      <c r="FA412">
        <v>-19.524</v>
      </c>
      <c r="FB412">
        <v>15</v>
      </c>
      <c r="FC412">
        <v>0</v>
      </c>
      <c r="FD412" t="s">
        <v>424</v>
      </c>
      <c r="FE412">
        <v>1746989605.5</v>
      </c>
      <c r="FF412">
        <v>1746989593.5</v>
      </c>
      <c r="FG412">
        <v>0</v>
      </c>
      <c r="FH412">
        <v>-0.274</v>
      </c>
      <c r="FI412">
        <v>-0.002</v>
      </c>
      <c r="FJ412">
        <v>2.549</v>
      </c>
      <c r="FK412">
        <v>0.129</v>
      </c>
      <c r="FL412">
        <v>420</v>
      </c>
      <c r="FM412">
        <v>17</v>
      </c>
      <c r="FN412">
        <v>0.02</v>
      </c>
      <c r="FO412">
        <v>0.04</v>
      </c>
      <c r="FP412">
        <v>2.621859</v>
      </c>
      <c r="FQ412">
        <v>0.1598877298311498</v>
      </c>
      <c r="FR412">
        <v>0.05729883767582026</v>
      </c>
      <c r="FS412">
        <v>1</v>
      </c>
      <c r="FT412">
        <v>269.9058823529412</v>
      </c>
      <c r="FU412">
        <v>6.652406629635338</v>
      </c>
      <c r="FV412">
        <v>7.75924273050309</v>
      </c>
      <c r="FW412">
        <v>0</v>
      </c>
      <c r="FX412">
        <v>0.08315415249999999</v>
      </c>
      <c r="FY412">
        <v>0.004276519699812255</v>
      </c>
      <c r="FZ412">
        <v>0.001193320007371765</v>
      </c>
      <c r="GA412">
        <v>1</v>
      </c>
      <c r="GB412">
        <v>2</v>
      </c>
      <c r="GC412">
        <v>3</v>
      </c>
      <c r="GD412" t="s">
        <v>425</v>
      </c>
      <c r="GE412">
        <v>3.10304</v>
      </c>
      <c r="GF412">
        <v>2.72658</v>
      </c>
      <c r="GG412">
        <v>0.0881812</v>
      </c>
      <c r="GH412">
        <v>0.0877136</v>
      </c>
      <c r="GI412">
        <v>0.105282</v>
      </c>
      <c r="GJ412">
        <v>0.106419</v>
      </c>
      <c r="GK412">
        <v>23832.2</v>
      </c>
      <c r="GL412">
        <v>21637.7</v>
      </c>
      <c r="GM412">
        <v>26701.6</v>
      </c>
      <c r="GN412">
        <v>23940.2</v>
      </c>
      <c r="GO412">
        <v>38229.4</v>
      </c>
      <c r="GP412">
        <v>31622.4</v>
      </c>
      <c r="GQ412">
        <v>46631.2</v>
      </c>
      <c r="GR412">
        <v>37875.3</v>
      </c>
      <c r="GS412">
        <v>1.86653</v>
      </c>
      <c r="GT412">
        <v>1.85788</v>
      </c>
      <c r="GU412">
        <v>0.09313970000000001</v>
      </c>
      <c r="GV412">
        <v>0</v>
      </c>
      <c r="GW412">
        <v>28.4565</v>
      </c>
      <c r="GX412">
        <v>999.9</v>
      </c>
      <c r="GY412">
        <v>52.8</v>
      </c>
      <c r="GZ412">
        <v>31.8</v>
      </c>
      <c r="HA412">
        <v>27.6445</v>
      </c>
      <c r="HB412">
        <v>60.8437</v>
      </c>
      <c r="HC412">
        <v>25.8534</v>
      </c>
      <c r="HD412">
        <v>1</v>
      </c>
      <c r="HE412">
        <v>0.137983</v>
      </c>
      <c r="HF412">
        <v>-1.18523</v>
      </c>
      <c r="HG412">
        <v>20.2945</v>
      </c>
      <c r="HH412">
        <v>5.22103</v>
      </c>
      <c r="HI412">
        <v>11.98</v>
      </c>
      <c r="HJ412">
        <v>4.96515</v>
      </c>
      <c r="HK412">
        <v>3.27595</v>
      </c>
      <c r="HL412">
        <v>9999</v>
      </c>
      <c r="HM412">
        <v>9999</v>
      </c>
      <c r="HN412">
        <v>9999</v>
      </c>
      <c r="HO412">
        <v>999.9</v>
      </c>
      <c r="HP412">
        <v>1.86386</v>
      </c>
      <c r="HQ412">
        <v>1.86005</v>
      </c>
      <c r="HR412">
        <v>1.85838</v>
      </c>
      <c r="HS412">
        <v>1.85974</v>
      </c>
      <c r="HT412">
        <v>1.85984</v>
      </c>
      <c r="HU412">
        <v>1.85837</v>
      </c>
      <c r="HV412">
        <v>1.85745</v>
      </c>
      <c r="HW412">
        <v>1.8524</v>
      </c>
      <c r="HX412">
        <v>0</v>
      </c>
      <c r="HY412">
        <v>0</v>
      </c>
      <c r="HZ412">
        <v>0</v>
      </c>
      <c r="IA412">
        <v>0</v>
      </c>
      <c r="IB412" t="s">
        <v>426</v>
      </c>
      <c r="IC412" t="s">
        <v>427</v>
      </c>
      <c r="ID412" t="s">
        <v>428</v>
      </c>
      <c r="IE412" t="s">
        <v>428</v>
      </c>
      <c r="IF412" t="s">
        <v>428</v>
      </c>
      <c r="IG412" t="s">
        <v>428</v>
      </c>
      <c r="IH412">
        <v>0</v>
      </c>
      <c r="II412">
        <v>100</v>
      </c>
      <c r="IJ412">
        <v>100</v>
      </c>
      <c r="IK412">
        <v>-0.661</v>
      </c>
      <c r="IL412">
        <v>0.3033</v>
      </c>
      <c r="IM412">
        <v>-0.6605319167387009</v>
      </c>
      <c r="IN412">
        <v>-0.0004737513092168879</v>
      </c>
      <c r="IO412">
        <v>1.233974951706583E-06</v>
      </c>
      <c r="IP412">
        <v>-2.791035861235605E-10</v>
      </c>
      <c r="IQ412">
        <v>0.04306461537617447</v>
      </c>
      <c r="IR412">
        <v>-0.002560808816659483</v>
      </c>
      <c r="IS412">
        <v>0.0007441110143227328</v>
      </c>
      <c r="IT412">
        <v>-6.151772081818622E-06</v>
      </c>
      <c r="IU412">
        <v>2</v>
      </c>
      <c r="IV412">
        <v>1988</v>
      </c>
      <c r="IW412">
        <v>1</v>
      </c>
      <c r="IX412">
        <v>28</v>
      </c>
      <c r="IY412">
        <v>190457.5</v>
      </c>
      <c r="IZ412">
        <v>190457.7</v>
      </c>
      <c r="JA412">
        <v>1.1499</v>
      </c>
      <c r="JB412">
        <v>2.61719</v>
      </c>
      <c r="JC412">
        <v>1.49658</v>
      </c>
      <c r="JD412">
        <v>2.34741</v>
      </c>
      <c r="JE412">
        <v>1.54907</v>
      </c>
      <c r="JF412">
        <v>2.38037</v>
      </c>
      <c r="JG412">
        <v>36.6233</v>
      </c>
      <c r="JH412">
        <v>24.0875</v>
      </c>
      <c r="JI412">
        <v>18</v>
      </c>
      <c r="JJ412">
        <v>481.752</v>
      </c>
      <c r="JK412">
        <v>490.74</v>
      </c>
      <c r="JL412">
        <v>30.0803</v>
      </c>
      <c r="JM412">
        <v>29.0354</v>
      </c>
      <c r="JN412">
        <v>30</v>
      </c>
      <c r="JO412">
        <v>29.2416</v>
      </c>
      <c r="JP412">
        <v>29.2335</v>
      </c>
      <c r="JQ412">
        <v>23.1145</v>
      </c>
      <c r="JR412">
        <v>19.4178</v>
      </c>
      <c r="JS412">
        <v>100</v>
      </c>
      <c r="JT412">
        <v>30.1046</v>
      </c>
      <c r="JU412">
        <v>420</v>
      </c>
      <c r="JV412">
        <v>23.285</v>
      </c>
      <c r="JW412">
        <v>101.952</v>
      </c>
      <c r="JX412">
        <v>91.3416</v>
      </c>
    </row>
    <row r="413" spans="1:284">
      <c r="A413">
        <v>395</v>
      </c>
      <c r="B413">
        <v>1758417059</v>
      </c>
      <c r="C413">
        <v>4356</v>
      </c>
      <c r="D413" t="s">
        <v>1227</v>
      </c>
      <c r="E413" t="s">
        <v>1228</v>
      </c>
      <c r="F413">
        <v>5</v>
      </c>
      <c r="G413" t="s">
        <v>1220</v>
      </c>
      <c r="H413" t="s">
        <v>421</v>
      </c>
      <c r="I413">
        <v>1758417050.826923</v>
      </c>
      <c r="J413">
        <f>(K413)/1000</f>
        <v>0</v>
      </c>
      <c r="K413">
        <f>1000*DK413*AI413*(DG413-DH413)/(100*CZ413*(1000-AI413*DG413))</f>
        <v>0</v>
      </c>
      <c r="L413">
        <f>DK413*AI413*(DF413-DE413*(1000-AI413*DH413)/(1000-AI413*DG413))/(100*CZ413)</f>
        <v>0</v>
      </c>
      <c r="M413">
        <f>DE413 - IF(AI413&gt;1, L413*CZ413*100.0/(AK413), 0)</f>
        <v>0</v>
      </c>
      <c r="N413">
        <f>((T413-J413/2)*M413-L413)/(T413+J413/2)</f>
        <v>0</v>
      </c>
      <c r="O413">
        <f>N413*(DL413+DM413)/1000.0</f>
        <v>0</v>
      </c>
      <c r="P413">
        <f>(DE413 - IF(AI413&gt;1, L413*CZ413*100.0/(AK413), 0))*(DL413+DM413)/1000.0</f>
        <v>0</v>
      </c>
      <c r="Q413">
        <f>2.0/((1/S413-1/R413)+SIGN(S413)*SQRT((1/S413-1/R413)*(1/S413-1/R413) + 4*DA413/((DA413+1)*(DA413+1))*(2*1/S413*1/R413-1/R413*1/R413)))</f>
        <v>0</v>
      </c>
      <c r="R413">
        <f>IF(LEFT(DB413,1)&lt;&gt;"0",IF(LEFT(DB413,1)="1",3.0,DC413),$D$5+$E$5*(DS413*DL413/($K$5*1000))+$F$5*(DS413*DL413/($K$5*1000))*MAX(MIN(CZ413,$J$5),$I$5)*MAX(MIN(CZ413,$J$5),$I$5)+$G$5*MAX(MIN(CZ413,$J$5),$I$5)*(DS413*DL413/($K$5*1000))+$H$5*(DS413*DL413/($K$5*1000))*(DS413*DL413/($K$5*1000)))</f>
        <v>0</v>
      </c>
      <c r="S413">
        <f>J413*(1000-(1000*0.61365*exp(17.502*W413/(240.97+W413))/(DL413+DM413)+DG413)/2)/(1000*0.61365*exp(17.502*W413/(240.97+W413))/(DL413+DM413)-DG413)</f>
        <v>0</v>
      </c>
      <c r="T413">
        <f>1/((DA413+1)/(Q413/1.6)+1/(R413/1.37)) + DA413/((DA413+1)/(Q413/1.6) + DA413/(R413/1.37))</f>
        <v>0</v>
      </c>
      <c r="U413">
        <f>(CV413*CY413)</f>
        <v>0</v>
      </c>
      <c r="V413">
        <f>(DN413+(U413+2*0.95*5.67E-8*(((DN413+$B$9)+273)^4-(DN413+273)^4)-44100*J413)/(1.84*29.3*R413+8*0.95*5.67E-8*(DN413+273)^3))</f>
        <v>0</v>
      </c>
      <c r="W413">
        <f>($C$9*DO413+$D$9*DP413+$E$9*V413)</f>
        <v>0</v>
      </c>
      <c r="X413">
        <f>0.61365*exp(17.502*W413/(240.97+W413))</f>
        <v>0</v>
      </c>
      <c r="Y413">
        <f>(Z413/AA413*100)</f>
        <v>0</v>
      </c>
      <c r="Z413">
        <f>DG413*(DL413+DM413)/1000</f>
        <v>0</v>
      </c>
      <c r="AA413">
        <f>0.61365*exp(17.502*DN413/(240.97+DN413))</f>
        <v>0</v>
      </c>
      <c r="AB413">
        <f>(X413-DG413*(DL413+DM413)/1000)</f>
        <v>0</v>
      </c>
      <c r="AC413">
        <f>(-J413*44100)</f>
        <v>0</v>
      </c>
      <c r="AD413">
        <f>2*29.3*R413*0.92*(DN413-W413)</f>
        <v>0</v>
      </c>
      <c r="AE413">
        <f>2*0.95*5.67E-8*(((DN413+$B$9)+273)^4-(W413+273)^4)</f>
        <v>0</v>
      </c>
      <c r="AF413">
        <f>U413+AE413+AC413+AD413</f>
        <v>0</v>
      </c>
      <c r="AG413">
        <v>0</v>
      </c>
      <c r="AH413">
        <v>0</v>
      </c>
      <c r="AI413">
        <f>IF(AG413*$H$15&gt;=AK413,1.0,(AK413/(AK413-AG413*$H$15)))</f>
        <v>0</v>
      </c>
      <c r="AJ413">
        <f>(AI413-1)*100</f>
        <v>0</v>
      </c>
      <c r="AK413">
        <f>MAX(0,($B$15+$C$15*DS413)/(1+$D$15*DS413)*DL413/(DN413+273)*$E$15)</f>
        <v>0</v>
      </c>
      <c r="AL413" t="s">
        <v>422</v>
      </c>
      <c r="AM413" t="s">
        <v>422</v>
      </c>
      <c r="AN413">
        <v>0</v>
      </c>
      <c r="AO413">
        <v>0</v>
      </c>
      <c r="AP413">
        <f>1-AN413/AO413</f>
        <v>0</v>
      </c>
      <c r="AQ413">
        <v>0</v>
      </c>
      <c r="AR413" t="s">
        <v>422</v>
      </c>
      <c r="AS413" t="s">
        <v>422</v>
      </c>
      <c r="AT413">
        <v>0</v>
      </c>
      <c r="AU413">
        <v>0</v>
      </c>
      <c r="AV413">
        <f>1-AT413/AU413</f>
        <v>0</v>
      </c>
      <c r="AW413">
        <v>0.5</v>
      </c>
      <c r="AX413">
        <f>CW413</f>
        <v>0</v>
      </c>
      <c r="AY413">
        <f>L413</f>
        <v>0</v>
      </c>
      <c r="AZ413">
        <f>AV413*AW413*AX413</f>
        <v>0</v>
      </c>
      <c r="BA413">
        <f>(AY413-AQ413)/AX413</f>
        <v>0</v>
      </c>
      <c r="BB413">
        <f>(AO413-AU413)/AU413</f>
        <v>0</v>
      </c>
      <c r="BC413">
        <f>AN413/(AP413+AN413/AU413)</f>
        <v>0</v>
      </c>
      <c r="BD413" t="s">
        <v>422</v>
      </c>
      <c r="BE413">
        <v>0</v>
      </c>
      <c r="BF413">
        <f>IF(BE413&lt;&gt;0, BE413, BC413)</f>
        <v>0</v>
      </c>
      <c r="BG413">
        <f>1-BF413/AU413</f>
        <v>0</v>
      </c>
      <c r="BH413">
        <f>(AU413-AT413)/(AU413-BF413)</f>
        <v>0</v>
      </c>
      <c r="BI413">
        <f>(AO413-AU413)/(AO413-BF413)</f>
        <v>0</v>
      </c>
      <c r="BJ413">
        <f>(AU413-AT413)/(AU413-AN413)</f>
        <v>0</v>
      </c>
      <c r="BK413">
        <f>(AO413-AU413)/(AO413-AN413)</f>
        <v>0</v>
      </c>
      <c r="BL413">
        <f>(BH413*BF413/AT413)</f>
        <v>0</v>
      </c>
      <c r="BM413">
        <f>(1-BL413)</f>
        <v>0</v>
      </c>
      <c r="CV413">
        <f>$B$13*DT413+$C$13*DU413+$F$13*EF413*(1-EI413)</f>
        <v>0</v>
      </c>
      <c r="CW413">
        <f>CV413*CX413</f>
        <v>0</v>
      </c>
      <c r="CX413">
        <f>($B$13*$D$11+$C$13*$D$11+$F$13*((ES413+EK413)/MAX(ES413+EK413+ET413, 0.1)*$I$11+ET413/MAX(ES413+EK413+ET413, 0.1)*$J$11))/($B$13+$C$13+$F$13)</f>
        <v>0</v>
      </c>
      <c r="CY413">
        <f>($B$13*$K$11+$C$13*$K$11+$F$13*((ES413+EK413)/MAX(ES413+EK413+ET413, 0.1)*$P$11+ET413/MAX(ES413+EK413+ET413, 0.1)*$Q$11))/($B$13+$C$13+$F$13)</f>
        <v>0</v>
      </c>
      <c r="CZ413">
        <v>2.44</v>
      </c>
      <c r="DA413">
        <v>0.5</v>
      </c>
      <c r="DB413" t="s">
        <v>423</v>
      </c>
      <c r="DC413">
        <v>2</v>
      </c>
      <c r="DD413">
        <v>1758417050.826923</v>
      </c>
      <c r="DE413">
        <v>422.6290769230769</v>
      </c>
      <c r="DF413">
        <v>420.0126923076923</v>
      </c>
      <c r="DG413">
        <v>23.32093461538462</v>
      </c>
      <c r="DH413">
        <v>23.23742307692308</v>
      </c>
      <c r="DI413">
        <v>423.2901923076922</v>
      </c>
      <c r="DJ413">
        <v>23.01759615384616</v>
      </c>
      <c r="DK413">
        <v>499.9733846153846</v>
      </c>
      <c r="DL413">
        <v>90.18151923076923</v>
      </c>
      <c r="DM413">
        <v>0.06846203076923077</v>
      </c>
      <c r="DN413">
        <v>29.77585769230769</v>
      </c>
      <c r="DO413">
        <v>29.97364615384615</v>
      </c>
      <c r="DP413">
        <v>999.9000000000001</v>
      </c>
      <c r="DQ413">
        <v>0</v>
      </c>
      <c r="DR413">
        <v>0</v>
      </c>
      <c r="DS413">
        <v>9994.880384615386</v>
      </c>
      <c r="DT413">
        <v>0</v>
      </c>
      <c r="DU413">
        <v>3.764269999999999</v>
      </c>
      <c r="DV413">
        <v>2.616343076923077</v>
      </c>
      <c r="DW413">
        <v>432.7205</v>
      </c>
      <c r="DX413">
        <v>430.0050769230768</v>
      </c>
      <c r="DY413">
        <v>0.08350959615384615</v>
      </c>
      <c r="DZ413">
        <v>420.0126923076923</v>
      </c>
      <c r="EA413">
        <v>23.23742307692308</v>
      </c>
      <c r="EB413">
        <v>2.10311923076923</v>
      </c>
      <c r="EC413">
        <v>2.095585384615385</v>
      </c>
      <c r="ED413">
        <v>18.24281538461539</v>
      </c>
      <c r="EE413">
        <v>18.18568076923077</v>
      </c>
      <c r="EF413">
        <v>0.005000780000000001</v>
      </c>
      <c r="EG413">
        <v>0</v>
      </c>
      <c r="EH413">
        <v>0</v>
      </c>
      <c r="EI413">
        <v>0</v>
      </c>
      <c r="EJ413">
        <v>270.4</v>
      </c>
      <c r="EK413">
        <v>0.005000780000000001</v>
      </c>
      <c r="EL413">
        <v>-19.71153846153846</v>
      </c>
      <c r="EM413">
        <v>-1.123076923076923</v>
      </c>
      <c r="EN413">
        <v>35.2955</v>
      </c>
      <c r="EO413">
        <v>38.82911538461538</v>
      </c>
      <c r="EP413">
        <v>37.68969230769231</v>
      </c>
      <c r="EQ413">
        <v>38.96603846153846</v>
      </c>
      <c r="ER413">
        <v>37.80276923076924</v>
      </c>
      <c r="ES413">
        <v>0</v>
      </c>
      <c r="ET413">
        <v>0</v>
      </c>
      <c r="EU413">
        <v>0</v>
      </c>
      <c r="EV413">
        <v>1758417058.8</v>
      </c>
      <c r="EW413">
        <v>0</v>
      </c>
      <c r="EX413">
        <v>269.4884615384616</v>
      </c>
      <c r="EY413">
        <v>9.186325032947979</v>
      </c>
      <c r="EZ413">
        <v>-7.005128399214035</v>
      </c>
      <c r="FA413">
        <v>-19.86538461538462</v>
      </c>
      <c r="FB413">
        <v>15</v>
      </c>
      <c r="FC413">
        <v>0</v>
      </c>
      <c r="FD413" t="s">
        <v>424</v>
      </c>
      <c r="FE413">
        <v>1746989605.5</v>
      </c>
      <c r="FF413">
        <v>1746989593.5</v>
      </c>
      <c r="FG413">
        <v>0</v>
      </c>
      <c r="FH413">
        <v>-0.274</v>
      </c>
      <c r="FI413">
        <v>-0.002</v>
      </c>
      <c r="FJ413">
        <v>2.549</v>
      </c>
      <c r="FK413">
        <v>0.129</v>
      </c>
      <c r="FL413">
        <v>420</v>
      </c>
      <c r="FM413">
        <v>17</v>
      </c>
      <c r="FN413">
        <v>0.02</v>
      </c>
      <c r="FO413">
        <v>0.04</v>
      </c>
      <c r="FP413">
        <v>2.622872682926829</v>
      </c>
      <c r="FQ413">
        <v>0.01990369337979635</v>
      </c>
      <c r="FR413">
        <v>0.05559144832569344</v>
      </c>
      <c r="FS413">
        <v>1</v>
      </c>
      <c r="FT413">
        <v>269.7294117647058</v>
      </c>
      <c r="FU413">
        <v>2.352941352037498</v>
      </c>
      <c r="FV413">
        <v>7.589913175189846</v>
      </c>
      <c r="FW413">
        <v>0</v>
      </c>
      <c r="FX413">
        <v>0.08347776341463414</v>
      </c>
      <c r="FY413">
        <v>0.008664217421602846</v>
      </c>
      <c r="FZ413">
        <v>0.001453155691683196</v>
      </c>
      <c r="GA413">
        <v>1</v>
      </c>
      <c r="GB413">
        <v>2</v>
      </c>
      <c r="GC413">
        <v>3</v>
      </c>
      <c r="GD413" t="s">
        <v>425</v>
      </c>
      <c r="GE413">
        <v>3.10323</v>
      </c>
      <c r="GF413">
        <v>2.72655</v>
      </c>
      <c r="GG413">
        <v>0.0881806</v>
      </c>
      <c r="GH413">
        <v>0.0877146</v>
      </c>
      <c r="GI413">
        <v>0.105282</v>
      </c>
      <c r="GJ413">
        <v>0.106419</v>
      </c>
      <c r="GK413">
        <v>23832.3</v>
      </c>
      <c r="GL413">
        <v>21637.7</v>
      </c>
      <c r="GM413">
        <v>26701.6</v>
      </c>
      <c r="GN413">
        <v>23940.3</v>
      </c>
      <c r="GO413">
        <v>38229.6</v>
      </c>
      <c r="GP413">
        <v>31622.4</v>
      </c>
      <c r="GQ413">
        <v>46631.5</v>
      </c>
      <c r="GR413">
        <v>37875.3</v>
      </c>
      <c r="GS413">
        <v>1.867</v>
      </c>
      <c r="GT413">
        <v>1.85772</v>
      </c>
      <c r="GU413">
        <v>0.0934228</v>
      </c>
      <c r="GV413">
        <v>0</v>
      </c>
      <c r="GW413">
        <v>28.4541</v>
      </c>
      <c r="GX413">
        <v>999.9</v>
      </c>
      <c r="GY413">
        <v>52.8</v>
      </c>
      <c r="GZ413">
        <v>31.8</v>
      </c>
      <c r="HA413">
        <v>27.6447</v>
      </c>
      <c r="HB413">
        <v>60.7337</v>
      </c>
      <c r="HC413">
        <v>25.7412</v>
      </c>
      <c r="HD413">
        <v>1</v>
      </c>
      <c r="HE413">
        <v>0.13795</v>
      </c>
      <c r="HF413">
        <v>-1.20969</v>
      </c>
      <c r="HG413">
        <v>20.2942</v>
      </c>
      <c r="HH413">
        <v>5.22073</v>
      </c>
      <c r="HI413">
        <v>11.98</v>
      </c>
      <c r="HJ413">
        <v>4.9652</v>
      </c>
      <c r="HK413">
        <v>3.2759</v>
      </c>
      <c r="HL413">
        <v>9999</v>
      </c>
      <c r="HM413">
        <v>9999</v>
      </c>
      <c r="HN413">
        <v>9999</v>
      </c>
      <c r="HO413">
        <v>999.9</v>
      </c>
      <c r="HP413">
        <v>1.86386</v>
      </c>
      <c r="HQ413">
        <v>1.86005</v>
      </c>
      <c r="HR413">
        <v>1.85838</v>
      </c>
      <c r="HS413">
        <v>1.85974</v>
      </c>
      <c r="HT413">
        <v>1.85985</v>
      </c>
      <c r="HU413">
        <v>1.85838</v>
      </c>
      <c r="HV413">
        <v>1.85745</v>
      </c>
      <c r="HW413">
        <v>1.85238</v>
      </c>
      <c r="HX413">
        <v>0</v>
      </c>
      <c r="HY413">
        <v>0</v>
      </c>
      <c r="HZ413">
        <v>0</v>
      </c>
      <c r="IA413">
        <v>0</v>
      </c>
      <c r="IB413" t="s">
        <v>426</v>
      </c>
      <c r="IC413" t="s">
        <v>427</v>
      </c>
      <c r="ID413" t="s">
        <v>428</v>
      </c>
      <c r="IE413" t="s">
        <v>428</v>
      </c>
      <c r="IF413" t="s">
        <v>428</v>
      </c>
      <c r="IG413" t="s">
        <v>428</v>
      </c>
      <c r="IH413">
        <v>0</v>
      </c>
      <c r="II413">
        <v>100</v>
      </c>
      <c r="IJ413">
        <v>100</v>
      </c>
      <c r="IK413">
        <v>-0.661</v>
      </c>
      <c r="IL413">
        <v>0.3033</v>
      </c>
      <c r="IM413">
        <v>-0.6605319167387009</v>
      </c>
      <c r="IN413">
        <v>-0.0004737513092168879</v>
      </c>
      <c r="IO413">
        <v>1.233974951706583E-06</v>
      </c>
      <c r="IP413">
        <v>-2.791035861235605E-10</v>
      </c>
      <c r="IQ413">
        <v>0.04306461537617447</v>
      </c>
      <c r="IR413">
        <v>-0.002560808816659483</v>
      </c>
      <c r="IS413">
        <v>0.0007441110143227328</v>
      </c>
      <c r="IT413">
        <v>-6.151772081818622E-06</v>
      </c>
      <c r="IU413">
        <v>2</v>
      </c>
      <c r="IV413">
        <v>1988</v>
      </c>
      <c r="IW413">
        <v>1</v>
      </c>
      <c r="IX413">
        <v>28</v>
      </c>
      <c r="IY413">
        <v>190457.6</v>
      </c>
      <c r="IZ413">
        <v>190457.8</v>
      </c>
      <c r="JA413">
        <v>1.1499</v>
      </c>
      <c r="JB413">
        <v>2.62329</v>
      </c>
      <c r="JC413">
        <v>1.49658</v>
      </c>
      <c r="JD413">
        <v>2.34741</v>
      </c>
      <c r="JE413">
        <v>1.54907</v>
      </c>
      <c r="JF413">
        <v>2.36938</v>
      </c>
      <c r="JG413">
        <v>36.6233</v>
      </c>
      <c r="JH413">
        <v>24.0875</v>
      </c>
      <c r="JI413">
        <v>18</v>
      </c>
      <c r="JJ413">
        <v>482.028</v>
      </c>
      <c r="JK413">
        <v>490.631</v>
      </c>
      <c r="JL413">
        <v>30.0873</v>
      </c>
      <c r="JM413">
        <v>29.0342</v>
      </c>
      <c r="JN413">
        <v>30</v>
      </c>
      <c r="JO413">
        <v>29.2416</v>
      </c>
      <c r="JP413">
        <v>29.2322</v>
      </c>
      <c r="JQ413">
        <v>23.1126</v>
      </c>
      <c r="JR413">
        <v>19.4178</v>
      </c>
      <c r="JS413">
        <v>100</v>
      </c>
      <c r="JT413">
        <v>30.1046</v>
      </c>
      <c r="JU413">
        <v>420</v>
      </c>
      <c r="JV413">
        <v>23.285</v>
      </c>
      <c r="JW413">
        <v>101.952</v>
      </c>
      <c r="JX413">
        <v>91.34180000000001</v>
      </c>
    </row>
    <row r="414" spans="1:284">
      <c r="A414">
        <v>396</v>
      </c>
      <c r="B414">
        <v>1758417061</v>
      </c>
      <c r="C414">
        <v>4358</v>
      </c>
      <c r="D414" t="s">
        <v>1229</v>
      </c>
      <c r="E414" t="s">
        <v>1230</v>
      </c>
      <c r="F414">
        <v>5</v>
      </c>
      <c r="G414" t="s">
        <v>1220</v>
      </c>
      <c r="H414" t="s">
        <v>421</v>
      </c>
      <c r="I414">
        <v>1758417052.9</v>
      </c>
      <c r="J414">
        <f>(K414)/1000</f>
        <v>0</v>
      </c>
      <c r="K414">
        <f>1000*DK414*AI414*(DG414-DH414)/(100*CZ414*(1000-AI414*DG414))</f>
        <v>0</v>
      </c>
      <c r="L414">
        <f>DK414*AI414*(DF414-DE414*(1000-AI414*DH414)/(1000-AI414*DG414))/(100*CZ414)</f>
        <v>0</v>
      </c>
      <c r="M414">
        <f>DE414 - IF(AI414&gt;1, L414*CZ414*100.0/(AK414), 0)</f>
        <v>0</v>
      </c>
      <c r="N414">
        <f>((T414-J414/2)*M414-L414)/(T414+J414/2)</f>
        <v>0</v>
      </c>
      <c r="O414">
        <f>N414*(DL414+DM414)/1000.0</f>
        <v>0</v>
      </c>
      <c r="P414">
        <f>(DE414 - IF(AI414&gt;1, L414*CZ414*100.0/(AK414), 0))*(DL414+DM414)/1000.0</f>
        <v>0</v>
      </c>
      <c r="Q414">
        <f>2.0/((1/S414-1/R414)+SIGN(S414)*SQRT((1/S414-1/R414)*(1/S414-1/R414) + 4*DA414/((DA414+1)*(DA414+1))*(2*1/S414*1/R414-1/R414*1/R414)))</f>
        <v>0</v>
      </c>
      <c r="R414">
        <f>IF(LEFT(DB414,1)&lt;&gt;"0",IF(LEFT(DB414,1)="1",3.0,DC414),$D$5+$E$5*(DS414*DL414/($K$5*1000))+$F$5*(DS414*DL414/($K$5*1000))*MAX(MIN(CZ414,$J$5),$I$5)*MAX(MIN(CZ414,$J$5),$I$5)+$G$5*MAX(MIN(CZ414,$J$5),$I$5)*(DS414*DL414/($K$5*1000))+$H$5*(DS414*DL414/($K$5*1000))*(DS414*DL414/($K$5*1000)))</f>
        <v>0</v>
      </c>
      <c r="S414">
        <f>J414*(1000-(1000*0.61365*exp(17.502*W414/(240.97+W414))/(DL414+DM414)+DG414)/2)/(1000*0.61365*exp(17.502*W414/(240.97+W414))/(DL414+DM414)-DG414)</f>
        <v>0</v>
      </c>
      <c r="T414">
        <f>1/((DA414+1)/(Q414/1.6)+1/(R414/1.37)) + DA414/((DA414+1)/(Q414/1.6) + DA414/(R414/1.37))</f>
        <v>0</v>
      </c>
      <c r="U414">
        <f>(CV414*CY414)</f>
        <v>0</v>
      </c>
      <c r="V414">
        <f>(DN414+(U414+2*0.95*5.67E-8*(((DN414+$B$9)+273)^4-(DN414+273)^4)-44100*J414)/(1.84*29.3*R414+8*0.95*5.67E-8*(DN414+273)^3))</f>
        <v>0</v>
      </c>
      <c r="W414">
        <f>($C$9*DO414+$D$9*DP414+$E$9*V414)</f>
        <v>0</v>
      </c>
      <c r="X414">
        <f>0.61365*exp(17.502*W414/(240.97+W414))</f>
        <v>0</v>
      </c>
      <c r="Y414">
        <f>(Z414/AA414*100)</f>
        <v>0</v>
      </c>
      <c r="Z414">
        <f>DG414*(DL414+DM414)/1000</f>
        <v>0</v>
      </c>
      <c r="AA414">
        <f>0.61365*exp(17.502*DN414/(240.97+DN414))</f>
        <v>0</v>
      </c>
      <c r="AB414">
        <f>(X414-DG414*(DL414+DM414)/1000)</f>
        <v>0</v>
      </c>
      <c r="AC414">
        <f>(-J414*44100)</f>
        <v>0</v>
      </c>
      <c r="AD414">
        <f>2*29.3*R414*0.92*(DN414-W414)</f>
        <v>0</v>
      </c>
      <c r="AE414">
        <f>2*0.95*5.67E-8*(((DN414+$B$9)+273)^4-(W414+273)^4)</f>
        <v>0</v>
      </c>
      <c r="AF414">
        <f>U414+AE414+AC414+AD414</f>
        <v>0</v>
      </c>
      <c r="AG414">
        <v>0</v>
      </c>
      <c r="AH414">
        <v>0</v>
      </c>
      <c r="AI414">
        <f>IF(AG414*$H$15&gt;=AK414,1.0,(AK414/(AK414-AG414*$H$15)))</f>
        <v>0</v>
      </c>
      <c r="AJ414">
        <f>(AI414-1)*100</f>
        <v>0</v>
      </c>
      <c r="AK414">
        <f>MAX(0,($B$15+$C$15*DS414)/(1+$D$15*DS414)*DL414/(DN414+273)*$E$15)</f>
        <v>0</v>
      </c>
      <c r="AL414" t="s">
        <v>422</v>
      </c>
      <c r="AM414" t="s">
        <v>422</v>
      </c>
      <c r="AN414">
        <v>0</v>
      </c>
      <c r="AO414">
        <v>0</v>
      </c>
      <c r="AP414">
        <f>1-AN414/AO414</f>
        <v>0</v>
      </c>
      <c r="AQ414">
        <v>0</v>
      </c>
      <c r="AR414" t="s">
        <v>422</v>
      </c>
      <c r="AS414" t="s">
        <v>422</v>
      </c>
      <c r="AT414">
        <v>0</v>
      </c>
      <c r="AU414">
        <v>0</v>
      </c>
      <c r="AV414">
        <f>1-AT414/AU414</f>
        <v>0</v>
      </c>
      <c r="AW414">
        <v>0.5</v>
      </c>
      <c r="AX414">
        <f>CW414</f>
        <v>0</v>
      </c>
      <c r="AY414">
        <f>L414</f>
        <v>0</v>
      </c>
      <c r="AZ414">
        <f>AV414*AW414*AX414</f>
        <v>0</v>
      </c>
      <c r="BA414">
        <f>(AY414-AQ414)/AX414</f>
        <v>0</v>
      </c>
      <c r="BB414">
        <f>(AO414-AU414)/AU414</f>
        <v>0</v>
      </c>
      <c r="BC414">
        <f>AN414/(AP414+AN414/AU414)</f>
        <v>0</v>
      </c>
      <c r="BD414" t="s">
        <v>422</v>
      </c>
      <c r="BE414">
        <v>0</v>
      </c>
      <c r="BF414">
        <f>IF(BE414&lt;&gt;0, BE414, BC414)</f>
        <v>0</v>
      </c>
      <c r="BG414">
        <f>1-BF414/AU414</f>
        <v>0</v>
      </c>
      <c r="BH414">
        <f>(AU414-AT414)/(AU414-BF414)</f>
        <v>0</v>
      </c>
      <c r="BI414">
        <f>(AO414-AU414)/(AO414-BF414)</f>
        <v>0</v>
      </c>
      <c r="BJ414">
        <f>(AU414-AT414)/(AU414-AN414)</f>
        <v>0</v>
      </c>
      <c r="BK414">
        <f>(AO414-AU414)/(AO414-AN414)</f>
        <v>0</v>
      </c>
      <c r="BL414">
        <f>(BH414*BF414/AT414)</f>
        <v>0</v>
      </c>
      <c r="BM414">
        <f>(1-BL414)</f>
        <v>0</v>
      </c>
      <c r="CV414">
        <f>$B$13*DT414+$C$13*DU414+$F$13*EF414*(1-EI414)</f>
        <v>0</v>
      </c>
      <c r="CW414">
        <f>CV414*CX414</f>
        <v>0</v>
      </c>
      <c r="CX414">
        <f>($B$13*$D$11+$C$13*$D$11+$F$13*((ES414+EK414)/MAX(ES414+EK414+ET414, 0.1)*$I$11+ET414/MAX(ES414+EK414+ET414, 0.1)*$J$11))/($B$13+$C$13+$F$13)</f>
        <v>0</v>
      </c>
      <c r="CY414">
        <f>($B$13*$K$11+$C$13*$K$11+$F$13*((ES414+EK414)/MAX(ES414+EK414+ET414, 0.1)*$P$11+ET414/MAX(ES414+EK414+ET414, 0.1)*$Q$11))/($B$13+$C$13+$F$13)</f>
        <v>0</v>
      </c>
      <c r="CZ414">
        <v>2.44</v>
      </c>
      <c r="DA414">
        <v>0.5</v>
      </c>
      <c r="DB414" t="s">
        <v>423</v>
      </c>
      <c r="DC414">
        <v>2</v>
      </c>
      <c r="DD414">
        <v>1758417052.9</v>
      </c>
      <c r="DE414">
        <v>422.6335199999999</v>
      </c>
      <c r="DF414">
        <v>420.0084400000001</v>
      </c>
      <c r="DG414">
        <v>23.320684</v>
      </c>
      <c r="DH414">
        <v>23.236636</v>
      </c>
      <c r="DI414">
        <v>423.2946</v>
      </c>
      <c r="DJ414">
        <v>23.017352</v>
      </c>
      <c r="DK414">
        <v>499.9778800000001</v>
      </c>
      <c r="DL414">
        <v>90.1814</v>
      </c>
      <c r="DM414">
        <v>0.06845594000000001</v>
      </c>
      <c r="DN414">
        <v>29.77466</v>
      </c>
      <c r="DO414">
        <v>29.973088</v>
      </c>
      <c r="DP414">
        <v>999.9</v>
      </c>
      <c r="DQ414">
        <v>0</v>
      </c>
      <c r="DR414">
        <v>0</v>
      </c>
      <c r="DS414">
        <v>9998.322</v>
      </c>
      <c r="DT414">
        <v>0</v>
      </c>
      <c r="DU414">
        <v>3.7659096</v>
      </c>
      <c r="DV414">
        <v>2.625014</v>
      </c>
      <c r="DW414">
        <v>432.72492</v>
      </c>
      <c r="DX414">
        <v>430.0003199999999</v>
      </c>
      <c r="DY414">
        <v>0.08405365599999999</v>
      </c>
      <c r="DZ414">
        <v>420.0084400000001</v>
      </c>
      <c r="EA414">
        <v>23.236636</v>
      </c>
      <c r="EB414">
        <v>2.103094</v>
      </c>
      <c r="EC414">
        <v>2.0955112</v>
      </c>
      <c r="ED414">
        <v>18.24262</v>
      </c>
      <c r="EE414">
        <v>18.185116</v>
      </c>
      <c r="EF414">
        <v>0.00500078</v>
      </c>
      <c r="EG414">
        <v>0</v>
      </c>
      <c r="EH414">
        <v>0</v>
      </c>
      <c r="EI414">
        <v>0</v>
      </c>
      <c r="EJ414">
        <v>270.716</v>
      </c>
      <c r="EK414">
        <v>0.00500078</v>
      </c>
      <c r="EL414">
        <v>-19.86</v>
      </c>
      <c r="EM414">
        <v>-1</v>
      </c>
      <c r="EN414">
        <v>35.28232</v>
      </c>
      <c r="EO414">
        <v>38.80228</v>
      </c>
      <c r="EP414">
        <v>37.64976</v>
      </c>
      <c r="EQ414">
        <v>38.93216</v>
      </c>
      <c r="ER414">
        <v>37.78236</v>
      </c>
      <c r="ES414">
        <v>0</v>
      </c>
      <c r="ET414">
        <v>0</v>
      </c>
      <c r="EU414">
        <v>0</v>
      </c>
      <c r="EV414">
        <v>1758417061.2</v>
      </c>
      <c r="EW414">
        <v>0</v>
      </c>
      <c r="EX414">
        <v>269.95</v>
      </c>
      <c r="EY414">
        <v>11.08718002092058</v>
      </c>
      <c r="EZ414">
        <v>7.015384625291321</v>
      </c>
      <c r="FA414">
        <v>-19.86923076923077</v>
      </c>
      <c r="FB414">
        <v>15</v>
      </c>
      <c r="FC414">
        <v>0</v>
      </c>
      <c r="FD414" t="s">
        <v>424</v>
      </c>
      <c r="FE414">
        <v>1746989605.5</v>
      </c>
      <c r="FF414">
        <v>1746989593.5</v>
      </c>
      <c r="FG414">
        <v>0</v>
      </c>
      <c r="FH414">
        <v>-0.274</v>
      </c>
      <c r="FI414">
        <v>-0.002</v>
      </c>
      <c r="FJ414">
        <v>2.549</v>
      </c>
      <c r="FK414">
        <v>0.129</v>
      </c>
      <c r="FL414">
        <v>420</v>
      </c>
      <c r="FM414">
        <v>17</v>
      </c>
      <c r="FN414">
        <v>0.02</v>
      </c>
      <c r="FO414">
        <v>0.04</v>
      </c>
      <c r="FP414">
        <v>2.620506</v>
      </c>
      <c r="FQ414">
        <v>0.0171473921200633</v>
      </c>
      <c r="FR414">
        <v>0.0563631415377106</v>
      </c>
      <c r="FS414">
        <v>1</v>
      </c>
      <c r="FT414">
        <v>269.6323529411765</v>
      </c>
      <c r="FU414">
        <v>2.241405796537829</v>
      </c>
      <c r="FV414">
        <v>7.557610912117791</v>
      </c>
      <c r="FW414">
        <v>0</v>
      </c>
      <c r="FX414">
        <v>0.083511355</v>
      </c>
      <c r="FY414">
        <v>0.0138847339587242</v>
      </c>
      <c r="FZ414">
        <v>0.00152186992955213</v>
      </c>
      <c r="GA414">
        <v>1</v>
      </c>
      <c r="GB414">
        <v>2</v>
      </c>
      <c r="GC414">
        <v>3</v>
      </c>
      <c r="GD414" t="s">
        <v>425</v>
      </c>
      <c r="GE414">
        <v>3.10318</v>
      </c>
      <c r="GF414">
        <v>2.72641</v>
      </c>
      <c r="GG414">
        <v>0.0881849</v>
      </c>
      <c r="GH414">
        <v>0.087718</v>
      </c>
      <c r="GI414">
        <v>0.105281</v>
      </c>
      <c r="GJ414">
        <v>0.106418</v>
      </c>
      <c r="GK414">
        <v>23832.2</v>
      </c>
      <c r="GL414">
        <v>21637.7</v>
      </c>
      <c r="GM414">
        <v>26701.6</v>
      </c>
      <c r="GN414">
        <v>23940.3</v>
      </c>
      <c r="GO414">
        <v>38229.7</v>
      </c>
      <c r="GP414">
        <v>31622.6</v>
      </c>
      <c r="GQ414">
        <v>46631.4</v>
      </c>
      <c r="GR414">
        <v>37875.4</v>
      </c>
      <c r="GS414">
        <v>1.86677</v>
      </c>
      <c r="GT414">
        <v>1.85775</v>
      </c>
      <c r="GU414">
        <v>0.0931993</v>
      </c>
      <c r="GV414">
        <v>0</v>
      </c>
      <c r="GW414">
        <v>28.4517</v>
      </c>
      <c r="GX414">
        <v>999.9</v>
      </c>
      <c r="GY414">
        <v>52.8</v>
      </c>
      <c r="GZ414">
        <v>31.8</v>
      </c>
      <c r="HA414">
        <v>27.6401</v>
      </c>
      <c r="HB414">
        <v>60.7737</v>
      </c>
      <c r="HC414">
        <v>25.9135</v>
      </c>
      <c r="HD414">
        <v>1</v>
      </c>
      <c r="HE414">
        <v>0.137967</v>
      </c>
      <c r="HF414">
        <v>-1.2296</v>
      </c>
      <c r="HG414">
        <v>20.2941</v>
      </c>
      <c r="HH414">
        <v>5.22088</v>
      </c>
      <c r="HI414">
        <v>11.98</v>
      </c>
      <c r="HJ414">
        <v>4.96515</v>
      </c>
      <c r="HK414">
        <v>3.27585</v>
      </c>
      <c r="HL414">
        <v>9999</v>
      </c>
      <c r="HM414">
        <v>9999</v>
      </c>
      <c r="HN414">
        <v>9999</v>
      </c>
      <c r="HO414">
        <v>999.9</v>
      </c>
      <c r="HP414">
        <v>1.86386</v>
      </c>
      <c r="HQ414">
        <v>1.86006</v>
      </c>
      <c r="HR414">
        <v>1.85838</v>
      </c>
      <c r="HS414">
        <v>1.85974</v>
      </c>
      <c r="HT414">
        <v>1.85985</v>
      </c>
      <c r="HU414">
        <v>1.85838</v>
      </c>
      <c r="HV414">
        <v>1.85745</v>
      </c>
      <c r="HW414">
        <v>1.85239</v>
      </c>
      <c r="HX414">
        <v>0</v>
      </c>
      <c r="HY414">
        <v>0</v>
      </c>
      <c r="HZ414">
        <v>0</v>
      </c>
      <c r="IA414">
        <v>0</v>
      </c>
      <c r="IB414" t="s">
        <v>426</v>
      </c>
      <c r="IC414" t="s">
        <v>427</v>
      </c>
      <c r="ID414" t="s">
        <v>428</v>
      </c>
      <c r="IE414" t="s">
        <v>428</v>
      </c>
      <c r="IF414" t="s">
        <v>428</v>
      </c>
      <c r="IG414" t="s">
        <v>428</v>
      </c>
      <c r="IH414">
        <v>0</v>
      </c>
      <c r="II414">
        <v>100</v>
      </c>
      <c r="IJ414">
        <v>100</v>
      </c>
      <c r="IK414">
        <v>-0.661</v>
      </c>
      <c r="IL414">
        <v>0.3033</v>
      </c>
      <c r="IM414">
        <v>-0.6605319167387009</v>
      </c>
      <c r="IN414">
        <v>-0.0004737513092168879</v>
      </c>
      <c r="IO414">
        <v>1.233974951706583E-06</v>
      </c>
      <c r="IP414">
        <v>-2.791035861235605E-10</v>
      </c>
      <c r="IQ414">
        <v>0.04306461537617447</v>
      </c>
      <c r="IR414">
        <v>-0.002560808816659483</v>
      </c>
      <c r="IS414">
        <v>0.0007441110143227328</v>
      </c>
      <c r="IT414">
        <v>-6.151772081818622E-06</v>
      </c>
      <c r="IU414">
        <v>2</v>
      </c>
      <c r="IV414">
        <v>1988</v>
      </c>
      <c r="IW414">
        <v>1</v>
      </c>
      <c r="IX414">
        <v>28</v>
      </c>
      <c r="IY414">
        <v>190457.6</v>
      </c>
      <c r="IZ414">
        <v>190457.8</v>
      </c>
      <c r="JA414">
        <v>1.1499</v>
      </c>
      <c r="JB414">
        <v>2.61719</v>
      </c>
      <c r="JC414">
        <v>1.49658</v>
      </c>
      <c r="JD414">
        <v>2.34741</v>
      </c>
      <c r="JE414">
        <v>1.54907</v>
      </c>
      <c r="JF414">
        <v>2.45361</v>
      </c>
      <c r="JG414">
        <v>36.6233</v>
      </c>
      <c r="JH414">
        <v>24.0875</v>
      </c>
      <c r="JI414">
        <v>18</v>
      </c>
      <c r="JJ414">
        <v>481.897</v>
      </c>
      <c r="JK414">
        <v>490.637</v>
      </c>
      <c r="JL414">
        <v>30.0966</v>
      </c>
      <c r="JM414">
        <v>29.0338</v>
      </c>
      <c r="JN414">
        <v>30</v>
      </c>
      <c r="JO414">
        <v>29.2416</v>
      </c>
      <c r="JP414">
        <v>29.2311</v>
      </c>
      <c r="JQ414">
        <v>23.1122</v>
      </c>
      <c r="JR414">
        <v>19.4178</v>
      </c>
      <c r="JS414">
        <v>100</v>
      </c>
      <c r="JT414">
        <v>30.1046</v>
      </c>
      <c r="JU414">
        <v>420</v>
      </c>
      <c r="JV414">
        <v>23.285</v>
      </c>
      <c r="JW414">
        <v>101.952</v>
      </c>
      <c r="JX414">
        <v>91.342</v>
      </c>
    </row>
    <row r="415" spans="1:284">
      <c r="A415">
        <v>397</v>
      </c>
      <c r="B415">
        <v>1758417063</v>
      </c>
      <c r="C415">
        <v>4360</v>
      </c>
      <c r="D415" t="s">
        <v>1231</v>
      </c>
      <c r="E415" t="s">
        <v>1232</v>
      </c>
      <c r="F415">
        <v>5</v>
      </c>
      <c r="G415" t="s">
        <v>1220</v>
      </c>
      <c r="H415" t="s">
        <v>421</v>
      </c>
      <c r="I415">
        <v>1758417055.0625</v>
      </c>
      <c r="J415">
        <f>(K415)/1000</f>
        <v>0</v>
      </c>
      <c r="K415">
        <f>1000*DK415*AI415*(DG415-DH415)/(100*CZ415*(1000-AI415*DG415))</f>
        <v>0</v>
      </c>
      <c r="L415">
        <f>DK415*AI415*(DF415-DE415*(1000-AI415*DH415)/(1000-AI415*DG415))/(100*CZ415)</f>
        <v>0</v>
      </c>
      <c r="M415">
        <f>DE415 - IF(AI415&gt;1, L415*CZ415*100.0/(AK415), 0)</f>
        <v>0</v>
      </c>
      <c r="N415">
        <f>((T415-J415/2)*M415-L415)/(T415+J415/2)</f>
        <v>0</v>
      </c>
      <c r="O415">
        <f>N415*(DL415+DM415)/1000.0</f>
        <v>0</v>
      </c>
      <c r="P415">
        <f>(DE415 - IF(AI415&gt;1, L415*CZ415*100.0/(AK415), 0))*(DL415+DM415)/1000.0</f>
        <v>0</v>
      </c>
      <c r="Q415">
        <f>2.0/((1/S415-1/R415)+SIGN(S415)*SQRT((1/S415-1/R415)*(1/S415-1/R415) + 4*DA415/((DA415+1)*(DA415+1))*(2*1/S415*1/R415-1/R415*1/R415)))</f>
        <v>0</v>
      </c>
      <c r="R415">
        <f>IF(LEFT(DB415,1)&lt;&gt;"0",IF(LEFT(DB415,1)="1",3.0,DC415),$D$5+$E$5*(DS415*DL415/($K$5*1000))+$F$5*(DS415*DL415/($K$5*1000))*MAX(MIN(CZ415,$J$5),$I$5)*MAX(MIN(CZ415,$J$5),$I$5)+$G$5*MAX(MIN(CZ415,$J$5),$I$5)*(DS415*DL415/($K$5*1000))+$H$5*(DS415*DL415/($K$5*1000))*(DS415*DL415/($K$5*1000)))</f>
        <v>0</v>
      </c>
      <c r="S415">
        <f>J415*(1000-(1000*0.61365*exp(17.502*W415/(240.97+W415))/(DL415+DM415)+DG415)/2)/(1000*0.61365*exp(17.502*W415/(240.97+W415))/(DL415+DM415)-DG415)</f>
        <v>0</v>
      </c>
      <c r="T415">
        <f>1/((DA415+1)/(Q415/1.6)+1/(R415/1.37)) + DA415/((DA415+1)/(Q415/1.6) + DA415/(R415/1.37))</f>
        <v>0</v>
      </c>
      <c r="U415">
        <f>(CV415*CY415)</f>
        <v>0</v>
      </c>
      <c r="V415">
        <f>(DN415+(U415+2*0.95*5.67E-8*(((DN415+$B$9)+273)^4-(DN415+273)^4)-44100*J415)/(1.84*29.3*R415+8*0.95*5.67E-8*(DN415+273)^3))</f>
        <v>0</v>
      </c>
      <c r="W415">
        <f>($C$9*DO415+$D$9*DP415+$E$9*V415)</f>
        <v>0</v>
      </c>
      <c r="X415">
        <f>0.61365*exp(17.502*W415/(240.97+W415))</f>
        <v>0</v>
      </c>
      <c r="Y415">
        <f>(Z415/AA415*100)</f>
        <v>0</v>
      </c>
      <c r="Z415">
        <f>DG415*(DL415+DM415)/1000</f>
        <v>0</v>
      </c>
      <c r="AA415">
        <f>0.61365*exp(17.502*DN415/(240.97+DN415))</f>
        <v>0</v>
      </c>
      <c r="AB415">
        <f>(X415-DG415*(DL415+DM415)/1000)</f>
        <v>0</v>
      </c>
      <c r="AC415">
        <f>(-J415*44100)</f>
        <v>0</v>
      </c>
      <c r="AD415">
        <f>2*29.3*R415*0.92*(DN415-W415)</f>
        <v>0</v>
      </c>
      <c r="AE415">
        <f>2*0.95*5.67E-8*(((DN415+$B$9)+273)^4-(W415+273)^4)</f>
        <v>0</v>
      </c>
      <c r="AF415">
        <f>U415+AE415+AC415+AD415</f>
        <v>0</v>
      </c>
      <c r="AG415">
        <v>0</v>
      </c>
      <c r="AH415">
        <v>0</v>
      </c>
      <c r="AI415">
        <f>IF(AG415*$H$15&gt;=AK415,1.0,(AK415/(AK415-AG415*$H$15)))</f>
        <v>0</v>
      </c>
      <c r="AJ415">
        <f>(AI415-1)*100</f>
        <v>0</v>
      </c>
      <c r="AK415">
        <f>MAX(0,($B$15+$C$15*DS415)/(1+$D$15*DS415)*DL415/(DN415+273)*$E$15)</f>
        <v>0</v>
      </c>
      <c r="AL415" t="s">
        <v>422</v>
      </c>
      <c r="AM415" t="s">
        <v>422</v>
      </c>
      <c r="AN415">
        <v>0</v>
      </c>
      <c r="AO415">
        <v>0</v>
      </c>
      <c r="AP415">
        <f>1-AN415/AO415</f>
        <v>0</v>
      </c>
      <c r="AQ415">
        <v>0</v>
      </c>
      <c r="AR415" t="s">
        <v>422</v>
      </c>
      <c r="AS415" t="s">
        <v>422</v>
      </c>
      <c r="AT415">
        <v>0</v>
      </c>
      <c r="AU415">
        <v>0</v>
      </c>
      <c r="AV415">
        <f>1-AT415/AU415</f>
        <v>0</v>
      </c>
      <c r="AW415">
        <v>0.5</v>
      </c>
      <c r="AX415">
        <f>CW415</f>
        <v>0</v>
      </c>
      <c r="AY415">
        <f>L415</f>
        <v>0</v>
      </c>
      <c r="AZ415">
        <f>AV415*AW415*AX415</f>
        <v>0</v>
      </c>
      <c r="BA415">
        <f>(AY415-AQ415)/AX415</f>
        <v>0</v>
      </c>
      <c r="BB415">
        <f>(AO415-AU415)/AU415</f>
        <v>0</v>
      </c>
      <c r="BC415">
        <f>AN415/(AP415+AN415/AU415)</f>
        <v>0</v>
      </c>
      <c r="BD415" t="s">
        <v>422</v>
      </c>
      <c r="BE415">
        <v>0</v>
      </c>
      <c r="BF415">
        <f>IF(BE415&lt;&gt;0, BE415, BC415)</f>
        <v>0</v>
      </c>
      <c r="BG415">
        <f>1-BF415/AU415</f>
        <v>0</v>
      </c>
      <c r="BH415">
        <f>(AU415-AT415)/(AU415-BF415)</f>
        <v>0</v>
      </c>
      <c r="BI415">
        <f>(AO415-AU415)/(AO415-BF415)</f>
        <v>0</v>
      </c>
      <c r="BJ415">
        <f>(AU415-AT415)/(AU415-AN415)</f>
        <v>0</v>
      </c>
      <c r="BK415">
        <f>(AO415-AU415)/(AO415-AN415)</f>
        <v>0</v>
      </c>
      <c r="BL415">
        <f>(BH415*BF415/AT415)</f>
        <v>0</v>
      </c>
      <c r="BM415">
        <f>(1-BL415)</f>
        <v>0</v>
      </c>
      <c r="CV415">
        <f>$B$13*DT415+$C$13*DU415+$F$13*EF415*(1-EI415)</f>
        <v>0</v>
      </c>
      <c r="CW415">
        <f>CV415*CX415</f>
        <v>0</v>
      </c>
      <c r="CX415">
        <f>($B$13*$D$11+$C$13*$D$11+$F$13*((ES415+EK415)/MAX(ES415+EK415+ET415, 0.1)*$I$11+ET415/MAX(ES415+EK415+ET415, 0.1)*$J$11))/($B$13+$C$13+$F$13)</f>
        <v>0</v>
      </c>
      <c r="CY415">
        <f>($B$13*$K$11+$C$13*$K$11+$F$13*((ES415+EK415)/MAX(ES415+EK415+ET415, 0.1)*$P$11+ET415/MAX(ES415+EK415+ET415, 0.1)*$Q$11))/($B$13+$C$13+$F$13)</f>
        <v>0</v>
      </c>
      <c r="CZ415">
        <v>2.44</v>
      </c>
      <c r="DA415">
        <v>0.5</v>
      </c>
      <c r="DB415" t="s">
        <v>423</v>
      </c>
      <c r="DC415">
        <v>2</v>
      </c>
      <c r="DD415">
        <v>1758417055.0625</v>
      </c>
      <c r="DE415">
        <v>422.6379583333333</v>
      </c>
      <c r="DF415">
        <v>420.003375</v>
      </c>
      <c r="DG415">
        <v>23.320475</v>
      </c>
      <c r="DH415">
        <v>23.2359625</v>
      </c>
      <c r="DI415">
        <v>423.299</v>
      </c>
      <c r="DJ415">
        <v>23.01715</v>
      </c>
      <c r="DK415">
        <v>499.9993333333334</v>
      </c>
      <c r="DL415">
        <v>90.18117916666665</v>
      </c>
      <c r="DM415">
        <v>0.06838901666666668</v>
      </c>
      <c r="DN415">
        <v>29.77362083333334</v>
      </c>
      <c r="DO415">
        <v>29.97181666666667</v>
      </c>
      <c r="DP415">
        <v>999.9</v>
      </c>
      <c r="DQ415">
        <v>0</v>
      </c>
      <c r="DR415">
        <v>0</v>
      </c>
      <c r="DS415">
        <v>10001.06666666667</v>
      </c>
      <c r="DT415">
        <v>0</v>
      </c>
      <c r="DU415">
        <v>3.767875416666667</v>
      </c>
      <c r="DV415">
        <v>2.63446375</v>
      </c>
      <c r="DW415">
        <v>432.7294166666666</v>
      </c>
      <c r="DX415">
        <v>429.994875</v>
      </c>
      <c r="DY415">
        <v>0.08451867083333335</v>
      </c>
      <c r="DZ415">
        <v>420.003375</v>
      </c>
      <c r="EA415">
        <v>23.2359625</v>
      </c>
      <c r="EB415">
        <v>2.10307</v>
      </c>
      <c r="EC415">
        <v>2.095445416666667</v>
      </c>
      <c r="ED415">
        <v>18.24244166666667</v>
      </c>
      <c r="EE415">
        <v>18.18461666666667</v>
      </c>
      <c r="EF415">
        <v>0.00500078</v>
      </c>
      <c r="EG415">
        <v>0</v>
      </c>
      <c r="EH415">
        <v>0</v>
      </c>
      <c r="EI415">
        <v>0</v>
      </c>
      <c r="EJ415">
        <v>271.7416666666667</v>
      </c>
      <c r="EK415">
        <v>0.00500078</v>
      </c>
      <c r="EL415">
        <v>-19.04166666666667</v>
      </c>
      <c r="EM415">
        <v>-0.7833333333333333</v>
      </c>
      <c r="EN415">
        <v>35.27066666666666</v>
      </c>
      <c r="EO415">
        <v>38.778375</v>
      </c>
      <c r="EP415">
        <v>37.60133333333334</v>
      </c>
      <c r="EQ415">
        <v>38.90854166666666</v>
      </c>
      <c r="ER415">
        <v>37.7655</v>
      </c>
      <c r="ES415">
        <v>0</v>
      </c>
      <c r="ET415">
        <v>0</v>
      </c>
      <c r="EU415">
        <v>0</v>
      </c>
      <c r="EV415">
        <v>1758417063</v>
      </c>
      <c r="EW415">
        <v>0</v>
      </c>
      <c r="EX415">
        <v>270.908</v>
      </c>
      <c r="EY415">
        <v>-10.63846107251183</v>
      </c>
      <c r="EZ415">
        <v>3.023076876545424</v>
      </c>
      <c r="FA415">
        <v>-19.7</v>
      </c>
      <c r="FB415">
        <v>15</v>
      </c>
      <c r="FC415">
        <v>0</v>
      </c>
      <c r="FD415" t="s">
        <v>424</v>
      </c>
      <c r="FE415">
        <v>1746989605.5</v>
      </c>
      <c r="FF415">
        <v>1746989593.5</v>
      </c>
      <c r="FG415">
        <v>0</v>
      </c>
      <c r="FH415">
        <v>-0.274</v>
      </c>
      <c r="FI415">
        <v>-0.002</v>
      </c>
      <c r="FJ415">
        <v>2.549</v>
      </c>
      <c r="FK415">
        <v>0.129</v>
      </c>
      <c r="FL415">
        <v>420</v>
      </c>
      <c r="FM415">
        <v>17</v>
      </c>
      <c r="FN415">
        <v>0.02</v>
      </c>
      <c r="FO415">
        <v>0.04</v>
      </c>
      <c r="FP415">
        <v>2.616429512195122</v>
      </c>
      <c r="FQ415">
        <v>0.09730473867595944</v>
      </c>
      <c r="FR415">
        <v>0.05385424049482306</v>
      </c>
      <c r="FS415">
        <v>1</v>
      </c>
      <c r="FT415">
        <v>269.9294117647059</v>
      </c>
      <c r="FU415">
        <v>12.63254403195493</v>
      </c>
      <c r="FV415">
        <v>7.583788026471324</v>
      </c>
      <c r="FW415">
        <v>0</v>
      </c>
      <c r="FX415">
        <v>0.08381490243902438</v>
      </c>
      <c r="FY415">
        <v>0.01511935191637643</v>
      </c>
      <c r="FZ415">
        <v>0.00159756032604716</v>
      </c>
      <c r="GA415">
        <v>1</v>
      </c>
      <c r="GB415">
        <v>2</v>
      </c>
      <c r="GC415">
        <v>3</v>
      </c>
      <c r="GD415" t="s">
        <v>425</v>
      </c>
      <c r="GE415">
        <v>3.10301</v>
      </c>
      <c r="GF415">
        <v>2.72622</v>
      </c>
      <c r="GG415">
        <v>0.0881827</v>
      </c>
      <c r="GH415">
        <v>0.08770890000000001</v>
      </c>
      <c r="GI415">
        <v>0.10528</v>
      </c>
      <c r="GJ415">
        <v>0.106421</v>
      </c>
      <c r="GK415">
        <v>23832.2</v>
      </c>
      <c r="GL415">
        <v>21637.8</v>
      </c>
      <c r="GM415">
        <v>26701.6</v>
      </c>
      <c r="GN415">
        <v>23940.2</v>
      </c>
      <c r="GO415">
        <v>38229.7</v>
      </c>
      <c r="GP415">
        <v>31622.7</v>
      </c>
      <c r="GQ415">
        <v>46631.5</v>
      </c>
      <c r="GR415">
        <v>37875.8</v>
      </c>
      <c r="GS415">
        <v>1.86637</v>
      </c>
      <c r="GT415">
        <v>1.85785</v>
      </c>
      <c r="GU415">
        <v>0.0930578</v>
      </c>
      <c r="GV415">
        <v>0</v>
      </c>
      <c r="GW415">
        <v>28.4492</v>
      </c>
      <c r="GX415">
        <v>999.9</v>
      </c>
      <c r="GY415">
        <v>52.8</v>
      </c>
      <c r="GZ415">
        <v>31.8</v>
      </c>
      <c r="HA415">
        <v>27.6429</v>
      </c>
      <c r="HB415">
        <v>60.8437</v>
      </c>
      <c r="HC415">
        <v>25.9696</v>
      </c>
      <c r="HD415">
        <v>1</v>
      </c>
      <c r="HE415">
        <v>0.137978</v>
      </c>
      <c r="HF415">
        <v>-1.21813</v>
      </c>
      <c r="HG415">
        <v>20.2942</v>
      </c>
      <c r="HH415">
        <v>5.22118</v>
      </c>
      <c r="HI415">
        <v>11.98</v>
      </c>
      <c r="HJ415">
        <v>4.9652</v>
      </c>
      <c r="HK415">
        <v>3.27593</v>
      </c>
      <c r="HL415">
        <v>9999</v>
      </c>
      <c r="HM415">
        <v>9999</v>
      </c>
      <c r="HN415">
        <v>9999</v>
      </c>
      <c r="HO415">
        <v>999.9</v>
      </c>
      <c r="HP415">
        <v>1.86386</v>
      </c>
      <c r="HQ415">
        <v>1.86006</v>
      </c>
      <c r="HR415">
        <v>1.85837</v>
      </c>
      <c r="HS415">
        <v>1.85974</v>
      </c>
      <c r="HT415">
        <v>1.85987</v>
      </c>
      <c r="HU415">
        <v>1.85838</v>
      </c>
      <c r="HV415">
        <v>1.85745</v>
      </c>
      <c r="HW415">
        <v>1.85238</v>
      </c>
      <c r="HX415">
        <v>0</v>
      </c>
      <c r="HY415">
        <v>0</v>
      </c>
      <c r="HZ415">
        <v>0</v>
      </c>
      <c r="IA415">
        <v>0</v>
      </c>
      <c r="IB415" t="s">
        <v>426</v>
      </c>
      <c r="IC415" t="s">
        <v>427</v>
      </c>
      <c r="ID415" t="s">
        <v>428</v>
      </c>
      <c r="IE415" t="s">
        <v>428</v>
      </c>
      <c r="IF415" t="s">
        <v>428</v>
      </c>
      <c r="IG415" t="s">
        <v>428</v>
      </c>
      <c r="IH415">
        <v>0</v>
      </c>
      <c r="II415">
        <v>100</v>
      </c>
      <c r="IJ415">
        <v>100</v>
      </c>
      <c r="IK415">
        <v>-0.661</v>
      </c>
      <c r="IL415">
        <v>0.3033</v>
      </c>
      <c r="IM415">
        <v>-0.6605319167387009</v>
      </c>
      <c r="IN415">
        <v>-0.0004737513092168879</v>
      </c>
      <c r="IO415">
        <v>1.233974951706583E-06</v>
      </c>
      <c r="IP415">
        <v>-2.791035861235605E-10</v>
      </c>
      <c r="IQ415">
        <v>0.04306461537617447</v>
      </c>
      <c r="IR415">
        <v>-0.002560808816659483</v>
      </c>
      <c r="IS415">
        <v>0.0007441110143227328</v>
      </c>
      <c r="IT415">
        <v>-6.151772081818622E-06</v>
      </c>
      <c r="IU415">
        <v>2</v>
      </c>
      <c r="IV415">
        <v>1988</v>
      </c>
      <c r="IW415">
        <v>1</v>
      </c>
      <c r="IX415">
        <v>28</v>
      </c>
      <c r="IY415">
        <v>190457.6</v>
      </c>
      <c r="IZ415">
        <v>190457.8</v>
      </c>
      <c r="JA415">
        <v>1.1499</v>
      </c>
      <c r="JB415">
        <v>2.6123</v>
      </c>
      <c r="JC415">
        <v>1.49658</v>
      </c>
      <c r="JD415">
        <v>2.34863</v>
      </c>
      <c r="JE415">
        <v>1.54907</v>
      </c>
      <c r="JF415">
        <v>2.46948</v>
      </c>
      <c r="JG415">
        <v>36.6233</v>
      </c>
      <c r="JH415">
        <v>24.0963</v>
      </c>
      <c r="JI415">
        <v>18</v>
      </c>
      <c r="JJ415">
        <v>481.658</v>
      </c>
      <c r="JK415">
        <v>490.703</v>
      </c>
      <c r="JL415">
        <v>30.1056</v>
      </c>
      <c r="JM415">
        <v>29.0335</v>
      </c>
      <c r="JN415">
        <v>30</v>
      </c>
      <c r="JO415">
        <v>29.2407</v>
      </c>
      <c r="JP415">
        <v>29.2311</v>
      </c>
      <c r="JQ415">
        <v>23.1146</v>
      </c>
      <c r="JR415">
        <v>19.4178</v>
      </c>
      <c r="JS415">
        <v>100</v>
      </c>
      <c r="JT415">
        <v>30.1235</v>
      </c>
      <c r="JU415">
        <v>420</v>
      </c>
      <c r="JV415">
        <v>23.285</v>
      </c>
      <c r="JW415">
        <v>101.952</v>
      </c>
      <c r="JX415">
        <v>91.3424</v>
      </c>
    </row>
    <row r="416" spans="1:284">
      <c r="A416">
        <v>398</v>
      </c>
      <c r="B416">
        <v>1758417065</v>
      </c>
      <c r="C416">
        <v>4362</v>
      </c>
      <c r="D416" t="s">
        <v>1233</v>
      </c>
      <c r="E416" t="s">
        <v>1234</v>
      </c>
      <c r="F416">
        <v>5</v>
      </c>
      <c r="G416" t="s">
        <v>1220</v>
      </c>
      <c r="H416" t="s">
        <v>421</v>
      </c>
      <c r="I416">
        <v>1758417057.326087</v>
      </c>
      <c r="J416">
        <f>(K416)/1000</f>
        <v>0</v>
      </c>
      <c r="K416">
        <f>1000*DK416*AI416*(DG416-DH416)/(100*CZ416*(1000-AI416*DG416))</f>
        <v>0</v>
      </c>
      <c r="L416">
        <f>DK416*AI416*(DF416-DE416*(1000-AI416*DH416)/(1000-AI416*DG416))/(100*CZ416)</f>
        <v>0</v>
      </c>
      <c r="M416">
        <f>DE416 - IF(AI416&gt;1, L416*CZ416*100.0/(AK416), 0)</f>
        <v>0</v>
      </c>
      <c r="N416">
        <f>((T416-J416/2)*M416-L416)/(T416+J416/2)</f>
        <v>0</v>
      </c>
      <c r="O416">
        <f>N416*(DL416+DM416)/1000.0</f>
        <v>0</v>
      </c>
      <c r="P416">
        <f>(DE416 - IF(AI416&gt;1, L416*CZ416*100.0/(AK416), 0))*(DL416+DM416)/1000.0</f>
        <v>0</v>
      </c>
      <c r="Q416">
        <f>2.0/((1/S416-1/R416)+SIGN(S416)*SQRT((1/S416-1/R416)*(1/S416-1/R416) + 4*DA416/((DA416+1)*(DA416+1))*(2*1/S416*1/R416-1/R416*1/R416)))</f>
        <v>0</v>
      </c>
      <c r="R416">
        <f>IF(LEFT(DB416,1)&lt;&gt;"0",IF(LEFT(DB416,1)="1",3.0,DC416),$D$5+$E$5*(DS416*DL416/($K$5*1000))+$F$5*(DS416*DL416/($K$5*1000))*MAX(MIN(CZ416,$J$5),$I$5)*MAX(MIN(CZ416,$J$5),$I$5)+$G$5*MAX(MIN(CZ416,$J$5),$I$5)*(DS416*DL416/($K$5*1000))+$H$5*(DS416*DL416/($K$5*1000))*(DS416*DL416/($K$5*1000)))</f>
        <v>0</v>
      </c>
      <c r="S416">
        <f>J416*(1000-(1000*0.61365*exp(17.502*W416/(240.97+W416))/(DL416+DM416)+DG416)/2)/(1000*0.61365*exp(17.502*W416/(240.97+W416))/(DL416+DM416)-DG416)</f>
        <v>0</v>
      </c>
      <c r="T416">
        <f>1/((DA416+1)/(Q416/1.6)+1/(R416/1.37)) + DA416/((DA416+1)/(Q416/1.6) + DA416/(R416/1.37))</f>
        <v>0</v>
      </c>
      <c r="U416">
        <f>(CV416*CY416)</f>
        <v>0</v>
      </c>
      <c r="V416">
        <f>(DN416+(U416+2*0.95*5.67E-8*(((DN416+$B$9)+273)^4-(DN416+273)^4)-44100*J416)/(1.84*29.3*R416+8*0.95*5.67E-8*(DN416+273)^3))</f>
        <v>0</v>
      </c>
      <c r="W416">
        <f>($C$9*DO416+$D$9*DP416+$E$9*V416)</f>
        <v>0</v>
      </c>
      <c r="X416">
        <f>0.61365*exp(17.502*W416/(240.97+W416))</f>
        <v>0</v>
      </c>
      <c r="Y416">
        <f>(Z416/AA416*100)</f>
        <v>0</v>
      </c>
      <c r="Z416">
        <f>DG416*(DL416+DM416)/1000</f>
        <v>0</v>
      </c>
      <c r="AA416">
        <f>0.61365*exp(17.502*DN416/(240.97+DN416))</f>
        <v>0</v>
      </c>
      <c r="AB416">
        <f>(X416-DG416*(DL416+DM416)/1000)</f>
        <v>0</v>
      </c>
      <c r="AC416">
        <f>(-J416*44100)</f>
        <v>0</v>
      </c>
      <c r="AD416">
        <f>2*29.3*R416*0.92*(DN416-W416)</f>
        <v>0</v>
      </c>
      <c r="AE416">
        <f>2*0.95*5.67E-8*(((DN416+$B$9)+273)^4-(W416+273)^4)</f>
        <v>0</v>
      </c>
      <c r="AF416">
        <f>U416+AE416+AC416+AD416</f>
        <v>0</v>
      </c>
      <c r="AG416">
        <v>0</v>
      </c>
      <c r="AH416">
        <v>0</v>
      </c>
      <c r="AI416">
        <f>IF(AG416*$H$15&gt;=AK416,1.0,(AK416/(AK416-AG416*$H$15)))</f>
        <v>0</v>
      </c>
      <c r="AJ416">
        <f>(AI416-1)*100</f>
        <v>0</v>
      </c>
      <c r="AK416">
        <f>MAX(0,($B$15+$C$15*DS416)/(1+$D$15*DS416)*DL416/(DN416+273)*$E$15)</f>
        <v>0</v>
      </c>
      <c r="AL416" t="s">
        <v>422</v>
      </c>
      <c r="AM416" t="s">
        <v>422</v>
      </c>
      <c r="AN416">
        <v>0</v>
      </c>
      <c r="AO416">
        <v>0</v>
      </c>
      <c r="AP416">
        <f>1-AN416/AO416</f>
        <v>0</v>
      </c>
      <c r="AQ416">
        <v>0</v>
      </c>
      <c r="AR416" t="s">
        <v>422</v>
      </c>
      <c r="AS416" t="s">
        <v>422</v>
      </c>
      <c r="AT416">
        <v>0</v>
      </c>
      <c r="AU416">
        <v>0</v>
      </c>
      <c r="AV416">
        <f>1-AT416/AU416</f>
        <v>0</v>
      </c>
      <c r="AW416">
        <v>0.5</v>
      </c>
      <c r="AX416">
        <f>CW416</f>
        <v>0</v>
      </c>
      <c r="AY416">
        <f>L416</f>
        <v>0</v>
      </c>
      <c r="AZ416">
        <f>AV416*AW416*AX416</f>
        <v>0</v>
      </c>
      <c r="BA416">
        <f>(AY416-AQ416)/AX416</f>
        <v>0</v>
      </c>
      <c r="BB416">
        <f>(AO416-AU416)/AU416</f>
        <v>0</v>
      </c>
      <c r="BC416">
        <f>AN416/(AP416+AN416/AU416)</f>
        <v>0</v>
      </c>
      <c r="BD416" t="s">
        <v>422</v>
      </c>
      <c r="BE416">
        <v>0</v>
      </c>
      <c r="BF416">
        <f>IF(BE416&lt;&gt;0, BE416, BC416)</f>
        <v>0</v>
      </c>
      <c r="BG416">
        <f>1-BF416/AU416</f>
        <v>0</v>
      </c>
      <c r="BH416">
        <f>(AU416-AT416)/(AU416-BF416)</f>
        <v>0</v>
      </c>
      <c r="BI416">
        <f>(AO416-AU416)/(AO416-BF416)</f>
        <v>0</v>
      </c>
      <c r="BJ416">
        <f>(AU416-AT416)/(AU416-AN416)</f>
        <v>0</v>
      </c>
      <c r="BK416">
        <f>(AO416-AU416)/(AO416-AN416)</f>
        <v>0</v>
      </c>
      <c r="BL416">
        <f>(BH416*BF416/AT416)</f>
        <v>0</v>
      </c>
      <c r="BM416">
        <f>(1-BL416)</f>
        <v>0</v>
      </c>
      <c r="CV416">
        <f>$B$13*DT416+$C$13*DU416+$F$13*EF416*(1-EI416)</f>
        <v>0</v>
      </c>
      <c r="CW416">
        <f>CV416*CX416</f>
        <v>0</v>
      </c>
      <c r="CX416">
        <f>($B$13*$D$11+$C$13*$D$11+$F$13*((ES416+EK416)/MAX(ES416+EK416+ET416, 0.1)*$I$11+ET416/MAX(ES416+EK416+ET416, 0.1)*$J$11))/($B$13+$C$13+$F$13)</f>
        <v>0</v>
      </c>
      <c r="CY416">
        <f>($B$13*$K$11+$C$13*$K$11+$F$13*((ES416+EK416)/MAX(ES416+EK416+ET416, 0.1)*$P$11+ET416/MAX(ES416+EK416+ET416, 0.1)*$Q$11))/($B$13+$C$13+$F$13)</f>
        <v>0</v>
      </c>
      <c r="CZ416">
        <v>2.44</v>
      </c>
      <c r="DA416">
        <v>0.5</v>
      </c>
      <c r="DB416" t="s">
        <v>423</v>
      </c>
      <c r="DC416">
        <v>2</v>
      </c>
      <c r="DD416">
        <v>1758417057.326087</v>
      </c>
      <c r="DE416">
        <v>422.632347826087</v>
      </c>
      <c r="DF416">
        <v>419.996695652174</v>
      </c>
      <c r="DG416">
        <v>23.32027391304348</v>
      </c>
      <c r="DH416">
        <v>23.23571304347826</v>
      </c>
      <c r="DI416">
        <v>423.2933913043478</v>
      </c>
      <c r="DJ416">
        <v>23.01695652173914</v>
      </c>
      <c r="DK416">
        <v>499.9949130434783</v>
      </c>
      <c r="DL416">
        <v>90.18089565217392</v>
      </c>
      <c r="DM416">
        <v>0.06832910869565216</v>
      </c>
      <c r="DN416">
        <v>29.77221304347826</v>
      </c>
      <c r="DO416">
        <v>29.97078260869565</v>
      </c>
      <c r="DP416">
        <v>999.9000000000003</v>
      </c>
      <c r="DQ416">
        <v>0</v>
      </c>
      <c r="DR416">
        <v>0</v>
      </c>
      <c r="DS416">
        <v>10001.62956521739</v>
      </c>
      <c r="DT416">
        <v>0</v>
      </c>
      <c r="DU416">
        <v>3.768230434782608</v>
      </c>
      <c r="DV416">
        <v>2.635486086956522</v>
      </c>
      <c r="DW416">
        <v>432.7235652173912</v>
      </c>
      <c r="DX416">
        <v>429.9880434782609</v>
      </c>
      <c r="DY416">
        <v>0.08457100869565216</v>
      </c>
      <c r="DZ416">
        <v>419.996695652174</v>
      </c>
      <c r="EA416">
        <v>23.23571304347826</v>
      </c>
      <c r="EB416">
        <v>2.103045217391304</v>
      </c>
      <c r="EC416">
        <v>2.095416956521739</v>
      </c>
      <c r="ED416">
        <v>18.24226086956522</v>
      </c>
      <c r="EE416">
        <v>18.18439565217392</v>
      </c>
      <c r="EF416">
        <v>0.005000779999999999</v>
      </c>
      <c r="EG416">
        <v>0</v>
      </c>
      <c r="EH416">
        <v>0</v>
      </c>
      <c r="EI416">
        <v>0</v>
      </c>
      <c r="EJ416">
        <v>271.6478260869565</v>
      </c>
      <c r="EK416">
        <v>0.005000779999999999</v>
      </c>
      <c r="EL416">
        <v>-18.84347826086956</v>
      </c>
      <c r="EM416">
        <v>-0.8608695652173912</v>
      </c>
      <c r="EN416">
        <v>35.25252173913044</v>
      </c>
      <c r="EO416">
        <v>38.75786956521739</v>
      </c>
      <c r="EP416">
        <v>37.54321739130435</v>
      </c>
      <c r="EQ416">
        <v>38.87747826086957</v>
      </c>
      <c r="ER416">
        <v>37.74169565217392</v>
      </c>
      <c r="ES416">
        <v>0</v>
      </c>
      <c r="ET416">
        <v>0</v>
      </c>
      <c r="EU416">
        <v>0</v>
      </c>
      <c r="EV416">
        <v>1758417064.8</v>
      </c>
      <c r="EW416">
        <v>0</v>
      </c>
      <c r="EX416">
        <v>270.3192307692308</v>
      </c>
      <c r="EY416">
        <v>-3.859828481353611</v>
      </c>
      <c r="EZ416">
        <v>14.11623923678854</v>
      </c>
      <c r="FA416">
        <v>-19.55</v>
      </c>
      <c r="FB416">
        <v>15</v>
      </c>
      <c r="FC416">
        <v>0</v>
      </c>
      <c r="FD416" t="s">
        <v>424</v>
      </c>
      <c r="FE416">
        <v>1746989605.5</v>
      </c>
      <c r="FF416">
        <v>1746989593.5</v>
      </c>
      <c r="FG416">
        <v>0</v>
      </c>
      <c r="FH416">
        <v>-0.274</v>
      </c>
      <c r="FI416">
        <v>-0.002</v>
      </c>
      <c r="FJ416">
        <v>2.549</v>
      </c>
      <c r="FK416">
        <v>0.129</v>
      </c>
      <c r="FL416">
        <v>420</v>
      </c>
      <c r="FM416">
        <v>17</v>
      </c>
      <c r="FN416">
        <v>0.02</v>
      </c>
      <c r="FO416">
        <v>0.04</v>
      </c>
      <c r="FP416">
        <v>2.62291925</v>
      </c>
      <c r="FQ416">
        <v>0.05445737335834236</v>
      </c>
      <c r="FR416">
        <v>0.05280149488354946</v>
      </c>
      <c r="FS416">
        <v>1</v>
      </c>
      <c r="FT416">
        <v>269.7823529411765</v>
      </c>
      <c r="FU416">
        <v>6.355997157557475</v>
      </c>
      <c r="FV416">
        <v>7.996303211603667</v>
      </c>
      <c r="FW416">
        <v>0</v>
      </c>
      <c r="FX416">
        <v>0.08404212250000001</v>
      </c>
      <c r="FY416">
        <v>0.01050176397748583</v>
      </c>
      <c r="FZ416">
        <v>0.001389945268974197</v>
      </c>
      <c r="GA416">
        <v>1</v>
      </c>
      <c r="GB416">
        <v>2</v>
      </c>
      <c r="GC416">
        <v>3</v>
      </c>
      <c r="GD416" t="s">
        <v>425</v>
      </c>
      <c r="GE416">
        <v>3.10303</v>
      </c>
      <c r="GF416">
        <v>2.7265</v>
      </c>
      <c r="GG416">
        <v>0.0881802</v>
      </c>
      <c r="GH416">
        <v>0.08770310000000001</v>
      </c>
      <c r="GI416">
        <v>0.105276</v>
      </c>
      <c r="GJ416">
        <v>0.106425</v>
      </c>
      <c r="GK416">
        <v>23832.4</v>
      </c>
      <c r="GL416">
        <v>21638</v>
      </c>
      <c r="GM416">
        <v>26701.7</v>
      </c>
      <c r="GN416">
        <v>23940.2</v>
      </c>
      <c r="GO416">
        <v>38230</v>
      </c>
      <c r="GP416">
        <v>31622.7</v>
      </c>
      <c r="GQ416">
        <v>46631.6</v>
      </c>
      <c r="GR416">
        <v>37875.9</v>
      </c>
      <c r="GS416">
        <v>1.86633</v>
      </c>
      <c r="GT416">
        <v>1.85805</v>
      </c>
      <c r="GU416">
        <v>0.0932813</v>
      </c>
      <c r="GV416">
        <v>0</v>
      </c>
      <c r="GW416">
        <v>28.4468</v>
      </c>
      <c r="GX416">
        <v>999.9</v>
      </c>
      <c r="GY416">
        <v>52.8</v>
      </c>
      <c r="GZ416">
        <v>31.8</v>
      </c>
      <c r="HA416">
        <v>27.6411</v>
      </c>
      <c r="HB416">
        <v>61.0337</v>
      </c>
      <c r="HC416">
        <v>25.9615</v>
      </c>
      <c r="HD416">
        <v>1</v>
      </c>
      <c r="HE416">
        <v>0.137894</v>
      </c>
      <c r="HF416">
        <v>-1.23603</v>
      </c>
      <c r="HG416">
        <v>20.294</v>
      </c>
      <c r="HH416">
        <v>5.22133</v>
      </c>
      <c r="HI416">
        <v>11.9798</v>
      </c>
      <c r="HJ416">
        <v>4.96525</v>
      </c>
      <c r="HK416">
        <v>3.27595</v>
      </c>
      <c r="HL416">
        <v>9999</v>
      </c>
      <c r="HM416">
        <v>9999</v>
      </c>
      <c r="HN416">
        <v>9999</v>
      </c>
      <c r="HO416">
        <v>999.9</v>
      </c>
      <c r="HP416">
        <v>1.86387</v>
      </c>
      <c r="HQ416">
        <v>1.86005</v>
      </c>
      <c r="HR416">
        <v>1.85838</v>
      </c>
      <c r="HS416">
        <v>1.85974</v>
      </c>
      <c r="HT416">
        <v>1.85986</v>
      </c>
      <c r="HU416">
        <v>1.85837</v>
      </c>
      <c r="HV416">
        <v>1.85745</v>
      </c>
      <c r="HW416">
        <v>1.85236</v>
      </c>
      <c r="HX416">
        <v>0</v>
      </c>
      <c r="HY416">
        <v>0</v>
      </c>
      <c r="HZ416">
        <v>0</v>
      </c>
      <c r="IA416">
        <v>0</v>
      </c>
      <c r="IB416" t="s">
        <v>426</v>
      </c>
      <c r="IC416" t="s">
        <v>427</v>
      </c>
      <c r="ID416" t="s">
        <v>428</v>
      </c>
      <c r="IE416" t="s">
        <v>428</v>
      </c>
      <c r="IF416" t="s">
        <v>428</v>
      </c>
      <c r="IG416" t="s">
        <v>428</v>
      </c>
      <c r="IH416">
        <v>0</v>
      </c>
      <c r="II416">
        <v>100</v>
      </c>
      <c r="IJ416">
        <v>100</v>
      </c>
      <c r="IK416">
        <v>-0.661</v>
      </c>
      <c r="IL416">
        <v>0.3032</v>
      </c>
      <c r="IM416">
        <v>-0.6605319167387009</v>
      </c>
      <c r="IN416">
        <v>-0.0004737513092168879</v>
      </c>
      <c r="IO416">
        <v>1.233974951706583E-06</v>
      </c>
      <c r="IP416">
        <v>-2.791035861235605E-10</v>
      </c>
      <c r="IQ416">
        <v>0.04306461537617447</v>
      </c>
      <c r="IR416">
        <v>-0.002560808816659483</v>
      </c>
      <c r="IS416">
        <v>0.0007441110143227328</v>
      </c>
      <c r="IT416">
        <v>-6.151772081818622E-06</v>
      </c>
      <c r="IU416">
        <v>2</v>
      </c>
      <c r="IV416">
        <v>1988</v>
      </c>
      <c r="IW416">
        <v>1</v>
      </c>
      <c r="IX416">
        <v>28</v>
      </c>
      <c r="IY416">
        <v>190457.7</v>
      </c>
      <c r="IZ416">
        <v>190457.9</v>
      </c>
      <c r="JA416">
        <v>1.1499</v>
      </c>
      <c r="JB416">
        <v>2.61841</v>
      </c>
      <c r="JC416">
        <v>1.49658</v>
      </c>
      <c r="JD416">
        <v>2.35107</v>
      </c>
      <c r="JE416">
        <v>1.54907</v>
      </c>
      <c r="JF416">
        <v>2.45972</v>
      </c>
      <c r="JG416">
        <v>36.6233</v>
      </c>
      <c r="JH416">
        <v>24.0875</v>
      </c>
      <c r="JI416">
        <v>18</v>
      </c>
      <c r="JJ416">
        <v>481.619</v>
      </c>
      <c r="JK416">
        <v>490.835</v>
      </c>
      <c r="JL416">
        <v>30.113</v>
      </c>
      <c r="JM416">
        <v>29.0323</v>
      </c>
      <c r="JN416">
        <v>30</v>
      </c>
      <c r="JO416">
        <v>29.2394</v>
      </c>
      <c r="JP416">
        <v>29.2311</v>
      </c>
      <c r="JQ416">
        <v>23.1155</v>
      </c>
      <c r="JR416">
        <v>19.4178</v>
      </c>
      <c r="JS416">
        <v>100</v>
      </c>
      <c r="JT416">
        <v>30.1235</v>
      </c>
      <c r="JU416">
        <v>420</v>
      </c>
      <c r="JV416">
        <v>23.285</v>
      </c>
      <c r="JW416">
        <v>101.953</v>
      </c>
      <c r="JX416">
        <v>91.3426</v>
      </c>
    </row>
    <row r="417" spans="1:284">
      <c r="A417">
        <v>399</v>
      </c>
      <c r="B417">
        <v>1758417067</v>
      </c>
      <c r="C417">
        <v>4364</v>
      </c>
      <c r="D417" t="s">
        <v>1235</v>
      </c>
      <c r="E417" t="s">
        <v>1236</v>
      </c>
      <c r="F417">
        <v>5</v>
      </c>
      <c r="G417" t="s">
        <v>1220</v>
      </c>
      <c r="H417" t="s">
        <v>421</v>
      </c>
      <c r="I417">
        <v>1758417059</v>
      </c>
      <c r="J417">
        <f>(K417)/1000</f>
        <v>0</v>
      </c>
      <c r="K417">
        <f>1000*DK417*AI417*(DG417-DH417)/(100*CZ417*(1000-AI417*DG417))</f>
        <v>0</v>
      </c>
      <c r="L417">
        <f>DK417*AI417*(DF417-DE417*(1000-AI417*DH417)/(1000-AI417*DG417))/(100*CZ417)</f>
        <v>0</v>
      </c>
      <c r="M417">
        <f>DE417 - IF(AI417&gt;1, L417*CZ417*100.0/(AK417), 0)</f>
        <v>0</v>
      </c>
      <c r="N417">
        <f>((T417-J417/2)*M417-L417)/(T417+J417/2)</f>
        <v>0</v>
      </c>
      <c r="O417">
        <f>N417*(DL417+DM417)/1000.0</f>
        <v>0</v>
      </c>
      <c r="P417">
        <f>(DE417 - IF(AI417&gt;1, L417*CZ417*100.0/(AK417), 0))*(DL417+DM417)/1000.0</f>
        <v>0</v>
      </c>
      <c r="Q417">
        <f>2.0/((1/S417-1/R417)+SIGN(S417)*SQRT((1/S417-1/R417)*(1/S417-1/R417) + 4*DA417/((DA417+1)*(DA417+1))*(2*1/S417*1/R417-1/R417*1/R417)))</f>
        <v>0</v>
      </c>
      <c r="R417">
        <f>IF(LEFT(DB417,1)&lt;&gt;"0",IF(LEFT(DB417,1)="1",3.0,DC417),$D$5+$E$5*(DS417*DL417/($K$5*1000))+$F$5*(DS417*DL417/($K$5*1000))*MAX(MIN(CZ417,$J$5),$I$5)*MAX(MIN(CZ417,$J$5),$I$5)+$G$5*MAX(MIN(CZ417,$J$5),$I$5)*(DS417*DL417/($K$5*1000))+$H$5*(DS417*DL417/($K$5*1000))*(DS417*DL417/($K$5*1000)))</f>
        <v>0</v>
      </c>
      <c r="S417">
        <f>J417*(1000-(1000*0.61365*exp(17.502*W417/(240.97+W417))/(DL417+DM417)+DG417)/2)/(1000*0.61365*exp(17.502*W417/(240.97+W417))/(DL417+DM417)-DG417)</f>
        <v>0</v>
      </c>
      <c r="T417">
        <f>1/((DA417+1)/(Q417/1.6)+1/(R417/1.37)) + DA417/((DA417+1)/(Q417/1.6) + DA417/(R417/1.37))</f>
        <v>0</v>
      </c>
      <c r="U417">
        <f>(CV417*CY417)</f>
        <v>0</v>
      </c>
      <c r="V417">
        <f>(DN417+(U417+2*0.95*5.67E-8*(((DN417+$B$9)+273)^4-(DN417+273)^4)-44100*J417)/(1.84*29.3*R417+8*0.95*5.67E-8*(DN417+273)^3))</f>
        <v>0</v>
      </c>
      <c r="W417">
        <f>($C$9*DO417+$D$9*DP417+$E$9*V417)</f>
        <v>0</v>
      </c>
      <c r="X417">
        <f>0.61365*exp(17.502*W417/(240.97+W417))</f>
        <v>0</v>
      </c>
      <c r="Y417">
        <f>(Z417/AA417*100)</f>
        <v>0</v>
      </c>
      <c r="Z417">
        <f>DG417*(DL417+DM417)/1000</f>
        <v>0</v>
      </c>
      <c r="AA417">
        <f>0.61365*exp(17.502*DN417/(240.97+DN417))</f>
        <v>0</v>
      </c>
      <c r="AB417">
        <f>(X417-DG417*(DL417+DM417)/1000)</f>
        <v>0</v>
      </c>
      <c r="AC417">
        <f>(-J417*44100)</f>
        <v>0</v>
      </c>
      <c r="AD417">
        <f>2*29.3*R417*0.92*(DN417-W417)</f>
        <v>0</v>
      </c>
      <c r="AE417">
        <f>2*0.95*5.67E-8*(((DN417+$B$9)+273)^4-(W417+273)^4)</f>
        <v>0</v>
      </c>
      <c r="AF417">
        <f>U417+AE417+AC417+AD417</f>
        <v>0</v>
      </c>
      <c r="AG417">
        <v>0</v>
      </c>
      <c r="AH417">
        <v>0</v>
      </c>
      <c r="AI417">
        <f>IF(AG417*$H$15&gt;=AK417,1.0,(AK417/(AK417-AG417*$H$15)))</f>
        <v>0</v>
      </c>
      <c r="AJ417">
        <f>(AI417-1)*100</f>
        <v>0</v>
      </c>
      <c r="AK417">
        <f>MAX(0,($B$15+$C$15*DS417)/(1+$D$15*DS417)*DL417/(DN417+273)*$E$15)</f>
        <v>0</v>
      </c>
      <c r="AL417" t="s">
        <v>422</v>
      </c>
      <c r="AM417" t="s">
        <v>422</v>
      </c>
      <c r="AN417">
        <v>0</v>
      </c>
      <c r="AO417">
        <v>0</v>
      </c>
      <c r="AP417">
        <f>1-AN417/AO417</f>
        <v>0</v>
      </c>
      <c r="AQ417">
        <v>0</v>
      </c>
      <c r="AR417" t="s">
        <v>422</v>
      </c>
      <c r="AS417" t="s">
        <v>422</v>
      </c>
      <c r="AT417">
        <v>0</v>
      </c>
      <c r="AU417">
        <v>0</v>
      </c>
      <c r="AV417">
        <f>1-AT417/AU417</f>
        <v>0</v>
      </c>
      <c r="AW417">
        <v>0.5</v>
      </c>
      <c r="AX417">
        <f>CW417</f>
        <v>0</v>
      </c>
      <c r="AY417">
        <f>L417</f>
        <v>0</v>
      </c>
      <c r="AZ417">
        <f>AV417*AW417*AX417</f>
        <v>0</v>
      </c>
      <c r="BA417">
        <f>(AY417-AQ417)/AX417</f>
        <v>0</v>
      </c>
      <c r="BB417">
        <f>(AO417-AU417)/AU417</f>
        <v>0</v>
      </c>
      <c r="BC417">
        <f>AN417/(AP417+AN417/AU417)</f>
        <v>0</v>
      </c>
      <c r="BD417" t="s">
        <v>422</v>
      </c>
      <c r="BE417">
        <v>0</v>
      </c>
      <c r="BF417">
        <f>IF(BE417&lt;&gt;0, BE417, BC417)</f>
        <v>0</v>
      </c>
      <c r="BG417">
        <f>1-BF417/AU417</f>
        <v>0</v>
      </c>
      <c r="BH417">
        <f>(AU417-AT417)/(AU417-BF417)</f>
        <v>0</v>
      </c>
      <c r="BI417">
        <f>(AO417-AU417)/(AO417-BF417)</f>
        <v>0</v>
      </c>
      <c r="BJ417">
        <f>(AU417-AT417)/(AU417-AN417)</f>
        <v>0</v>
      </c>
      <c r="BK417">
        <f>(AO417-AU417)/(AO417-AN417)</f>
        <v>0</v>
      </c>
      <c r="BL417">
        <f>(BH417*BF417/AT417)</f>
        <v>0</v>
      </c>
      <c r="BM417">
        <f>(1-BL417)</f>
        <v>0</v>
      </c>
      <c r="CV417">
        <f>$B$13*DT417+$C$13*DU417+$F$13*EF417*(1-EI417)</f>
        <v>0</v>
      </c>
      <c r="CW417">
        <f>CV417*CX417</f>
        <v>0</v>
      </c>
      <c r="CX417">
        <f>($B$13*$D$11+$C$13*$D$11+$F$13*((ES417+EK417)/MAX(ES417+EK417+ET417, 0.1)*$I$11+ET417/MAX(ES417+EK417+ET417, 0.1)*$J$11))/($B$13+$C$13+$F$13)</f>
        <v>0</v>
      </c>
      <c r="CY417">
        <f>($B$13*$K$11+$C$13*$K$11+$F$13*((ES417+EK417)/MAX(ES417+EK417+ET417, 0.1)*$P$11+ET417/MAX(ES417+EK417+ET417, 0.1)*$Q$11))/($B$13+$C$13+$F$13)</f>
        <v>0</v>
      </c>
      <c r="CZ417">
        <v>2.44</v>
      </c>
      <c r="DA417">
        <v>0.5</v>
      </c>
      <c r="DB417" t="s">
        <v>423</v>
      </c>
      <c r="DC417">
        <v>2</v>
      </c>
      <c r="DD417">
        <v>1758417059</v>
      </c>
      <c r="DE417">
        <v>422.6228333333333</v>
      </c>
      <c r="DF417">
        <v>419.9934583333334</v>
      </c>
      <c r="DG417">
        <v>23.320075</v>
      </c>
      <c r="DH417">
        <v>23.23565416666667</v>
      </c>
      <c r="DI417">
        <v>423.283875</v>
      </c>
      <c r="DJ417">
        <v>23.0167625</v>
      </c>
      <c r="DK417">
        <v>499.9839166666666</v>
      </c>
      <c r="DL417">
        <v>90.18075416666666</v>
      </c>
      <c r="DM417">
        <v>0.06832870833333334</v>
      </c>
      <c r="DN417">
        <v>29.77090416666667</v>
      </c>
      <c r="DO417">
        <v>29.969725</v>
      </c>
      <c r="DP417">
        <v>999.9</v>
      </c>
      <c r="DQ417">
        <v>0</v>
      </c>
      <c r="DR417">
        <v>0</v>
      </c>
      <c r="DS417">
        <v>10004.0575</v>
      </c>
      <c r="DT417">
        <v>0</v>
      </c>
      <c r="DU417">
        <v>3.768065416666667</v>
      </c>
      <c r="DV417">
        <v>2.629220416666667</v>
      </c>
      <c r="DW417">
        <v>432.7137083333334</v>
      </c>
      <c r="DX417">
        <v>429.9846666666667</v>
      </c>
      <c r="DY417">
        <v>0.08443109166666667</v>
      </c>
      <c r="DZ417">
        <v>419.9934583333334</v>
      </c>
      <c r="EA417">
        <v>23.23565416666667</v>
      </c>
      <c r="EB417">
        <v>2.103023333333333</v>
      </c>
      <c r="EC417">
        <v>2.095408333333333</v>
      </c>
      <c r="ED417">
        <v>18.24209583333333</v>
      </c>
      <c r="EE417">
        <v>18.184325</v>
      </c>
      <c r="EF417">
        <v>0.00500078</v>
      </c>
      <c r="EG417">
        <v>0</v>
      </c>
      <c r="EH417">
        <v>0</v>
      </c>
      <c r="EI417">
        <v>0</v>
      </c>
      <c r="EJ417">
        <v>271.6166666666667</v>
      </c>
      <c r="EK417">
        <v>0.00500078</v>
      </c>
      <c r="EL417">
        <v>-18.04166666666667</v>
      </c>
      <c r="EM417">
        <v>-0.8375</v>
      </c>
      <c r="EN417">
        <v>35.252375</v>
      </c>
      <c r="EO417">
        <v>38.73933333333333</v>
      </c>
      <c r="EP417">
        <v>37.54666666666666</v>
      </c>
      <c r="EQ417">
        <v>38.86695833333333</v>
      </c>
      <c r="ER417">
        <v>37.729</v>
      </c>
      <c r="ES417">
        <v>0</v>
      </c>
      <c r="ET417">
        <v>0</v>
      </c>
      <c r="EU417">
        <v>0</v>
      </c>
      <c r="EV417">
        <v>1758417067.2</v>
      </c>
      <c r="EW417">
        <v>0</v>
      </c>
      <c r="EX417">
        <v>270.5653846153846</v>
      </c>
      <c r="EY417">
        <v>-32.11282007045529</v>
      </c>
      <c r="EZ417">
        <v>20.50940183488855</v>
      </c>
      <c r="FA417">
        <v>-18.86538461538461</v>
      </c>
      <c r="FB417">
        <v>15</v>
      </c>
      <c r="FC417">
        <v>0</v>
      </c>
      <c r="FD417" t="s">
        <v>424</v>
      </c>
      <c r="FE417">
        <v>1746989605.5</v>
      </c>
      <c r="FF417">
        <v>1746989593.5</v>
      </c>
      <c r="FG417">
        <v>0</v>
      </c>
      <c r="FH417">
        <v>-0.274</v>
      </c>
      <c r="FI417">
        <v>-0.002</v>
      </c>
      <c r="FJ417">
        <v>2.549</v>
      </c>
      <c r="FK417">
        <v>0.129</v>
      </c>
      <c r="FL417">
        <v>420</v>
      </c>
      <c r="FM417">
        <v>17</v>
      </c>
      <c r="FN417">
        <v>0.02</v>
      </c>
      <c r="FO417">
        <v>0.04</v>
      </c>
      <c r="FP417">
        <v>2.63104</v>
      </c>
      <c r="FQ417">
        <v>-0.06279324041811432</v>
      </c>
      <c r="FR417">
        <v>0.04724732734730519</v>
      </c>
      <c r="FS417">
        <v>1</v>
      </c>
      <c r="FT417">
        <v>269.8676470588235</v>
      </c>
      <c r="FU417">
        <v>3.228419032866089</v>
      </c>
      <c r="FV417">
        <v>7.275329812141337</v>
      </c>
      <c r="FW417">
        <v>0</v>
      </c>
      <c r="FX417">
        <v>0.08406750487804879</v>
      </c>
      <c r="FY417">
        <v>0.002589150522648197</v>
      </c>
      <c r="FZ417">
        <v>0.001315526357969612</v>
      </c>
      <c r="GA417">
        <v>1</v>
      </c>
      <c r="GB417">
        <v>2</v>
      </c>
      <c r="GC417">
        <v>3</v>
      </c>
      <c r="GD417" t="s">
        <v>425</v>
      </c>
      <c r="GE417">
        <v>3.1031</v>
      </c>
      <c r="GF417">
        <v>2.72673</v>
      </c>
      <c r="GG417">
        <v>0.0881791</v>
      </c>
      <c r="GH417">
        <v>0.08770989999999999</v>
      </c>
      <c r="GI417">
        <v>0.105275</v>
      </c>
      <c r="GJ417">
        <v>0.106417</v>
      </c>
      <c r="GK417">
        <v>23832.5</v>
      </c>
      <c r="GL417">
        <v>21637.9</v>
      </c>
      <c r="GM417">
        <v>26701.8</v>
      </c>
      <c r="GN417">
        <v>23940.3</v>
      </c>
      <c r="GO417">
        <v>38230.1</v>
      </c>
      <c r="GP417">
        <v>31622.8</v>
      </c>
      <c r="GQ417">
        <v>46631.7</v>
      </c>
      <c r="GR417">
        <v>37875.7</v>
      </c>
      <c r="GS417">
        <v>1.86658</v>
      </c>
      <c r="GT417">
        <v>1.85795</v>
      </c>
      <c r="GU417">
        <v>0.0931472</v>
      </c>
      <c r="GV417">
        <v>0</v>
      </c>
      <c r="GW417">
        <v>28.4444</v>
      </c>
      <c r="GX417">
        <v>999.9</v>
      </c>
      <c r="GY417">
        <v>52.8</v>
      </c>
      <c r="GZ417">
        <v>31.8</v>
      </c>
      <c r="HA417">
        <v>27.6438</v>
      </c>
      <c r="HB417">
        <v>60.6237</v>
      </c>
      <c r="HC417">
        <v>25.9696</v>
      </c>
      <c r="HD417">
        <v>1</v>
      </c>
      <c r="HE417">
        <v>0.13783</v>
      </c>
      <c r="HF417">
        <v>-1.22967</v>
      </c>
      <c r="HG417">
        <v>20.2942</v>
      </c>
      <c r="HH417">
        <v>5.22088</v>
      </c>
      <c r="HI417">
        <v>11.9798</v>
      </c>
      <c r="HJ417">
        <v>4.9651</v>
      </c>
      <c r="HK417">
        <v>3.27588</v>
      </c>
      <c r="HL417">
        <v>9999</v>
      </c>
      <c r="HM417">
        <v>9999</v>
      </c>
      <c r="HN417">
        <v>9999</v>
      </c>
      <c r="HO417">
        <v>999.9</v>
      </c>
      <c r="HP417">
        <v>1.86387</v>
      </c>
      <c r="HQ417">
        <v>1.86007</v>
      </c>
      <c r="HR417">
        <v>1.8584</v>
      </c>
      <c r="HS417">
        <v>1.85974</v>
      </c>
      <c r="HT417">
        <v>1.85985</v>
      </c>
      <c r="HU417">
        <v>1.85838</v>
      </c>
      <c r="HV417">
        <v>1.85745</v>
      </c>
      <c r="HW417">
        <v>1.85236</v>
      </c>
      <c r="HX417">
        <v>0</v>
      </c>
      <c r="HY417">
        <v>0</v>
      </c>
      <c r="HZ417">
        <v>0</v>
      </c>
      <c r="IA417">
        <v>0</v>
      </c>
      <c r="IB417" t="s">
        <v>426</v>
      </c>
      <c r="IC417" t="s">
        <v>427</v>
      </c>
      <c r="ID417" t="s">
        <v>428</v>
      </c>
      <c r="IE417" t="s">
        <v>428</v>
      </c>
      <c r="IF417" t="s">
        <v>428</v>
      </c>
      <c r="IG417" t="s">
        <v>428</v>
      </c>
      <c r="IH417">
        <v>0</v>
      </c>
      <c r="II417">
        <v>100</v>
      </c>
      <c r="IJ417">
        <v>100</v>
      </c>
      <c r="IK417">
        <v>-0.662</v>
      </c>
      <c r="IL417">
        <v>0.3033</v>
      </c>
      <c r="IM417">
        <v>-0.6605319167387009</v>
      </c>
      <c r="IN417">
        <v>-0.0004737513092168879</v>
      </c>
      <c r="IO417">
        <v>1.233974951706583E-06</v>
      </c>
      <c r="IP417">
        <v>-2.791035861235605E-10</v>
      </c>
      <c r="IQ417">
        <v>0.04306461537617447</v>
      </c>
      <c r="IR417">
        <v>-0.002560808816659483</v>
      </c>
      <c r="IS417">
        <v>0.0007441110143227328</v>
      </c>
      <c r="IT417">
        <v>-6.151772081818622E-06</v>
      </c>
      <c r="IU417">
        <v>2</v>
      </c>
      <c r="IV417">
        <v>1988</v>
      </c>
      <c r="IW417">
        <v>1</v>
      </c>
      <c r="IX417">
        <v>28</v>
      </c>
      <c r="IY417">
        <v>190457.7</v>
      </c>
      <c r="IZ417">
        <v>190457.9</v>
      </c>
      <c r="JA417">
        <v>1.1499</v>
      </c>
      <c r="JB417">
        <v>2.60986</v>
      </c>
      <c r="JC417">
        <v>1.49658</v>
      </c>
      <c r="JD417">
        <v>2.34741</v>
      </c>
      <c r="JE417">
        <v>1.54907</v>
      </c>
      <c r="JF417">
        <v>2.46582</v>
      </c>
      <c r="JG417">
        <v>36.6233</v>
      </c>
      <c r="JH417">
        <v>24.0963</v>
      </c>
      <c r="JI417">
        <v>18</v>
      </c>
      <c r="JJ417">
        <v>481.762</v>
      </c>
      <c r="JK417">
        <v>490.769</v>
      </c>
      <c r="JL417">
        <v>30.1213</v>
      </c>
      <c r="JM417">
        <v>29.0313</v>
      </c>
      <c r="JN417">
        <v>29.9999</v>
      </c>
      <c r="JO417">
        <v>29.239</v>
      </c>
      <c r="JP417">
        <v>29.2311</v>
      </c>
      <c r="JQ417">
        <v>23.1148</v>
      </c>
      <c r="JR417">
        <v>19.4178</v>
      </c>
      <c r="JS417">
        <v>100</v>
      </c>
      <c r="JT417">
        <v>30.1477</v>
      </c>
      <c r="JU417">
        <v>420</v>
      </c>
      <c r="JV417">
        <v>23.2852</v>
      </c>
      <c r="JW417">
        <v>101.953</v>
      </c>
      <c r="JX417">
        <v>91.3424</v>
      </c>
    </row>
    <row r="418" spans="1:284">
      <c r="A418">
        <v>400</v>
      </c>
      <c r="B418">
        <v>1758417069</v>
      </c>
      <c r="C418">
        <v>4366</v>
      </c>
      <c r="D418" t="s">
        <v>1237</v>
      </c>
      <c r="E418" t="s">
        <v>1238</v>
      </c>
      <c r="F418">
        <v>5</v>
      </c>
      <c r="G418" t="s">
        <v>1220</v>
      </c>
      <c r="H418" t="s">
        <v>421</v>
      </c>
      <c r="I418">
        <v>1758417061</v>
      </c>
      <c r="J418">
        <f>(K418)/1000</f>
        <v>0</v>
      </c>
      <c r="K418">
        <f>1000*DK418*AI418*(DG418-DH418)/(100*CZ418*(1000-AI418*DG418))</f>
        <v>0</v>
      </c>
      <c r="L418">
        <f>DK418*AI418*(DF418-DE418*(1000-AI418*DH418)/(1000-AI418*DG418))/(100*CZ418)</f>
        <v>0</v>
      </c>
      <c r="M418">
        <f>DE418 - IF(AI418&gt;1, L418*CZ418*100.0/(AK418), 0)</f>
        <v>0</v>
      </c>
      <c r="N418">
        <f>((T418-J418/2)*M418-L418)/(T418+J418/2)</f>
        <v>0</v>
      </c>
      <c r="O418">
        <f>N418*(DL418+DM418)/1000.0</f>
        <v>0</v>
      </c>
      <c r="P418">
        <f>(DE418 - IF(AI418&gt;1, L418*CZ418*100.0/(AK418), 0))*(DL418+DM418)/1000.0</f>
        <v>0</v>
      </c>
      <c r="Q418">
        <f>2.0/((1/S418-1/R418)+SIGN(S418)*SQRT((1/S418-1/R418)*(1/S418-1/R418) + 4*DA418/((DA418+1)*(DA418+1))*(2*1/S418*1/R418-1/R418*1/R418)))</f>
        <v>0</v>
      </c>
      <c r="R418">
        <f>IF(LEFT(DB418,1)&lt;&gt;"0",IF(LEFT(DB418,1)="1",3.0,DC418),$D$5+$E$5*(DS418*DL418/($K$5*1000))+$F$5*(DS418*DL418/($K$5*1000))*MAX(MIN(CZ418,$J$5),$I$5)*MAX(MIN(CZ418,$J$5),$I$5)+$G$5*MAX(MIN(CZ418,$J$5),$I$5)*(DS418*DL418/($K$5*1000))+$H$5*(DS418*DL418/($K$5*1000))*(DS418*DL418/($K$5*1000)))</f>
        <v>0</v>
      </c>
      <c r="S418">
        <f>J418*(1000-(1000*0.61365*exp(17.502*W418/(240.97+W418))/(DL418+DM418)+DG418)/2)/(1000*0.61365*exp(17.502*W418/(240.97+W418))/(DL418+DM418)-DG418)</f>
        <v>0</v>
      </c>
      <c r="T418">
        <f>1/((DA418+1)/(Q418/1.6)+1/(R418/1.37)) + DA418/((DA418+1)/(Q418/1.6) + DA418/(R418/1.37))</f>
        <v>0</v>
      </c>
      <c r="U418">
        <f>(CV418*CY418)</f>
        <v>0</v>
      </c>
      <c r="V418">
        <f>(DN418+(U418+2*0.95*5.67E-8*(((DN418+$B$9)+273)^4-(DN418+273)^4)-44100*J418)/(1.84*29.3*R418+8*0.95*5.67E-8*(DN418+273)^3))</f>
        <v>0</v>
      </c>
      <c r="W418">
        <f>($C$9*DO418+$D$9*DP418+$E$9*V418)</f>
        <v>0</v>
      </c>
      <c r="X418">
        <f>0.61365*exp(17.502*W418/(240.97+W418))</f>
        <v>0</v>
      </c>
      <c r="Y418">
        <f>(Z418/AA418*100)</f>
        <v>0</v>
      </c>
      <c r="Z418">
        <f>DG418*(DL418+DM418)/1000</f>
        <v>0</v>
      </c>
      <c r="AA418">
        <f>0.61365*exp(17.502*DN418/(240.97+DN418))</f>
        <v>0</v>
      </c>
      <c r="AB418">
        <f>(X418-DG418*(DL418+DM418)/1000)</f>
        <v>0</v>
      </c>
      <c r="AC418">
        <f>(-J418*44100)</f>
        <v>0</v>
      </c>
      <c r="AD418">
        <f>2*29.3*R418*0.92*(DN418-W418)</f>
        <v>0</v>
      </c>
      <c r="AE418">
        <f>2*0.95*5.67E-8*(((DN418+$B$9)+273)^4-(W418+273)^4)</f>
        <v>0</v>
      </c>
      <c r="AF418">
        <f>U418+AE418+AC418+AD418</f>
        <v>0</v>
      </c>
      <c r="AG418">
        <v>0</v>
      </c>
      <c r="AH418">
        <v>0</v>
      </c>
      <c r="AI418">
        <f>IF(AG418*$H$15&gt;=AK418,1.0,(AK418/(AK418-AG418*$H$15)))</f>
        <v>0</v>
      </c>
      <c r="AJ418">
        <f>(AI418-1)*100</f>
        <v>0</v>
      </c>
      <c r="AK418">
        <f>MAX(0,($B$15+$C$15*DS418)/(1+$D$15*DS418)*DL418/(DN418+273)*$E$15)</f>
        <v>0</v>
      </c>
      <c r="AL418" t="s">
        <v>422</v>
      </c>
      <c r="AM418" t="s">
        <v>422</v>
      </c>
      <c r="AN418">
        <v>0</v>
      </c>
      <c r="AO418">
        <v>0</v>
      </c>
      <c r="AP418">
        <f>1-AN418/AO418</f>
        <v>0</v>
      </c>
      <c r="AQ418">
        <v>0</v>
      </c>
      <c r="AR418" t="s">
        <v>422</v>
      </c>
      <c r="AS418" t="s">
        <v>422</v>
      </c>
      <c r="AT418">
        <v>0</v>
      </c>
      <c r="AU418">
        <v>0</v>
      </c>
      <c r="AV418">
        <f>1-AT418/AU418</f>
        <v>0</v>
      </c>
      <c r="AW418">
        <v>0.5</v>
      </c>
      <c r="AX418">
        <f>CW418</f>
        <v>0</v>
      </c>
      <c r="AY418">
        <f>L418</f>
        <v>0</v>
      </c>
      <c r="AZ418">
        <f>AV418*AW418*AX418</f>
        <v>0</v>
      </c>
      <c r="BA418">
        <f>(AY418-AQ418)/AX418</f>
        <v>0</v>
      </c>
      <c r="BB418">
        <f>(AO418-AU418)/AU418</f>
        <v>0</v>
      </c>
      <c r="BC418">
        <f>AN418/(AP418+AN418/AU418)</f>
        <v>0</v>
      </c>
      <c r="BD418" t="s">
        <v>422</v>
      </c>
      <c r="BE418">
        <v>0</v>
      </c>
      <c r="BF418">
        <f>IF(BE418&lt;&gt;0, BE418, BC418)</f>
        <v>0</v>
      </c>
      <c r="BG418">
        <f>1-BF418/AU418</f>
        <v>0</v>
      </c>
      <c r="BH418">
        <f>(AU418-AT418)/(AU418-BF418)</f>
        <v>0</v>
      </c>
      <c r="BI418">
        <f>(AO418-AU418)/(AO418-BF418)</f>
        <v>0</v>
      </c>
      <c r="BJ418">
        <f>(AU418-AT418)/(AU418-AN418)</f>
        <v>0</v>
      </c>
      <c r="BK418">
        <f>(AO418-AU418)/(AO418-AN418)</f>
        <v>0</v>
      </c>
      <c r="BL418">
        <f>(BH418*BF418/AT418)</f>
        <v>0</v>
      </c>
      <c r="BM418">
        <f>(1-BL418)</f>
        <v>0</v>
      </c>
      <c r="CV418">
        <f>$B$13*DT418+$C$13*DU418+$F$13*EF418*(1-EI418)</f>
        <v>0</v>
      </c>
      <c r="CW418">
        <f>CV418*CX418</f>
        <v>0</v>
      </c>
      <c r="CX418">
        <f>($B$13*$D$11+$C$13*$D$11+$F$13*((ES418+EK418)/MAX(ES418+EK418+ET418, 0.1)*$I$11+ET418/MAX(ES418+EK418+ET418, 0.1)*$J$11))/($B$13+$C$13+$F$13)</f>
        <v>0</v>
      </c>
      <c r="CY418">
        <f>($B$13*$K$11+$C$13*$K$11+$F$13*((ES418+EK418)/MAX(ES418+EK418+ET418, 0.1)*$P$11+ET418/MAX(ES418+EK418+ET418, 0.1)*$Q$11))/($B$13+$C$13+$F$13)</f>
        <v>0</v>
      </c>
      <c r="CZ418">
        <v>2.44</v>
      </c>
      <c r="DA418">
        <v>0.5</v>
      </c>
      <c r="DB418" t="s">
        <v>423</v>
      </c>
      <c r="DC418">
        <v>2</v>
      </c>
      <c r="DD418">
        <v>1758417061</v>
      </c>
      <c r="DE418">
        <v>422.6143333333334</v>
      </c>
      <c r="DF418">
        <v>420.0020416666666</v>
      </c>
      <c r="DG418">
        <v>23.3199625</v>
      </c>
      <c r="DH418">
        <v>23.23532916666666</v>
      </c>
      <c r="DI418">
        <v>423.275375</v>
      </c>
      <c r="DJ418">
        <v>23.01665</v>
      </c>
      <c r="DK418">
        <v>500.012</v>
      </c>
      <c r="DL418">
        <v>90.18056249999999</v>
      </c>
      <c r="DM418">
        <v>0.06831184583333333</v>
      </c>
      <c r="DN418">
        <v>29.76955833333333</v>
      </c>
      <c r="DO418">
        <v>29.96875416666667</v>
      </c>
      <c r="DP418">
        <v>999.9</v>
      </c>
      <c r="DQ418">
        <v>0</v>
      </c>
      <c r="DR418">
        <v>0</v>
      </c>
      <c r="DS418">
        <v>10006.87</v>
      </c>
      <c r="DT418">
        <v>0</v>
      </c>
      <c r="DU418">
        <v>3.768065416666667</v>
      </c>
      <c r="DV418">
        <v>2.612137083333333</v>
      </c>
      <c r="DW418">
        <v>432.7049583333333</v>
      </c>
      <c r="DX418">
        <v>429.9932916666667</v>
      </c>
      <c r="DY418">
        <v>0.08464789166666666</v>
      </c>
      <c r="DZ418">
        <v>420.0020416666666</v>
      </c>
      <c r="EA418">
        <v>23.23532916666666</v>
      </c>
      <c r="EB418">
        <v>2.103008333333333</v>
      </c>
      <c r="EC418">
        <v>2.095374583333333</v>
      </c>
      <c r="ED418">
        <v>18.24198333333333</v>
      </c>
      <c r="EE418">
        <v>18.18406666666667</v>
      </c>
      <c r="EF418">
        <v>0.00500078</v>
      </c>
      <c r="EG418">
        <v>0</v>
      </c>
      <c r="EH418">
        <v>0</v>
      </c>
      <c r="EI418">
        <v>0</v>
      </c>
      <c r="EJ418">
        <v>270.3166666666667</v>
      </c>
      <c r="EK418">
        <v>0.00500078</v>
      </c>
      <c r="EL418">
        <v>-17.55416666666667</v>
      </c>
      <c r="EM418">
        <v>-0.7708333333333334</v>
      </c>
      <c r="EN418">
        <v>35.23933333333333</v>
      </c>
      <c r="EO418">
        <v>38.72108333333333</v>
      </c>
      <c r="EP418">
        <v>37.53879166666666</v>
      </c>
      <c r="EQ418">
        <v>38.84875</v>
      </c>
      <c r="ER418">
        <v>37.731625</v>
      </c>
      <c r="ES418">
        <v>0</v>
      </c>
      <c r="ET418">
        <v>0</v>
      </c>
      <c r="EU418">
        <v>0</v>
      </c>
      <c r="EV418">
        <v>1758417069</v>
      </c>
      <c r="EW418">
        <v>0</v>
      </c>
      <c r="EX418">
        <v>269</v>
      </c>
      <c r="EY418">
        <v>2.800000454217022</v>
      </c>
      <c r="EZ418">
        <v>-1.884615261479383</v>
      </c>
      <c r="FA418">
        <v>-18.628</v>
      </c>
      <c r="FB418">
        <v>15</v>
      </c>
      <c r="FC418">
        <v>0</v>
      </c>
      <c r="FD418" t="s">
        <v>424</v>
      </c>
      <c r="FE418">
        <v>1746989605.5</v>
      </c>
      <c r="FF418">
        <v>1746989593.5</v>
      </c>
      <c r="FG418">
        <v>0</v>
      </c>
      <c r="FH418">
        <v>-0.274</v>
      </c>
      <c r="FI418">
        <v>-0.002</v>
      </c>
      <c r="FJ418">
        <v>2.549</v>
      </c>
      <c r="FK418">
        <v>0.129</v>
      </c>
      <c r="FL418">
        <v>420</v>
      </c>
      <c r="FM418">
        <v>17</v>
      </c>
      <c r="FN418">
        <v>0.02</v>
      </c>
      <c r="FO418">
        <v>0.04</v>
      </c>
      <c r="FP418">
        <v>2.6339265</v>
      </c>
      <c r="FQ418">
        <v>-0.2065456660412729</v>
      </c>
      <c r="FR418">
        <v>0.04561843232455493</v>
      </c>
      <c r="FS418">
        <v>1</v>
      </c>
      <c r="FT418">
        <v>269.7941176470589</v>
      </c>
      <c r="FU418">
        <v>-10.52100811391169</v>
      </c>
      <c r="FV418">
        <v>6.356790772656878</v>
      </c>
      <c r="FW418">
        <v>0</v>
      </c>
      <c r="FX418">
        <v>0.08433813749999999</v>
      </c>
      <c r="FY418">
        <v>0.0006595215759847387</v>
      </c>
      <c r="FZ418">
        <v>0.001224459354916998</v>
      </c>
      <c r="GA418">
        <v>1</v>
      </c>
      <c r="GB418">
        <v>2</v>
      </c>
      <c r="GC418">
        <v>3</v>
      </c>
      <c r="GD418" t="s">
        <v>425</v>
      </c>
      <c r="GE418">
        <v>3.10338</v>
      </c>
      <c r="GF418">
        <v>2.72638</v>
      </c>
      <c r="GG418">
        <v>0.08817850000000001</v>
      </c>
      <c r="GH418">
        <v>0.0877165</v>
      </c>
      <c r="GI418">
        <v>0.105279</v>
      </c>
      <c r="GJ418">
        <v>0.106411</v>
      </c>
      <c r="GK418">
        <v>23832.6</v>
      </c>
      <c r="GL418">
        <v>21637.9</v>
      </c>
      <c r="GM418">
        <v>26701.9</v>
      </c>
      <c r="GN418">
        <v>23940.5</v>
      </c>
      <c r="GO418">
        <v>38230.1</v>
      </c>
      <c r="GP418">
        <v>31623.1</v>
      </c>
      <c r="GQ418">
        <v>46631.8</v>
      </c>
      <c r="GR418">
        <v>37875.8</v>
      </c>
      <c r="GS418">
        <v>1.86725</v>
      </c>
      <c r="GT418">
        <v>1.85735</v>
      </c>
      <c r="GU418">
        <v>0.0934526</v>
      </c>
      <c r="GV418">
        <v>0</v>
      </c>
      <c r="GW418">
        <v>28.4419</v>
      </c>
      <c r="GX418">
        <v>999.9</v>
      </c>
      <c r="GY418">
        <v>52.8</v>
      </c>
      <c r="GZ418">
        <v>31.8</v>
      </c>
      <c r="HA418">
        <v>27.6434</v>
      </c>
      <c r="HB418">
        <v>60.9637</v>
      </c>
      <c r="HC418">
        <v>25.7091</v>
      </c>
      <c r="HD418">
        <v>1</v>
      </c>
      <c r="HE418">
        <v>0.137818</v>
      </c>
      <c r="HF418">
        <v>-1.25962</v>
      </c>
      <c r="HG418">
        <v>20.2941</v>
      </c>
      <c r="HH418">
        <v>5.22088</v>
      </c>
      <c r="HI418">
        <v>11.98</v>
      </c>
      <c r="HJ418">
        <v>4.9651</v>
      </c>
      <c r="HK418">
        <v>3.27593</v>
      </c>
      <c r="HL418">
        <v>9999</v>
      </c>
      <c r="HM418">
        <v>9999</v>
      </c>
      <c r="HN418">
        <v>9999</v>
      </c>
      <c r="HO418">
        <v>999.9</v>
      </c>
      <c r="HP418">
        <v>1.86386</v>
      </c>
      <c r="HQ418">
        <v>1.86007</v>
      </c>
      <c r="HR418">
        <v>1.85839</v>
      </c>
      <c r="HS418">
        <v>1.85974</v>
      </c>
      <c r="HT418">
        <v>1.85986</v>
      </c>
      <c r="HU418">
        <v>1.85838</v>
      </c>
      <c r="HV418">
        <v>1.85745</v>
      </c>
      <c r="HW418">
        <v>1.85236</v>
      </c>
      <c r="HX418">
        <v>0</v>
      </c>
      <c r="HY418">
        <v>0</v>
      </c>
      <c r="HZ418">
        <v>0</v>
      </c>
      <c r="IA418">
        <v>0</v>
      </c>
      <c r="IB418" t="s">
        <v>426</v>
      </c>
      <c r="IC418" t="s">
        <v>427</v>
      </c>
      <c r="ID418" t="s">
        <v>428</v>
      </c>
      <c r="IE418" t="s">
        <v>428</v>
      </c>
      <c r="IF418" t="s">
        <v>428</v>
      </c>
      <c r="IG418" t="s">
        <v>428</v>
      </c>
      <c r="IH418">
        <v>0</v>
      </c>
      <c r="II418">
        <v>100</v>
      </c>
      <c r="IJ418">
        <v>100</v>
      </c>
      <c r="IK418">
        <v>-0.661</v>
      </c>
      <c r="IL418">
        <v>0.3033</v>
      </c>
      <c r="IM418">
        <v>-0.6605319167387009</v>
      </c>
      <c r="IN418">
        <v>-0.0004737513092168879</v>
      </c>
      <c r="IO418">
        <v>1.233974951706583E-06</v>
      </c>
      <c r="IP418">
        <v>-2.791035861235605E-10</v>
      </c>
      <c r="IQ418">
        <v>0.04306461537617447</v>
      </c>
      <c r="IR418">
        <v>-0.002560808816659483</v>
      </c>
      <c r="IS418">
        <v>0.0007441110143227328</v>
      </c>
      <c r="IT418">
        <v>-6.151772081818622E-06</v>
      </c>
      <c r="IU418">
        <v>2</v>
      </c>
      <c r="IV418">
        <v>1988</v>
      </c>
      <c r="IW418">
        <v>1</v>
      </c>
      <c r="IX418">
        <v>28</v>
      </c>
      <c r="IY418">
        <v>190457.7</v>
      </c>
      <c r="IZ418">
        <v>190457.9</v>
      </c>
      <c r="JA418">
        <v>1.1499</v>
      </c>
      <c r="JB418">
        <v>2.61597</v>
      </c>
      <c r="JC418">
        <v>1.49658</v>
      </c>
      <c r="JD418">
        <v>2.34741</v>
      </c>
      <c r="JE418">
        <v>1.54907</v>
      </c>
      <c r="JF418">
        <v>2.40112</v>
      </c>
      <c r="JG418">
        <v>36.6233</v>
      </c>
      <c r="JH418">
        <v>24.0963</v>
      </c>
      <c r="JI418">
        <v>18</v>
      </c>
      <c r="JJ418">
        <v>482.155</v>
      </c>
      <c r="JK418">
        <v>490.368</v>
      </c>
      <c r="JL418">
        <v>30.1285</v>
      </c>
      <c r="JM418">
        <v>29.0313</v>
      </c>
      <c r="JN418">
        <v>29.9999</v>
      </c>
      <c r="JO418">
        <v>29.239</v>
      </c>
      <c r="JP418">
        <v>29.2303</v>
      </c>
      <c r="JQ418">
        <v>23.1148</v>
      </c>
      <c r="JR418">
        <v>19.4178</v>
      </c>
      <c r="JS418">
        <v>100</v>
      </c>
      <c r="JT418">
        <v>30.1477</v>
      </c>
      <c r="JU418">
        <v>420</v>
      </c>
      <c r="JV418">
        <v>23.285</v>
      </c>
      <c r="JW418">
        <v>101.953</v>
      </c>
      <c r="JX418">
        <v>91.3428</v>
      </c>
    </row>
    <row r="419" spans="1:284">
      <c r="A419">
        <v>401</v>
      </c>
      <c r="B419">
        <v>1758417071</v>
      </c>
      <c r="C419">
        <v>4368</v>
      </c>
      <c r="D419" t="s">
        <v>1239</v>
      </c>
      <c r="E419" t="s">
        <v>1240</v>
      </c>
      <c r="F419">
        <v>5</v>
      </c>
      <c r="G419" t="s">
        <v>1220</v>
      </c>
      <c r="H419" t="s">
        <v>421</v>
      </c>
      <c r="I419">
        <v>1758417063</v>
      </c>
      <c r="J419">
        <f>(K419)/1000</f>
        <v>0</v>
      </c>
      <c r="K419">
        <f>1000*DK419*AI419*(DG419-DH419)/(100*CZ419*(1000-AI419*DG419))</f>
        <v>0</v>
      </c>
      <c r="L419">
        <f>DK419*AI419*(DF419-DE419*(1000-AI419*DH419)/(1000-AI419*DG419))/(100*CZ419)</f>
        <v>0</v>
      </c>
      <c r="M419">
        <f>DE419 - IF(AI419&gt;1, L419*CZ419*100.0/(AK419), 0)</f>
        <v>0</v>
      </c>
      <c r="N419">
        <f>((T419-J419/2)*M419-L419)/(T419+J419/2)</f>
        <v>0</v>
      </c>
      <c r="O419">
        <f>N419*(DL419+DM419)/1000.0</f>
        <v>0</v>
      </c>
      <c r="P419">
        <f>(DE419 - IF(AI419&gt;1, L419*CZ419*100.0/(AK419), 0))*(DL419+DM419)/1000.0</f>
        <v>0</v>
      </c>
      <c r="Q419">
        <f>2.0/((1/S419-1/R419)+SIGN(S419)*SQRT((1/S419-1/R419)*(1/S419-1/R419) + 4*DA419/((DA419+1)*(DA419+1))*(2*1/S419*1/R419-1/R419*1/R419)))</f>
        <v>0</v>
      </c>
      <c r="R419">
        <f>IF(LEFT(DB419,1)&lt;&gt;"0",IF(LEFT(DB419,1)="1",3.0,DC419),$D$5+$E$5*(DS419*DL419/($K$5*1000))+$F$5*(DS419*DL419/($K$5*1000))*MAX(MIN(CZ419,$J$5),$I$5)*MAX(MIN(CZ419,$J$5),$I$5)+$G$5*MAX(MIN(CZ419,$J$5),$I$5)*(DS419*DL419/($K$5*1000))+$H$5*(DS419*DL419/($K$5*1000))*(DS419*DL419/($K$5*1000)))</f>
        <v>0</v>
      </c>
      <c r="S419">
        <f>J419*(1000-(1000*0.61365*exp(17.502*W419/(240.97+W419))/(DL419+DM419)+DG419)/2)/(1000*0.61365*exp(17.502*W419/(240.97+W419))/(DL419+DM419)-DG419)</f>
        <v>0</v>
      </c>
      <c r="T419">
        <f>1/((DA419+1)/(Q419/1.6)+1/(R419/1.37)) + DA419/((DA419+1)/(Q419/1.6) + DA419/(R419/1.37))</f>
        <v>0</v>
      </c>
      <c r="U419">
        <f>(CV419*CY419)</f>
        <v>0</v>
      </c>
      <c r="V419">
        <f>(DN419+(U419+2*0.95*5.67E-8*(((DN419+$B$9)+273)^4-(DN419+273)^4)-44100*J419)/(1.84*29.3*R419+8*0.95*5.67E-8*(DN419+273)^3))</f>
        <v>0</v>
      </c>
      <c r="W419">
        <f>($C$9*DO419+$D$9*DP419+$E$9*V419)</f>
        <v>0</v>
      </c>
      <c r="X419">
        <f>0.61365*exp(17.502*W419/(240.97+W419))</f>
        <v>0</v>
      </c>
      <c r="Y419">
        <f>(Z419/AA419*100)</f>
        <v>0</v>
      </c>
      <c r="Z419">
        <f>DG419*(DL419+DM419)/1000</f>
        <v>0</v>
      </c>
      <c r="AA419">
        <f>0.61365*exp(17.502*DN419/(240.97+DN419))</f>
        <v>0</v>
      </c>
      <c r="AB419">
        <f>(X419-DG419*(DL419+DM419)/1000)</f>
        <v>0</v>
      </c>
      <c r="AC419">
        <f>(-J419*44100)</f>
        <v>0</v>
      </c>
      <c r="AD419">
        <f>2*29.3*R419*0.92*(DN419-W419)</f>
        <v>0</v>
      </c>
      <c r="AE419">
        <f>2*0.95*5.67E-8*(((DN419+$B$9)+273)^4-(W419+273)^4)</f>
        <v>0</v>
      </c>
      <c r="AF419">
        <f>U419+AE419+AC419+AD419</f>
        <v>0</v>
      </c>
      <c r="AG419">
        <v>0</v>
      </c>
      <c r="AH419">
        <v>0</v>
      </c>
      <c r="AI419">
        <f>IF(AG419*$H$15&gt;=AK419,1.0,(AK419/(AK419-AG419*$H$15)))</f>
        <v>0</v>
      </c>
      <c r="AJ419">
        <f>(AI419-1)*100</f>
        <v>0</v>
      </c>
      <c r="AK419">
        <f>MAX(0,($B$15+$C$15*DS419)/(1+$D$15*DS419)*DL419/(DN419+273)*$E$15)</f>
        <v>0</v>
      </c>
      <c r="AL419" t="s">
        <v>422</v>
      </c>
      <c r="AM419" t="s">
        <v>422</v>
      </c>
      <c r="AN419">
        <v>0</v>
      </c>
      <c r="AO419">
        <v>0</v>
      </c>
      <c r="AP419">
        <f>1-AN419/AO419</f>
        <v>0</v>
      </c>
      <c r="AQ419">
        <v>0</v>
      </c>
      <c r="AR419" t="s">
        <v>422</v>
      </c>
      <c r="AS419" t="s">
        <v>422</v>
      </c>
      <c r="AT419">
        <v>0</v>
      </c>
      <c r="AU419">
        <v>0</v>
      </c>
      <c r="AV419">
        <f>1-AT419/AU419</f>
        <v>0</v>
      </c>
      <c r="AW419">
        <v>0.5</v>
      </c>
      <c r="AX419">
        <f>CW419</f>
        <v>0</v>
      </c>
      <c r="AY419">
        <f>L419</f>
        <v>0</v>
      </c>
      <c r="AZ419">
        <f>AV419*AW419*AX419</f>
        <v>0</v>
      </c>
      <c r="BA419">
        <f>(AY419-AQ419)/AX419</f>
        <v>0</v>
      </c>
      <c r="BB419">
        <f>(AO419-AU419)/AU419</f>
        <v>0</v>
      </c>
      <c r="BC419">
        <f>AN419/(AP419+AN419/AU419)</f>
        <v>0</v>
      </c>
      <c r="BD419" t="s">
        <v>422</v>
      </c>
      <c r="BE419">
        <v>0</v>
      </c>
      <c r="BF419">
        <f>IF(BE419&lt;&gt;0, BE419, BC419)</f>
        <v>0</v>
      </c>
      <c r="BG419">
        <f>1-BF419/AU419</f>
        <v>0</v>
      </c>
      <c r="BH419">
        <f>(AU419-AT419)/(AU419-BF419)</f>
        <v>0</v>
      </c>
      <c r="BI419">
        <f>(AO419-AU419)/(AO419-BF419)</f>
        <v>0</v>
      </c>
      <c r="BJ419">
        <f>(AU419-AT419)/(AU419-AN419)</f>
        <v>0</v>
      </c>
      <c r="BK419">
        <f>(AO419-AU419)/(AO419-AN419)</f>
        <v>0</v>
      </c>
      <c r="BL419">
        <f>(BH419*BF419/AT419)</f>
        <v>0</v>
      </c>
      <c r="BM419">
        <f>(1-BL419)</f>
        <v>0</v>
      </c>
      <c r="CV419">
        <f>$B$13*DT419+$C$13*DU419+$F$13*EF419*(1-EI419)</f>
        <v>0</v>
      </c>
      <c r="CW419">
        <f>CV419*CX419</f>
        <v>0</v>
      </c>
      <c r="CX419">
        <f>($B$13*$D$11+$C$13*$D$11+$F$13*((ES419+EK419)/MAX(ES419+EK419+ET419, 0.1)*$I$11+ET419/MAX(ES419+EK419+ET419, 0.1)*$J$11))/($B$13+$C$13+$F$13)</f>
        <v>0</v>
      </c>
      <c r="CY419">
        <f>($B$13*$K$11+$C$13*$K$11+$F$13*((ES419+EK419)/MAX(ES419+EK419+ET419, 0.1)*$P$11+ET419/MAX(ES419+EK419+ET419, 0.1)*$Q$11))/($B$13+$C$13+$F$13)</f>
        <v>0</v>
      </c>
      <c r="CZ419">
        <v>2.44</v>
      </c>
      <c r="DA419">
        <v>0.5</v>
      </c>
      <c r="DB419" t="s">
        <v>423</v>
      </c>
      <c r="DC419">
        <v>2</v>
      </c>
      <c r="DD419">
        <v>1758417063</v>
      </c>
      <c r="DE419">
        <v>422.6088333333334</v>
      </c>
      <c r="DF419">
        <v>419.9983333333333</v>
      </c>
      <c r="DG419">
        <v>23.31980833333333</v>
      </c>
      <c r="DH419">
        <v>23.234825</v>
      </c>
      <c r="DI419">
        <v>423.269875</v>
      </c>
      <c r="DJ419">
        <v>23.0165</v>
      </c>
      <c r="DK419">
        <v>500.0240833333334</v>
      </c>
      <c r="DL419">
        <v>90.18047083333333</v>
      </c>
      <c r="DM419">
        <v>0.06830872083333332</v>
      </c>
      <c r="DN419">
        <v>29.76854166666666</v>
      </c>
      <c r="DO419">
        <v>29.96857083333333</v>
      </c>
      <c r="DP419">
        <v>999.9</v>
      </c>
      <c r="DQ419">
        <v>0</v>
      </c>
      <c r="DR419">
        <v>0</v>
      </c>
      <c r="DS419">
        <v>10005.90625</v>
      </c>
      <c r="DT419">
        <v>0</v>
      </c>
      <c r="DU419">
        <v>3.768065416666667</v>
      </c>
      <c r="DV419">
        <v>2.6103925</v>
      </c>
      <c r="DW419">
        <v>432.6992499999999</v>
      </c>
      <c r="DX419">
        <v>429.9892083333334</v>
      </c>
      <c r="DY419">
        <v>0.085001225</v>
      </c>
      <c r="DZ419">
        <v>419.9983333333333</v>
      </c>
      <c r="EA419">
        <v>23.234825</v>
      </c>
      <c r="EB419">
        <v>2.1029925</v>
      </c>
      <c r="EC419">
        <v>2.095327083333333</v>
      </c>
      <c r="ED419">
        <v>18.2418625</v>
      </c>
      <c r="EE419">
        <v>18.1837</v>
      </c>
      <c r="EF419">
        <v>0.00500078</v>
      </c>
      <c r="EG419">
        <v>0</v>
      </c>
      <c r="EH419">
        <v>0</v>
      </c>
      <c r="EI419">
        <v>0</v>
      </c>
      <c r="EJ419">
        <v>269.4583333333333</v>
      </c>
      <c r="EK419">
        <v>0.00500078</v>
      </c>
      <c r="EL419">
        <v>-17.5375</v>
      </c>
      <c r="EM419">
        <v>-0.6958333333333333</v>
      </c>
      <c r="EN419">
        <v>35.23416666666666</v>
      </c>
      <c r="EO419">
        <v>38.70545833333333</v>
      </c>
      <c r="EP419">
        <v>37.54658333333333</v>
      </c>
      <c r="EQ419">
        <v>38.82008333333333</v>
      </c>
      <c r="ER419">
        <v>37.72641666666667</v>
      </c>
      <c r="ES419">
        <v>0</v>
      </c>
      <c r="ET419">
        <v>0</v>
      </c>
      <c r="EU419">
        <v>0</v>
      </c>
      <c r="EV419">
        <v>1758417070.8</v>
      </c>
      <c r="EW419">
        <v>0</v>
      </c>
      <c r="EX419">
        <v>268.3653846153846</v>
      </c>
      <c r="EY419">
        <v>-13.76752068487735</v>
      </c>
      <c r="EZ419">
        <v>9.558974376851006</v>
      </c>
      <c r="FA419">
        <v>-18.7</v>
      </c>
      <c r="FB419">
        <v>15</v>
      </c>
      <c r="FC419">
        <v>0</v>
      </c>
      <c r="FD419" t="s">
        <v>424</v>
      </c>
      <c r="FE419">
        <v>1746989605.5</v>
      </c>
      <c r="FF419">
        <v>1746989593.5</v>
      </c>
      <c r="FG419">
        <v>0</v>
      </c>
      <c r="FH419">
        <v>-0.274</v>
      </c>
      <c r="FI419">
        <v>-0.002</v>
      </c>
      <c r="FJ419">
        <v>2.549</v>
      </c>
      <c r="FK419">
        <v>0.129</v>
      </c>
      <c r="FL419">
        <v>420</v>
      </c>
      <c r="FM419">
        <v>17</v>
      </c>
      <c r="FN419">
        <v>0.02</v>
      </c>
      <c r="FO419">
        <v>0.04</v>
      </c>
      <c r="FP419">
        <v>2.627841463414635</v>
      </c>
      <c r="FQ419">
        <v>-0.2047108013937261</v>
      </c>
      <c r="FR419">
        <v>0.0455703299688314</v>
      </c>
      <c r="FS419">
        <v>1</v>
      </c>
      <c r="FT419">
        <v>269.9617647058824</v>
      </c>
      <c r="FU419">
        <v>-12.40794461103015</v>
      </c>
      <c r="FV419">
        <v>6.417440148710679</v>
      </c>
      <c r="FW419">
        <v>0</v>
      </c>
      <c r="FX419">
        <v>0.08475731463414633</v>
      </c>
      <c r="FY419">
        <v>0.002753680139372675</v>
      </c>
      <c r="FZ419">
        <v>0.001369014574484763</v>
      </c>
      <c r="GA419">
        <v>1</v>
      </c>
      <c r="GB419">
        <v>2</v>
      </c>
      <c r="GC419">
        <v>3</v>
      </c>
      <c r="GD419" t="s">
        <v>425</v>
      </c>
      <c r="GE419">
        <v>3.10311</v>
      </c>
      <c r="GF419">
        <v>2.72633</v>
      </c>
      <c r="GG419">
        <v>0.0881847</v>
      </c>
      <c r="GH419">
        <v>0.0877092</v>
      </c>
      <c r="GI419">
        <v>0.105278</v>
      </c>
      <c r="GJ419">
        <v>0.106416</v>
      </c>
      <c r="GK419">
        <v>23832.5</v>
      </c>
      <c r="GL419">
        <v>21638.1</v>
      </c>
      <c r="GM419">
        <v>26702</v>
      </c>
      <c r="GN419">
        <v>23940.5</v>
      </c>
      <c r="GO419">
        <v>38230.1</v>
      </c>
      <c r="GP419">
        <v>31623.2</v>
      </c>
      <c r="GQ419">
        <v>46631.8</v>
      </c>
      <c r="GR419">
        <v>37876.2</v>
      </c>
      <c r="GS419">
        <v>1.8667</v>
      </c>
      <c r="GT419">
        <v>1.85793</v>
      </c>
      <c r="GU419">
        <v>0.09368360000000001</v>
      </c>
      <c r="GV419">
        <v>0</v>
      </c>
      <c r="GW419">
        <v>28.4395</v>
      </c>
      <c r="GX419">
        <v>999.9</v>
      </c>
      <c r="GY419">
        <v>52.8</v>
      </c>
      <c r="GZ419">
        <v>31.8</v>
      </c>
      <c r="HA419">
        <v>27.6409</v>
      </c>
      <c r="HB419">
        <v>60.6137</v>
      </c>
      <c r="HC419">
        <v>25.7812</v>
      </c>
      <c r="HD419">
        <v>1</v>
      </c>
      <c r="HE419">
        <v>0.13781</v>
      </c>
      <c r="HF419">
        <v>-1.27985</v>
      </c>
      <c r="HG419">
        <v>20.2938</v>
      </c>
      <c r="HH419">
        <v>5.22088</v>
      </c>
      <c r="HI419">
        <v>11.98</v>
      </c>
      <c r="HJ419">
        <v>4.96505</v>
      </c>
      <c r="HK419">
        <v>3.276</v>
      </c>
      <c r="HL419">
        <v>9999</v>
      </c>
      <c r="HM419">
        <v>9999</v>
      </c>
      <c r="HN419">
        <v>9999</v>
      </c>
      <c r="HO419">
        <v>999.9</v>
      </c>
      <c r="HP419">
        <v>1.86386</v>
      </c>
      <c r="HQ419">
        <v>1.86005</v>
      </c>
      <c r="HR419">
        <v>1.85837</v>
      </c>
      <c r="HS419">
        <v>1.85974</v>
      </c>
      <c r="HT419">
        <v>1.85985</v>
      </c>
      <c r="HU419">
        <v>1.85837</v>
      </c>
      <c r="HV419">
        <v>1.85745</v>
      </c>
      <c r="HW419">
        <v>1.85238</v>
      </c>
      <c r="HX419">
        <v>0</v>
      </c>
      <c r="HY419">
        <v>0</v>
      </c>
      <c r="HZ419">
        <v>0</v>
      </c>
      <c r="IA419">
        <v>0</v>
      </c>
      <c r="IB419" t="s">
        <v>426</v>
      </c>
      <c r="IC419" t="s">
        <v>427</v>
      </c>
      <c r="ID419" t="s">
        <v>428</v>
      </c>
      <c r="IE419" t="s">
        <v>428</v>
      </c>
      <c r="IF419" t="s">
        <v>428</v>
      </c>
      <c r="IG419" t="s">
        <v>428</v>
      </c>
      <c r="IH419">
        <v>0</v>
      </c>
      <c r="II419">
        <v>100</v>
      </c>
      <c r="IJ419">
        <v>100</v>
      </c>
      <c r="IK419">
        <v>-0.661</v>
      </c>
      <c r="IL419">
        <v>0.3033</v>
      </c>
      <c r="IM419">
        <v>-0.6605319167387009</v>
      </c>
      <c r="IN419">
        <v>-0.0004737513092168879</v>
      </c>
      <c r="IO419">
        <v>1.233974951706583E-06</v>
      </c>
      <c r="IP419">
        <v>-2.791035861235605E-10</v>
      </c>
      <c r="IQ419">
        <v>0.04306461537617447</v>
      </c>
      <c r="IR419">
        <v>-0.002560808816659483</v>
      </c>
      <c r="IS419">
        <v>0.0007441110143227328</v>
      </c>
      <c r="IT419">
        <v>-6.151772081818622E-06</v>
      </c>
      <c r="IU419">
        <v>2</v>
      </c>
      <c r="IV419">
        <v>1988</v>
      </c>
      <c r="IW419">
        <v>1</v>
      </c>
      <c r="IX419">
        <v>28</v>
      </c>
      <c r="IY419">
        <v>190457.8</v>
      </c>
      <c r="IZ419">
        <v>190458</v>
      </c>
      <c r="JA419">
        <v>1.1499</v>
      </c>
      <c r="JB419">
        <v>2.62207</v>
      </c>
      <c r="JC419">
        <v>1.49658</v>
      </c>
      <c r="JD419">
        <v>2.34741</v>
      </c>
      <c r="JE419">
        <v>1.54907</v>
      </c>
      <c r="JF419">
        <v>2.40234</v>
      </c>
      <c r="JG419">
        <v>36.6233</v>
      </c>
      <c r="JH419">
        <v>24.0963</v>
      </c>
      <c r="JI419">
        <v>18</v>
      </c>
      <c r="JJ419">
        <v>481.835</v>
      </c>
      <c r="JK419">
        <v>490.737</v>
      </c>
      <c r="JL419">
        <v>30.1393</v>
      </c>
      <c r="JM419">
        <v>29.031</v>
      </c>
      <c r="JN419">
        <v>29.9999</v>
      </c>
      <c r="JO419">
        <v>29.239</v>
      </c>
      <c r="JP419">
        <v>29.2291</v>
      </c>
      <c r="JQ419">
        <v>23.1158</v>
      </c>
      <c r="JR419">
        <v>19.4178</v>
      </c>
      <c r="JS419">
        <v>100</v>
      </c>
      <c r="JT419">
        <v>30.1477</v>
      </c>
      <c r="JU419">
        <v>420</v>
      </c>
      <c r="JV419">
        <v>23.285</v>
      </c>
      <c r="JW419">
        <v>101.953</v>
      </c>
      <c r="JX419">
        <v>91.34350000000001</v>
      </c>
    </row>
    <row r="420" spans="1:284">
      <c r="A420">
        <v>402</v>
      </c>
      <c r="B420">
        <v>1758417073</v>
      </c>
      <c r="C420">
        <v>4370</v>
      </c>
      <c r="D420" t="s">
        <v>1241</v>
      </c>
      <c r="E420" t="s">
        <v>1242</v>
      </c>
      <c r="F420">
        <v>5</v>
      </c>
      <c r="G420" t="s">
        <v>1220</v>
      </c>
      <c r="H420" t="s">
        <v>421</v>
      </c>
      <c r="I420">
        <v>1758417065</v>
      </c>
      <c r="J420">
        <f>(K420)/1000</f>
        <v>0</v>
      </c>
      <c r="K420">
        <f>1000*DK420*AI420*(DG420-DH420)/(100*CZ420*(1000-AI420*DG420))</f>
        <v>0</v>
      </c>
      <c r="L420">
        <f>DK420*AI420*(DF420-DE420*(1000-AI420*DH420)/(1000-AI420*DG420))/(100*CZ420)</f>
        <v>0</v>
      </c>
      <c r="M420">
        <f>DE420 - IF(AI420&gt;1, L420*CZ420*100.0/(AK420), 0)</f>
        <v>0</v>
      </c>
      <c r="N420">
        <f>((T420-J420/2)*M420-L420)/(T420+J420/2)</f>
        <v>0</v>
      </c>
      <c r="O420">
        <f>N420*(DL420+DM420)/1000.0</f>
        <v>0</v>
      </c>
      <c r="P420">
        <f>(DE420 - IF(AI420&gt;1, L420*CZ420*100.0/(AK420), 0))*(DL420+DM420)/1000.0</f>
        <v>0</v>
      </c>
      <c r="Q420">
        <f>2.0/((1/S420-1/R420)+SIGN(S420)*SQRT((1/S420-1/R420)*(1/S420-1/R420) + 4*DA420/((DA420+1)*(DA420+1))*(2*1/S420*1/R420-1/R420*1/R420)))</f>
        <v>0</v>
      </c>
      <c r="R420">
        <f>IF(LEFT(DB420,1)&lt;&gt;"0",IF(LEFT(DB420,1)="1",3.0,DC420),$D$5+$E$5*(DS420*DL420/($K$5*1000))+$F$5*(DS420*DL420/($K$5*1000))*MAX(MIN(CZ420,$J$5),$I$5)*MAX(MIN(CZ420,$J$5),$I$5)+$G$5*MAX(MIN(CZ420,$J$5),$I$5)*(DS420*DL420/($K$5*1000))+$H$5*(DS420*DL420/($K$5*1000))*(DS420*DL420/($K$5*1000)))</f>
        <v>0</v>
      </c>
      <c r="S420">
        <f>J420*(1000-(1000*0.61365*exp(17.502*W420/(240.97+W420))/(DL420+DM420)+DG420)/2)/(1000*0.61365*exp(17.502*W420/(240.97+W420))/(DL420+DM420)-DG420)</f>
        <v>0</v>
      </c>
      <c r="T420">
        <f>1/((DA420+1)/(Q420/1.6)+1/(R420/1.37)) + DA420/((DA420+1)/(Q420/1.6) + DA420/(R420/1.37))</f>
        <v>0</v>
      </c>
      <c r="U420">
        <f>(CV420*CY420)</f>
        <v>0</v>
      </c>
      <c r="V420">
        <f>(DN420+(U420+2*0.95*5.67E-8*(((DN420+$B$9)+273)^4-(DN420+273)^4)-44100*J420)/(1.84*29.3*R420+8*0.95*5.67E-8*(DN420+273)^3))</f>
        <v>0</v>
      </c>
      <c r="W420">
        <f>($C$9*DO420+$D$9*DP420+$E$9*V420)</f>
        <v>0</v>
      </c>
      <c r="X420">
        <f>0.61365*exp(17.502*W420/(240.97+W420))</f>
        <v>0</v>
      </c>
      <c r="Y420">
        <f>(Z420/AA420*100)</f>
        <v>0</v>
      </c>
      <c r="Z420">
        <f>DG420*(DL420+DM420)/1000</f>
        <v>0</v>
      </c>
      <c r="AA420">
        <f>0.61365*exp(17.502*DN420/(240.97+DN420))</f>
        <v>0</v>
      </c>
      <c r="AB420">
        <f>(X420-DG420*(DL420+DM420)/1000)</f>
        <v>0</v>
      </c>
      <c r="AC420">
        <f>(-J420*44100)</f>
        <v>0</v>
      </c>
      <c r="AD420">
        <f>2*29.3*R420*0.92*(DN420-W420)</f>
        <v>0</v>
      </c>
      <c r="AE420">
        <f>2*0.95*5.67E-8*(((DN420+$B$9)+273)^4-(W420+273)^4)</f>
        <v>0</v>
      </c>
      <c r="AF420">
        <f>U420+AE420+AC420+AD420</f>
        <v>0</v>
      </c>
      <c r="AG420">
        <v>0</v>
      </c>
      <c r="AH420">
        <v>0</v>
      </c>
      <c r="AI420">
        <f>IF(AG420*$H$15&gt;=AK420,1.0,(AK420/(AK420-AG420*$H$15)))</f>
        <v>0</v>
      </c>
      <c r="AJ420">
        <f>(AI420-1)*100</f>
        <v>0</v>
      </c>
      <c r="AK420">
        <f>MAX(0,($B$15+$C$15*DS420)/(1+$D$15*DS420)*DL420/(DN420+273)*$E$15)</f>
        <v>0</v>
      </c>
      <c r="AL420" t="s">
        <v>422</v>
      </c>
      <c r="AM420" t="s">
        <v>422</v>
      </c>
      <c r="AN420">
        <v>0</v>
      </c>
      <c r="AO420">
        <v>0</v>
      </c>
      <c r="AP420">
        <f>1-AN420/AO420</f>
        <v>0</v>
      </c>
      <c r="AQ420">
        <v>0</v>
      </c>
      <c r="AR420" t="s">
        <v>422</v>
      </c>
      <c r="AS420" t="s">
        <v>422</v>
      </c>
      <c r="AT420">
        <v>0</v>
      </c>
      <c r="AU420">
        <v>0</v>
      </c>
      <c r="AV420">
        <f>1-AT420/AU420</f>
        <v>0</v>
      </c>
      <c r="AW420">
        <v>0.5</v>
      </c>
      <c r="AX420">
        <f>CW420</f>
        <v>0</v>
      </c>
      <c r="AY420">
        <f>L420</f>
        <v>0</v>
      </c>
      <c r="AZ420">
        <f>AV420*AW420*AX420</f>
        <v>0</v>
      </c>
      <c r="BA420">
        <f>(AY420-AQ420)/AX420</f>
        <v>0</v>
      </c>
      <c r="BB420">
        <f>(AO420-AU420)/AU420</f>
        <v>0</v>
      </c>
      <c r="BC420">
        <f>AN420/(AP420+AN420/AU420)</f>
        <v>0</v>
      </c>
      <c r="BD420" t="s">
        <v>422</v>
      </c>
      <c r="BE420">
        <v>0</v>
      </c>
      <c r="BF420">
        <f>IF(BE420&lt;&gt;0, BE420, BC420)</f>
        <v>0</v>
      </c>
      <c r="BG420">
        <f>1-BF420/AU420</f>
        <v>0</v>
      </c>
      <c r="BH420">
        <f>(AU420-AT420)/(AU420-BF420)</f>
        <v>0</v>
      </c>
      <c r="BI420">
        <f>(AO420-AU420)/(AO420-BF420)</f>
        <v>0</v>
      </c>
      <c r="BJ420">
        <f>(AU420-AT420)/(AU420-AN420)</f>
        <v>0</v>
      </c>
      <c r="BK420">
        <f>(AO420-AU420)/(AO420-AN420)</f>
        <v>0</v>
      </c>
      <c r="BL420">
        <f>(BH420*BF420/AT420)</f>
        <v>0</v>
      </c>
      <c r="BM420">
        <f>(1-BL420)</f>
        <v>0</v>
      </c>
      <c r="CV420">
        <f>$B$13*DT420+$C$13*DU420+$F$13*EF420*(1-EI420)</f>
        <v>0</v>
      </c>
      <c r="CW420">
        <f>CV420*CX420</f>
        <v>0</v>
      </c>
      <c r="CX420">
        <f>($B$13*$D$11+$C$13*$D$11+$F$13*((ES420+EK420)/MAX(ES420+EK420+ET420, 0.1)*$I$11+ET420/MAX(ES420+EK420+ET420, 0.1)*$J$11))/($B$13+$C$13+$F$13)</f>
        <v>0</v>
      </c>
      <c r="CY420">
        <f>($B$13*$K$11+$C$13*$K$11+$F$13*((ES420+EK420)/MAX(ES420+EK420+ET420, 0.1)*$P$11+ET420/MAX(ES420+EK420+ET420, 0.1)*$Q$11))/($B$13+$C$13+$F$13)</f>
        <v>0</v>
      </c>
      <c r="CZ420">
        <v>2.44</v>
      </c>
      <c r="DA420">
        <v>0.5</v>
      </c>
      <c r="DB420" t="s">
        <v>423</v>
      </c>
      <c r="DC420">
        <v>2</v>
      </c>
      <c r="DD420">
        <v>1758417065</v>
      </c>
      <c r="DE420">
        <v>422.610125</v>
      </c>
      <c r="DF420">
        <v>419.988</v>
      </c>
      <c r="DG420">
        <v>23.31951666666667</v>
      </c>
      <c r="DH420">
        <v>23.2345625</v>
      </c>
      <c r="DI420">
        <v>423.271125</v>
      </c>
      <c r="DJ420">
        <v>23.0162125</v>
      </c>
      <c r="DK420">
        <v>500.010125</v>
      </c>
      <c r="DL420">
        <v>90.18052499999999</v>
      </c>
      <c r="DM420">
        <v>0.06827393749999999</v>
      </c>
      <c r="DN420">
        <v>29.7676625</v>
      </c>
      <c r="DO420">
        <v>29.96734166666667</v>
      </c>
      <c r="DP420">
        <v>999.9</v>
      </c>
      <c r="DQ420">
        <v>0</v>
      </c>
      <c r="DR420">
        <v>0</v>
      </c>
      <c r="DS420">
        <v>10008.64083333333</v>
      </c>
      <c r="DT420">
        <v>0</v>
      </c>
      <c r="DU420">
        <v>3.768065416666667</v>
      </c>
      <c r="DV420">
        <v>2.622015833333334</v>
      </c>
      <c r="DW420">
        <v>432.7004166666666</v>
      </c>
      <c r="DX420">
        <v>429.9784583333333</v>
      </c>
      <c r="DY420">
        <v>0.08497404583333333</v>
      </c>
      <c r="DZ420">
        <v>419.988</v>
      </c>
      <c r="EA420">
        <v>23.2345625</v>
      </c>
      <c r="EB420">
        <v>2.1029675</v>
      </c>
      <c r="EC420">
        <v>2.095304583333334</v>
      </c>
      <c r="ED420">
        <v>18.24167083333333</v>
      </c>
      <c r="EE420">
        <v>18.183525</v>
      </c>
      <c r="EF420">
        <v>0.00500078</v>
      </c>
      <c r="EG420">
        <v>0</v>
      </c>
      <c r="EH420">
        <v>0</v>
      </c>
      <c r="EI420">
        <v>0</v>
      </c>
      <c r="EJ420">
        <v>269.75</v>
      </c>
      <c r="EK420">
        <v>0.00500078</v>
      </c>
      <c r="EL420">
        <v>-17.89583333333333</v>
      </c>
      <c r="EM420">
        <v>-0.6708333333333334</v>
      </c>
      <c r="EN420">
        <v>35.22629166666667</v>
      </c>
      <c r="EO420">
        <v>38.68983333333333</v>
      </c>
      <c r="EP420">
        <v>37.52570833333333</v>
      </c>
      <c r="EQ420">
        <v>38.79658333333333</v>
      </c>
      <c r="ER420">
        <v>37.726375</v>
      </c>
      <c r="ES420">
        <v>0</v>
      </c>
      <c r="ET420">
        <v>0</v>
      </c>
      <c r="EU420">
        <v>0</v>
      </c>
      <c r="EV420">
        <v>1758417073.2</v>
      </c>
      <c r="EW420">
        <v>0</v>
      </c>
      <c r="EX420">
        <v>268.4884615384616</v>
      </c>
      <c r="EY420">
        <v>-14.13675148642089</v>
      </c>
      <c r="EZ420">
        <v>5.278632679046468</v>
      </c>
      <c r="FA420">
        <v>-18.66153846153846</v>
      </c>
      <c r="FB420">
        <v>15</v>
      </c>
      <c r="FC420">
        <v>0</v>
      </c>
      <c r="FD420" t="s">
        <v>424</v>
      </c>
      <c r="FE420">
        <v>1746989605.5</v>
      </c>
      <c r="FF420">
        <v>1746989593.5</v>
      </c>
      <c r="FG420">
        <v>0</v>
      </c>
      <c r="FH420">
        <v>-0.274</v>
      </c>
      <c r="FI420">
        <v>-0.002</v>
      </c>
      <c r="FJ420">
        <v>2.549</v>
      </c>
      <c r="FK420">
        <v>0.129</v>
      </c>
      <c r="FL420">
        <v>420</v>
      </c>
      <c r="FM420">
        <v>17</v>
      </c>
      <c r="FN420">
        <v>0.02</v>
      </c>
      <c r="FO420">
        <v>0.04</v>
      </c>
      <c r="FP420">
        <v>2.62016075</v>
      </c>
      <c r="FQ420">
        <v>0.03365031894933716</v>
      </c>
      <c r="FR420">
        <v>0.03217447656042752</v>
      </c>
      <c r="FS420">
        <v>1</v>
      </c>
      <c r="FT420">
        <v>269.75</v>
      </c>
      <c r="FU420">
        <v>-25.74331512941661</v>
      </c>
      <c r="FV420">
        <v>6.816211212551857</v>
      </c>
      <c r="FW420">
        <v>0</v>
      </c>
      <c r="FX420">
        <v>0.08488430750000001</v>
      </c>
      <c r="FY420">
        <v>0.002657361726078594</v>
      </c>
      <c r="FZ420">
        <v>0.001375420964720893</v>
      </c>
      <c r="GA420">
        <v>1</v>
      </c>
      <c r="GB420">
        <v>2</v>
      </c>
      <c r="GC420">
        <v>3</v>
      </c>
      <c r="GD420" t="s">
        <v>425</v>
      </c>
      <c r="GE420">
        <v>3.10297</v>
      </c>
      <c r="GF420">
        <v>2.7264</v>
      </c>
      <c r="GG420">
        <v>0.0881854</v>
      </c>
      <c r="GH420">
        <v>0.08771130000000001</v>
      </c>
      <c r="GI420">
        <v>0.105275</v>
      </c>
      <c r="GJ420">
        <v>0.106416</v>
      </c>
      <c r="GK420">
        <v>23832.6</v>
      </c>
      <c r="GL420">
        <v>21638.1</v>
      </c>
      <c r="GM420">
        <v>26702.1</v>
      </c>
      <c r="GN420">
        <v>23940.6</v>
      </c>
      <c r="GO420">
        <v>38230.3</v>
      </c>
      <c r="GP420">
        <v>31623.2</v>
      </c>
      <c r="GQ420">
        <v>46631.9</v>
      </c>
      <c r="GR420">
        <v>37876.1</v>
      </c>
      <c r="GS420">
        <v>1.86633</v>
      </c>
      <c r="GT420">
        <v>1.85812</v>
      </c>
      <c r="GU420">
        <v>0.0934154</v>
      </c>
      <c r="GV420">
        <v>0</v>
      </c>
      <c r="GW420">
        <v>28.4371</v>
      </c>
      <c r="GX420">
        <v>999.9</v>
      </c>
      <c r="GY420">
        <v>52.8</v>
      </c>
      <c r="GZ420">
        <v>31.8</v>
      </c>
      <c r="HA420">
        <v>27.6445</v>
      </c>
      <c r="HB420">
        <v>60.8337</v>
      </c>
      <c r="HC420">
        <v>25.8093</v>
      </c>
      <c r="HD420">
        <v>1</v>
      </c>
      <c r="HE420">
        <v>0.137779</v>
      </c>
      <c r="HF420">
        <v>-1.2695</v>
      </c>
      <c r="HG420">
        <v>20.2938</v>
      </c>
      <c r="HH420">
        <v>5.22073</v>
      </c>
      <c r="HI420">
        <v>11.98</v>
      </c>
      <c r="HJ420">
        <v>4.9651</v>
      </c>
      <c r="HK420">
        <v>3.27598</v>
      </c>
      <c r="HL420">
        <v>9999</v>
      </c>
      <c r="HM420">
        <v>9999</v>
      </c>
      <c r="HN420">
        <v>9999</v>
      </c>
      <c r="HO420">
        <v>999.9</v>
      </c>
      <c r="HP420">
        <v>1.86386</v>
      </c>
      <c r="HQ420">
        <v>1.86005</v>
      </c>
      <c r="HR420">
        <v>1.85837</v>
      </c>
      <c r="HS420">
        <v>1.85974</v>
      </c>
      <c r="HT420">
        <v>1.85984</v>
      </c>
      <c r="HU420">
        <v>1.85837</v>
      </c>
      <c r="HV420">
        <v>1.85745</v>
      </c>
      <c r="HW420">
        <v>1.85237</v>
      </c>
      <c r="HX420">
        <v>0</v>
      </c>
      <c r="HY420">
        <v>0</v>
      </c>
      <c r="HZ420">
        <v>0</v>
      </c>
      <c r="IA420">
        <v>0</v>
      </c>
      <c r="IB420" t="s">
        <v>426</v>
      </c>
      <c r="IC420" t="s">
        <v>427</v>
      </c>
      <c r="ID420" t="s">
        <v>428</v>
      </c>
      <c r="IE420" t="s">
        <v>428</v>
      </c>
      <c r="IF420" t="s">
        <v>428</v>
      </c>
      <c r="IG420" t="s">
        <v>428</v>
      </c>
      <c r="IH420">
        <v>0</v>
      </c>
      <c r="II420">
        <v>100</v>
      </c>
      <c r="IJ420">
        <v>100</v>
      </c>
      <c r="IK420">
        <v>-0.661</v>
      </c>
      <c r="IL420">
        <v>0.3032</v>
      </c>
      <c r="IM420">
        <v>-0.6605319167387009</v>
      </c>
      <c r="IN420">
        <v>-0.0004737513092168879</v>
      </c>
      <c r="IO420">
        <v>1.233974951706583E-06</v>
      </c>
      <c r="IP420">
        <v>-2.791035861235605E-10</v>
      </c>
      <c r="IQ420">
        <v>0.04306461537617447</v>
      </c>
      <c r="IR420">
        <v>-0.002560808816659483</v>
      </c>
      <c r="IS420">
        <v>0.0007441110143227328</v>
      </c>
      <c r="IT420">
        <v>-6.151772081818622E-06</v>
      </c>
      <c r="IU420">
        <v>2</v>
      </c>
      <c r="IV420">
        <v>1988</v>
      </c>
      <c r="IW420">
        <v>1</v>
      </c>
      <c r="IX420">
        <v>28</v>
      </c>
      <c r="IY420">
        <v>190457.8</v>
      </c>
      <c r="IZ420">
        <v>190458</v>
      </c>
      <c r="JA420">
        <v>1.1499</v>
      </c>
      <c r="JB420">
        <v>2.61963</v>
      </c>
      <c r="JC420">
        <v>1.49658</v>
      </c>
      <c r="JD420">
        <v>2.34863</v>
      </c>
      <c r="JE420">
        <v>1.54907</v>
      </c>
      <c r="JF420">
        <v>2.4646</v>
      </c>
      <c r="JG420">
        <v>36.6233</v>
      </c>
      <c r="JH420">
        <v>24.0963</v>
      </c>
      <c r="JI420">
        <v>18</v>
      </c>
      <c r="JJ420">
        <v>481.61</v>
      </c>
      <c r="JK420">
        <v>490.864</v>
      </c>
      <c r="JL420">
        <v>30.1495</v>
      </c>
      <c r="JM420">
        <v>29.0298</v>
      </c>
      <c r="JN420">
        <v>29.9999</v>
      </c>
      <c r="JO420">
        <v>29.2382</v>
      </c>
      <c r="JP420">
        <v>29.2286</v>
      </c>
      <c r="JQ420">
        <v>23.1141</v>
      </c>
      <c r="JR420">
        <v>19.4178</v>
      </c>
      <c r="JS420">
        <v>100</v>
      </c>
      <c r="JT420">
        <v>30.1726</v>
      </c>
      <c r="JU420">
        <v>420</v>
      </c>
      <c r="JV420">
        <v>23.285</v>
      </c>
      <c r="JW420">
        <v>101.954</v>
      </c>
      <c r="JX420">
        <v>91.34350000000001</v>
      </c>
    </row>
    <row r="421" spans="1:284">
      <c r="A421">
        <v>403</v>
      </c>
      <c r="B421">
        <v>1758417075</v>
      </c>
      <c r="C421">
        <v>4372</v>
      </c>
      <c r="D421" t="s">
        <v>1243</v>
      </c>
      <c r="E421" t="s">
        <v>1244</v>
      </c>
      <c r="F421">
        <v>5</v>
      </c>
      <c r="G421" t="s">
        <v>1220</v>
      </c>
      <c r="H421" t="s">
        <v>421</v>
      </c>
      <c r="I421">
        <v>1758417067</v>
      </c>
      <c r="J421">
        <f>(K421)/1000</f>
        <v>0</v>
      </c>
      <c r="K421">
        <f>1000*DK421*AI421*(DG421-DH421)/(100*CZ421*(1000-AI421*DG421))</f>
        <v>0</v>
      </c>
      <c r="L421">
        <f>DK421*AI421*(DF421-DE421*(1000-AI421*DH421)/(1000-AI421*DG421))/(100*CZ421)</f>
        <v>0</v>
      </c>
      <c r="M421">
        <f>DE421 - IF(AI421&gt;1, L421*CZ421*100.0/(AK421), 0)</f>
        <v>0</v>
      </c>
      <c r="N421">
        <f>((T421-J421/2)*M421-L421)/(T421+J421/2)</f>
        <v>0</v>
      </c>
      <c r="O421">
        <f>N421*(DL421+DM421)/1000.0</f>
        <v>0</v>
      </c>
      <c r="P421">
        <f>(DE421 - IF(AI421&gt;1, L421*CZ421*100.0/(AK421), 0))*(DL421+DM421)/1000.0</f>
        <v>0</v>
      </c>
      <c r="Q421">
        <f>2.0/((1/S421-1/R421)+SIGN(S421)*SQRT((1/S421-1/R421)*(1/S421-1/R421) + 4*DA421/((DA421+1)*(DA421+1))*(2*1/S421*1/R421-1/R421*1/R421)))</f>
        <v>0</v>
      </c>
      <c r="R421">
        <f>IF(LEFT(DB421,1)&lt;&gt;"0",IF(LEFT(DB421,1)="1",3.0,DC421),$D$5+$E$5*(DS421*DL421/($K$5*1000))+$F$5*(DS421*DL421/($K$5*1000))*MAX(MIN(CZ421,$J$5),$I$5)*MAX(MIN(CZ421,$J$5),$I$5)+$G$5*MAX(MIN(CZ421,$J$5),$I$5)*(DS421*DL421/($K$5*1000))+$H$5*(DS421*DL421/($K$5*1000))*(DS421*DL421/($K$5*1000)))</f>
        <v>0</v>
      </c>
      <c r="S421">
        <f>J421*(1000-(1000*0.61365*exp(17.502*W421/(240.97+W421))/(DL421+DM421)+DG421)/2)/(1000*0.61365*exp(17.502*W421/(240.97+W421))/(DL421+DM421)-DG421)</f>
        <v>0</v>
      </c>
      <c r="T421">
        <f>1/((DA421+1)/(Q421/1.6)+1/(R421/1.37)) + DA421/((DA421+1)/(Q421/1.6) + DA421/(R421/1.37))</f>
        <v>0</v>
      </c>
      <c r="U421">
        <f>(CV421*CY421)</f>
        <v>0</v>
      </c>
      <c r="V421">
        <f>(DN421+(U421+2*0.95*5.67E-8*(((DN421+$B$9)+273)^4-(DN421+273)^4)-44100*J421)/(1.84*29.3*R421+8*0.95*5.67E-8*(DN421+273)^3))</f>
        <v>0</v>
      </c>
      <c r="W421">
        <f>($C$9*DO421+$D$9*DP421+$E$9*V421)</f>
        <v>0</v>
      </c>
      <c r="X421">
        <f>0.61365*exp(17.502*W421/(240.97+W421))</f>
        <v>0</v>
      </c>
      <c r="Y421">
        <f>(Z421/AA421*100)</f>
        <v>0</v>
      </c>
      <c r="Z421">
        <f>DG421*(DL421+DM421)/1000</f>
        <v>0</v>
      </c>
      <c r="AA421">
        <f>0.61365*exp(17.502*DN421/(240.97+DN421))</f>
        <v>0</v>
      </c>
      <c r="AB421">
        <f>(X421-DG421*(DL421+DM421)/1000)</f>
        <v>0</v>
      </c>
      <c r="AC421">
        <f>(-J421*44100)</f>
        <v>0</v>
      </c>
      <c r="AD421">
        <f>2*29.3*R421*0.92*(DN421-W421)</f>
        <v>0</v>
      </c>
      <c r="AE421">
        <f>2*0.95*5.67E-8*(((DN421+$B$9)+273)^4-(W421+273)^4)</f>
        <v>0</v>
      </c>
      <c r="AF421">
        <f>U421+AE421+AC421+AD421</f>
        <v>0</v>
      </c>
      <c r="AG421">
        <v>0</v>
      </c>
      <c r="AH421">
        <v>0</v>
      </c>
      <c r="AI421">
        <f>IF(AG421*$H$15&gt;=AK421,1.0,(AK421/(AK421-AG421*$H$15)))</f>
        <v>0</v>
      </c>
      <c r="AJ421">
        <f>(AI421-1)*100</f>
        <v>0</v>
      </c>
      <c r="AK421">
        <f>MAX(0,($B$15+$C$15*DS421)/(1+$D$15*DS421)*DL421/(DN421+273)*$E$15)</f>
        <v>0</v>
      </c>
      <c r="AL421" t="s">
        <v>422</v>
      </c>
      <c r="AM421" t="s">
        <v>422</v>
      </c>
      <c r="AN421">
        <v>0</v>
      </c>
      <c r="AO421">
        <v>0</v>
      </c>
      <c r="AP421">
        <f>1-AN421/AO421</f>
        <v>0</v>
      </c>
      <c r="AQ421">
        <v>0</v>
      </c>
      <c r="AR421" t="s">
        <v>422</v>
      </c>
      <c r="AS421" t="s">
        <v>422</v>
      </c>
      <c r="AT421">
        <v>0</v>
      </c>
      <c r="AU421">
        <v>0</v>
      </c>
      <c r="AV421">
        <f>1-AT421/AU421</f>
        <v>0</v>
      </c>
      <c r="AW421">
        <v>0.5</v>
      </c>
      <c r="AX421">
        <f>CW421</f>
        <v>0</v>
      </c>
      <c r="AY421">
        <f>L421</f>
        <v>0</v>
      </c>
      <c r="AZ421">
        <f>AV421*AW421*AX421</f>
        <v>0</v>
      </c>
      <c r="BA421">
        <f>(AY421-AQ421)/AX421</f>
        <v>0</v>
      </c>
      <c r="BB421">
        <f>(AO421-AU421)/AU421</f>
        <v>0</v>
      </c>
      <c r="BC421">
        <f>AN421/(AP421+AN421/AU421)</f>
        <v>0</v>
      </c>
      <c r="BD421" t="s">
        <v>422</v>
      </c>
      <c r="BE421">
        <v>0</v>
      </c>
      <c r="BF421">
        <f>IF(BE421&lt;&gt;0, BE421, BC421)</f>
        <v>0</v>
      </c>
      <c r="BG421">
        <f>1-BF421/AU421</f>
        <v>0</v>
      </c>
      <c r="BH421">
        <f>(AU421-AT421)/(AU421-BF421)</f>
        <v>0</v>
      </c>
      <c r="BI421">
        <f>(AO421-AU421)/(AO421-BF421)</f>
        <v>0</v>
      </c>
      <c r="BJ421">
        <f>(AU421-AT421)/(AU421-AN421)</f>
        <v>0</v>
      </c>
      <c r="BK421">
        <f>(AO421-AU421)/(AO421-AN421)</f>
        <v>0</v>
      </c>
      <c r="BL421">
        <f>(BH421*BF421/AT421)</f>
        <v>0</v>
      </c>
      <c r="BM421">
        <f>(1-BL421)</f>
        <v>0</v>
      </c>
      <c r="CV421">
        <f>$B$13*DT421+$C$13*DU421+$F$13*EF421*(1-EI421)</f>
        <v>0</v>
      </c>
      <c r="CW421">
        <f>CV421*CX421</f>
        <v>0</v>
      </c>
      <c r="CX421">
        <f>($B$13*$D$11+$C$13*$D$11+$F$13*((ES421+EK421)/MAX(ES421+EK421+ET421, 0.1)*$I$11+ET421/MAX(ES421+EK421+ET421, 0.1)*$J$11))/($B$13+$C$13+$F$13)</f>
        <v>0</v>
      </c>
      <c r="CY421">
        <f>($B$13*$K$11+$C$13*$K$11+$F$13*((ES421+EK421)/MAX(ES421+EK421+ET421, 0.1)*$P$11+ET421/MAX(ES421+EK421+ET421, 0.1)*$Q$11))/($B$13+$C$13+$F$13)</f>
        <v>0</v>
      </c>
      <c r="CZ421">
        <v>2.44</v>
      </c>
      <c r="DA421">
        <v>0.5</v>
      </c>
      <c r="DB421" t="s">
        <v>423</v>
      </c>
      <c r="DC421">
        <v>2</v>
      </c>
      <c r="DD421">
        <v>1758417067</v>
      </c>
      <c r="DE421">
        <v>422.6112083333333</v>
      </c>
      <c r="DF421">
        <v>419.9889166666667</v>
      </c>
      <c r="DG421">
        <v>23.31927916666666</v>
      </c>
      <c r="DH421">
        <v>23.23438333333333</v>
      </c>
      <c r="DI421">
        <v>423.2722083333333</v>
      </c>
      <c r="DJ421">
        <v>23.01597916666666</v>
      </c>
      <c r="DK421">
        <v>500.023625</v>
      </c>
      <c r="DL421">
        <v>90.18062500000001</v>
      </c>
      <c r="DM421">
        <v>0.068255775</v>
      </c>
      <c r="DN421">
        <v>29.766925</v>
      </c>
      <c r="DO421">
        <v>29.96571666666667</v>
      </c>
      <c r="DP421">
        <v>999.9</v>
      </c>
      <c r="DQ421">
        <v>0</v>
      </c>
      <c r="DR421">
        <v>0</v>
      </c>
      <c r="DS421">
        <v>10007.99291666667</v>
      </c>
      <c r="DT421">
        <v>0</v>
      </c>
      <c r="DU421">
        <v>3.768065416666667</v>
      </c>
      <c r="DV421">
        <v>2.62219375</v>
      </c>
      <c r="DW421">
        <v>432.7014166666666</v>
      </c>
      <c r="DX421">
        <v>429.9792916666667</v>
      </c>
      <c r="DY421">
        <v>0.08490617083333334</v>
      </c>
      <c r="DZ421">
        <v>419.9889166666667</v>
      </c>
      <c r="EA421">
        <v>23.23438333333333</v>
      </c>
      <c r="EB421">
        <v>2.102947916666666</v>
      </c>
      <c r="EC421">
        <v>2.095291666666667</v>
      </c>
      <c r="ED421">
        <v>18.241525</v>
      </c>
      <c r="EE421">
        <v>18.183425</v>
      </c>
      <c r="EF421">
        <v>0.00500078</v>
      </c>
      <c r="EG421">
        <v>0</v>
      </c>
      <c r="EH421">
        <v>0</v>
      </c>
      <c r="EI421">
        <v>0</v>
      </c>
      <c r="EJ421">
        <v>270.2375</v>
      </c>
      <c r="EK421">
        <v>0.00500078</v>
      </c>
      <c r="EL421">
        <v>-18.5875</v>
      </c>
      <c r="EM421">
        <v>-0.7166666666666667</v>
      </c>
      <c r="EN421">
        <v>35.21854166666667</v>
      </c>
      <c r="EO421">
        <v>38.666375</v>
      </c>
      <c r="EP421">
        <v>37.48666666666666</v>
      </c>
      <c r="EQ421">
        <v>38.778375</v>
      </c>
      <c r="ER421">
        <v>37.71591666666666</v>
      </c>
      <c r="ES421">
        <v>0</v>
      </c>
      <c r="ET421">
        <v>0</v>
      </c>
      <c r="EU421">
        <v>0</v>
      </c>
      <c r="EV421">
        <v>1758417075</v>
      </c>
      <c r="EW421">
        <v>0</v>
      </c>
      <c r="EX421">
        <v>268.7</v>
      </c>
      <c r="EY421">
        <v>-16.01538382733517</v>
      </c>
      <c r="EZ421">
        <v>1.838461321322019</v>
      </c>
      <c r="FA421">
        <v>-18.528</v>
      </c>
      <c r="FB421">
        <v>15</v>
      </c>
      <c r="FC421">
        <v>0</v>
      </c>
      <c r="FD421" t="s">
        <v>424</v>
      </c>
      <c r="FE421">
        <v>1746989605.5</v>
      </c>
      <c r="FF421">
        <v>1746989593.5</v>
      </c>
      <c r="FG421">
        <v>0</v>
      </c>
      <c r="FH421">
        <v>-0.274</v>
      </c>
      <c r="FI421">
        <v>-0.002</v>
      </c>
      <c r="FJ421">
        <v>2.549</v>
      </c>
      <c r="FK421">
        <v>0.129</v>
      </c>
      <c r="FL421">
        <v>420</v>
      </c>
      <c r="FM421">
        <v>17</v>
      </c>
      <c r="FN421">
        <v>0.02</v>
      </c>
      <c r="FO421">
        <v>0.04</v>
      </c>
      <c r="FP421">
        <v>2.615633170731707</v>
      </c>
      <c r="FQ421">
        <v>0.1142945644599294</v>
      </c>
      <c r="FR421">
        <v>0.02924801135111994</v>
      </c>
      <c r="FS421">
        <v>1</v>
      </c>
      <c r="FT421">
        <v>268.5088235294118</v>
      </c>
      <c r="FU421">
        <v>-3.650114298764702</v>
      </c>
      <c r="FV421">
        <v>5.521475061178042</v>
      </c>
      <c r="FW421">
        <v>0</v>
      </c>
      <c r="FX421">
        <v>0.08498089024390244</v>
      </c>
      <c r="FY421">
        <v>0.001049452264808437</v>
      </c>
      <c r="FZ421">
        <v>0.00133730723230055</v>
      </c>
      <c r="GA421">
        <v>1</v>
      </c>
      <c r="GB421">
        <v>2</v>
      </c>
      <c r="GC421">
        <v>3</v>
      </c>
      <c r="GD421" t="s">
        <v>425</v>
      </c>
      <c r="GE421">
        <v>3.10307</v>
      </c>
      <c r="GF421">
        <v>2.7264</v>
      </c>
      <c r="GG421">
        <v>0.0881821</v>
      </c>
      <c r="GH421">
        <v>0.08772629999999999</v>
      </c>
      <c r="GI421">
        <v>0.105278</v>
      </c>
      <c r="GJ421">
        <v>0.106414</v>
      </c>
      <c r="GK421">
        <v>23832.6</v>
      </c>
      <c r="GL421">
        <v>21637.9</v>
      </c>
      <c r="GM421">
        <v>26702</v>
      </c>
      <c r="GN421">
        <v>23940.7</v>
      </c>
      <c r="GO421">
        <v>38230.3</v>
      </c>
      <c r="GP421">
        <v>31623.2</v>
      </c>
      <c r="GQ421">
        <v>46632.1</v>
      </c>
      <c r="GR421">
        <v>37876</v>
      </c>
      <c r="GS421">
        <v>1.86668</v>
      </c>
      <c r="GT421">
        <v>1.85788</v>
      </c>
      <c r="GU421">
        <v>0.0940785</v>
      </c>
      <c r="GV421">
        <v>0</v>
      </c>
      <c r="GW421">
        <v>28.4346</v>
      </c>
      <c r="GX421">
        <v>999.9</v>
      </c>
      <c r="GY421">
        <v>52.8</v>
      </c>
      <c r="GZ421">
        <v>31.8</v>
      </c>
      <c r="HA421">
        <v>27.6412</v>
      </c>
      <c r="HB421">
        <v>60.7837</v>
      </c>
      <c r="HC421">
        <v>25.9776</v>
      </c>
      <c r="HD421">
        <v>1</v>
      </c>
      <c r="HE421">
        <v>0.137602</v>
      </c>
      <c r="HF421">
        <v>-1.29607</v>
      </c>
      <c r="HG421">
        <v>20.2936</v>
      </c>
      <c r="HH421">
        <v>5.22088</v>
      </c>
      <c r="HI421">
        <v>11.98</v>
      </c>
      <c r="HJ421">
        <v>4.96525</v>
      </c>
      <c r="HK421">
        <v>3.2759</v>
      </c>
      <c r="HL421">
        <v>9999</v>
      </c>
      <c r="HM421">
        <v>9999</v>
      </c>
      <c r="HN421">
        <v>9999</v>
      </c>
      <c r="HO421">
        <v>999.9</v>
      </c>
      <c r="HP421">
        <v>1.86386</v>
      </c>
      <c r="HQ421">
        <v>1.86006</v>
      </c>
      <c r="HR421">
        <v>1.85838</v>
      </c>
      <c r="HS421">
        <v>1.85974</v>
      </c>
      <c r="HT421">
        <v>1.85984</v>
      </c>
      <c r="HU421">
        <v>1.85837</v>
      </c>
      <c r="HV421">
        <v>1.85745</v>
      </c>
      <c r="HW421">
        <v>1.85238</v>
      </c>
      <c r="HX421">
        <v>0</v>
      </c>
      <c r="HY421">
        <v>0</v>
      </c>
      <c r="HZ421">
        <v>0</v>
      </c>
      <c r="IA421">
        <v>0</v>
      </c>
      <c r="IB421" t="s">
        <v>426</v>
      </c>
      <c r="IC421" t="s">
        <v>427</v>
      </c>
      <c r="ID421" t="s">
        <v>428</v>
      </c>
      <c r="IE421" t="s">
        <v>428</v>
      </c>
      <c r="IF421" t="s">
        <v>428</v>
      </c>
      <c r="IG421" t="s">
        <v>428</v>
      </c>
      <c r="IH421">
        <v>0</v>
      </c>
      <c r="II421">
        <v>100</v>
      </c>
      <c r="IJ421">
        <v>100</v>
      </c>
      <c r="IK421">
        <v>-0.661</v>
      </c>
      <c r="IL421">
        <v>0.3033</v>
      </c>
      <c r="IM421">
        <v>-0.6605319167387009</v>
      </c>
      <c r="IN421">
        <v>-0.0004737513092168879</v>
      </c>
      <c r="IO421">
        <v>1.233974951706583E-06</v>
      </c>
      <c r="IP421">
        <v>-2.791035861235605E-10</v>
      </c>
      <c r="IQ421">
        <v>0.04306461537617447</v>
      </c>
      <c r="IR421">
        <v>-0.002560808816659483</v>
      </c>
      <c r="IS421">
        <v>0.0007441110143227328</v>
      </c>
      <c r="IT421">
        <v>-6.151772081818622E-06</v>
      </c>
      <c r="IU421">
        <v>2</v>
      </c>
      <c r="IV421">
        <v>1988</v>
      </c>
      <c r="IW421">
        <v>1</v>
      </c>
      <c r="IX421">
        <v>28</v>
      </c>
      <c r="IY421">
        <v>190457.8</v>
      </c>
      <c r="IZ421">
        <v>190458</v>
      </c>
      <c r="JA421">
        <v>1.1499</v>
      </c>
      <c r="JB421">
        <v>2.61353</v>
      </c>
      <c r="JC421">
        <v>1.49658</v>
      </c>
      <c r="JD421">
        <v>2.34863</v>
      </c>
      <c r="JE421">
        <v>1.54907</v>
      </c>
      <c r="JF421">
        <v>2.46704</v>
      </c>
      <c r="JG421">
        <v>36.6233</v>
      </c>
      <c r="JH421">
        <v>24.0963</v>
      </c>
      <c r="JI421">
        <v>18</v>
      </c>
      <c r="JJ421">
        <v>481.805</v>
      </c>
      <c r="JK421">
        <v>490.699</v>
      </c>
      <c r="JL421">
        <v>30.1585</v>
      </c>
      <c r="JM421">
        <v>29.0288</v>
      </c>
      <c r="JN421">
        <v>29.9999</v>
      </c>
      <c r="JO421">
        <v>29.2369</v>
      </c>
      <c r="JP421">
        <v>29.2286</v>
      </c>
      <c r="JQ421">
        <v>23.111</v>
      </c>
      <c r="JR421">
        <v>19.4178</v>
      </c>
      <c r="JS421">
        <v>100</v>
      </c>
      <c r="JT421">
        <v>30.1726</v>
      </c>
      <c r="JU421">
        <v>420</v>
      </c>
      <c r="JV421">
        <v>23.285</v>
      </c>
      <c r="JW421">
        <v>101.954</v>
      </c>
      <c r="JX421">
        <v>91.34350000000001</v>
      </c>
    </row>
    <row r="422" spans="1:284">
      <c r="A422">
        <v>404</v>
      </c>
      <c r="B422">
        <v>1758417077</v>
      </c>
      <c r="C422">
        <v>4374</v>
      </c>
      <c r="D422" t="s">
        <v>1245</v>
      </c>
      <c r="E422" t="s">
        <v>1246</v>
      </c>
      <c r="F422">
        <v>5</v>
      </c>
      <c r="G422" t="s">
        <v>1220</v>
      </c>
      <c r="H422" t="s">
        <v>421</v>
      </c>
      <c r="I422">
        <v>1758417069</v>
      </c>
      <c r="J422">
        <f>(K422)/1000</f>
        <v>0</v>
      </c>
      <c r="K422">
        <f>1000*DK422*AI422*(DG422-DH422)/(100*CZ422*(1000-AI422*DG422))</f>
        <v>0</v>
      </c>
      <c r="L422">
        <f>DK422*AI422*(DF422-DE422*(1000-AI422*DH422)/(1000-AI422*DG422))/(100*CZ422)</f>
        <v>0</v>
      </c>
      <c r="M422">
        <f>DE422 - IF(AI422&gt;1, L422*CZ422*100.0/(AK422), 0)</f>
        <v>0</v>
      </c>
      <c r="N422">
        <f>((T422-J422/2)*M422-L422)/(T422+J422/2)</f>
        <v>0</v>
      </c>
      <c r="O422">
        <f>N422*(DL422+DM422)/1000.0</f>
        <v>0</v>
      </c>
      <c r="P422">
        <f>(DE422 - IF(AI422&gt;1, L422*CZ422*100.0/(AK422), 0))*(DL422+DM422)/1000.0</f>
        <v>0</v>
      </c>
      <c r="Q422">
        <f>2.0/((1/S422-1/R422)+SIGN(S422)*SQRT((1/S422-1/R422)*(1/S422-1/R422) + 4*DA422/((DA422+1)*(DA422+1))*(2*1/S422*1/R422-1/R422*1/R422)))</f>
        <v>0</v>
      </c>
      <c r="R422">
        <f>IF(LEFT(DB422,1)&lt;&gt;"0",IF(LEFT(DB422,1)="1",3.0,DC422),$D$5+$E$5*(DS422*DL422/($K$5*1000))+$F$5*(DS422*DL422/($K$5*1000))*MAX(MIN(CZ422,$J$5),$I$5)*MAX(MIN(CZ422,$J$5),$I$5)+$G$5*MAX(MIN(CZ422,$J$5),$I$5)*(DS422*DL422/($K$5*1000))+$H$5*(DS422*DL422/($K$5*1000))*(DS422*DL422/($K$5*1000)))</f>
        <v>0</v>
      </c>
      <c r="S422">
        <f>J422*(1000-(1000*0.61365*exp(17.502*W422/(240.97+W422))/(DL422+DM422)+DG422)/2)/(1000*0.61365*exp(17.502*W422/(240.97+W422))/(DL422+DM422)-DG422)</f>
        <v>0</v>
      </c>
      <c r="T422">
        <f>1/((DA422+1)/(Q422/1.6)+1/(R422/1.37)) + DA422/((DA422+1)/(Q422/1.6) + DA422/(R422/1.37))</f>
        <v>0</v>
      </c>
      <c r="U422">
        <f>(CV422*CY422)</f>
        <v>0</v>
      </c>
      <c r="V422">
        <f>(DN422+(U422+2*0.95*5.67E-8*(((DN422+$B$9)+273)^4-(DN422+273)^4)-44100*J422)/(1.84*29.3*R422+8*0.95*5.67E-8*(DN422+273)^3))</f>
        <v>0</v>
      </c>
      <c r="W422">
        <f>($C$9*DO422+$D$9*DP422+$E$9*V422)</f>
        <v>0</v>
      </c>
      <c r="X422">
        <f>0.61365*exp(17.502*W422/(240.97+W422))</f>
        <v>0</v>
      </c>
      <c r="Y422">
        <f>(Z422/AA422*100)</f>
        <v>0</v>
      </c>
      <c r="Z422">
        <f>DG422*(DL422+DM422)/1000</f>
        <v>0</v>
      </c>
      <c r="AA422">
        <f>0.61365*exp(17.502*DN422/(240.97+DN422))</f>
        <v>0</v>
      </c>
      <c r="AB422">
        <f>(X422-DG422*(DL422+DM422)/1000)</f>
        <v>0</v>
      </c>
      <c r="AC422">
        <f>(-J422*44100)</f>
        <v>0</v>
      </c>
      <c r="AD422">
        <f>2*29.3*R422*0.92*(DN422-W422)</f>
        <v>0</v>
      </c>
      <c r="AE422">
        <f>2*0.95*5.67E-8*(((DN422+$B$9)+273)^4-(W422+273)^4)</f>
        <v>0</v>
      </c>
      <c r="AF422">
        <f>U422+AE422+AC422+AD422</f>
        <v>0</v>
      </c>
      <c r="AG422">
        <v>0</v>
      </c>
      <c r="AH422">
        <v>0</v>
      </c>
      <c r="AI422">
        <f>IF(AG422*$H$15&gt;=AK422,1.0,(AK422/(AK422-AG422*$H$15)))</f>
        <v>0</v>
      </c>
      <c r="AJ422">
        <f>(AI422-1)*100</f>
        <v>0</v>
      </c>
      <c r="AK422">
        <f>MAX(0,($B$15+$C$15*DS422)/(1+$D$15*DS422)*DL422/(DN422+273)*$E$15)</f>
        <v>0</v>
      </c>
      <c r="AL422" t="s">
        <v>422</v>
      </c>
      <c r="AM422" t="s">
        <v>422</v>
      </c>
      <c r="AN422">
        <v>0</v>
      </c>
      <c r="AO422">
        <v>0</v>
      </c>
      <c r="AP422">
        <f>1-AN422/AO422</f>
        <v>0</v>
      </c>
      <c r="AQ422">
        <v>0</v>
      </c>
      <c r="AR422" t="s">
        <v>422</v>
      </c>
      <c r="AS422" t="s">
        <v>422</v>
      </c>
      <c r="AT422">
        <v>0</v>
      </c>
      <c r="AU422">
        <v>0</v>
      </c>
      <c r="AV422">
        <f>1-AT422/AU422</f>
        <v>0</v>
      </c>
      <c r="AW422">
        <v>0.5</v>
      </c>
      <c r="AX422">
        <f>CW422</f>
        <v>0</v>
      </c>
      <c r="AY422">
        <f>L422</f>
        <v>0</v>
      </c>
      <c r="AZ422">
        <f>AV422*AW422*AX422</f>
        <v>0</v>
      </c>
      <c r="BA422">
        <f>(AY422-AQ422)/AX422</f>
        <v>0</v>
      </c>
      <c r="BB422">
        <f>(AO422-AU422)/AU422</f>
        <v>0</v>
      </c>
      <c r="BC422">
        <f>AN422/(AP422+AN422/AU422)</f>
        <v>0</v>
      </c>
      <c r="BD422" t="s">
        <v>422</v>
      </c>
      <c r="BE422">
        <v>0</v>
      </c>
      <c r="BF422">
        <f>IF(BE422&lt;&gt;0, BE422, BC422)</f>
        <v>0</v>
      </c>
      <c r="BG422">
        <f>1-BF422/AU422</f>
        <v>0</v>
      </c>
      <c r="BH422">
        <f>(AU422-AT422)/(AU422-BF422)</f>
        <v>0</v>
      </c>
      <c r="BI422">
        <f>(AO422-AU422)/(AO422-BF422)</f>
        <v>0</v>
      </c>
      <c r="BJ422">
        <f>(AU422-AT422)/(AU422-AN422)</f>
        <v>0</v>
      </c>
      <c r="BK422">
        <f>(AO422-AU422)/(AO422-AN422)</f>
        <v>0</v>
      </c>
      <c r="BL422">
        <f>(BH422*BF422/AT422)</f>
        <v>0</v>
      </c>
      <c r="BM422">
        <f>(1-BL422)</f>
        <v>0</v>
      </c>
      <c r="CV422">
        <f>$B$13*DT422+$C$13*DU422+$F$13*EF422*(1-EI422)</f>
        <v>0</v>
      </c>
      <c r="CW422">
        <f>CV422*CX422</f>
        <v>0</v>
      </c>
      <c r="CX422">
        <f>($B$13*$D$11+$C$13*$D$11+$F$13*((ES422+EK422)/MAX(ES422+EK422+ET422, 0.1)*$I$11+ET422/MAX(ES422+EK422+ET422, 0.1)*$J$11))/($B$13+$C$13+$F$13)</f>
        <v>0</v>
      </c>
      <c r="CY422">
        <f>($B$13*$K$11+$C$13*$K$11+$F$13*((ES422+EK422)/MAX(ES422+EK422+ET422, 0.1)*$P$11+ET422/MAX(ES422+EK422+ET422, 0.1)*$Q$11))/($B$13+$C$13+$F$13)</f>
        <v>0</v>
      </c>
      <c r="CZ422">
        <v>2.44</v>
      </c>
      <c r="DA422">
        <v>0.5</v>
      </c>
      <c r="DB422" t="s">
        <v>423</v>
      </c>
      <c r="DC422">
        <v>2</v>
      </c>
      <c r="DD422">
        <v>1758417069</v>
      </c>
      <c r="DE422">
        <v>422.6109583333334</v>
      </c>
      <c r="DF422">
        <v>419.9942916666667</v>
      </c>
      <c r="DG422">
        <v>23.31919166666667</v>
      </c>
      <c r="DH422">
        <v>23.2341375</v>
      </c>
      <c r="DI422">
        <v>423.2719583333333</v>
      </c>
      <c r="DJ422">
        <v>23.01589166666666</v>
      </c>
      <c r="DK422">
        <v>500.0185</v>
      </c>
      <c r="DL422">
        <v>90.18064166666666</v>
      </c>
      <c r="DM422">
        <v>0.06829039583333334</v>
      </c>
      <c r="DN422">
        <v>29.76635</v>
      </c>
      <c r="DO422">
        <v>29.96560416666667</v>
      </c>
      <c r="DP422">
        <v>999.9</v>
      </c>
      <c r="DQ422">
        <v>0</v>
      </c>
      <c r="DR422">
        <v>0</v>
      </c>
      <c r="DS422">
        <v>10003.33583333333</v>
      </c>
      <c r="DT422">
        <v>0</v>
      </c>
      <c r="DU422">
        <v>3.7663575</v>
      </c>
      <c r="DV422">
        <v>2.616620833333334</v>
      </c>
      <c r="DW422">
        <v>432.7010833333333</v>
      </c>
      <c r="DX422">
        <v>429.9846666666667</v>
      </c>
      <c r="DY422">
        <v>0.08505747916666666</v>
      </c>
      <c r="DZ422">
        <v>419.9942916666667</v>
      </c>
      <c r="EA422">
        <v>23.2341375</v>
      </c>
      <c r="EB422">
        <v>2.10294</v>
      </c>
      <c r="EC422">
        <v>2.09527</v>
      </c>
      <c r="ED422">
        <v>18.24146666666666</v>
      </c>
      <c r="EE422">
        <v>18.1832625</v>
      </c>
      <c r="EF422">
        <v>0.00500078</v>
      </c>
      <c r="EG422">
        <v>0</v>
      </c>
      <c r="EH422">
        <v>0</v>
      </c>
      <c r="EI422">
        <v>0</v>
      </c>
      <c r="EJ422">
        <v>269.4291666666667</v>
      </c>
      <c r="EK422">
        <v>0.00500078</v>
      </c>
      <c r="EL422">
        <v>-18.77916666666667</v>
      </c>
      <c r="EM422">
        <v>-0.8541666666666666</v>
      </c>
      <c r="EN422">
        <v>35.20816666666667</v>
      </c>
      <c r="EO422">
        <v>38.65075</v>
      </c>
      <c r="EP422">
        <v>37.452875</v>
      </c>
      <c r="EQ422">
        <v>38.75491666666667</v>
      </c>
      <c r="ER422">
        <v>37.70291666666666</v>
      </c>
      <c r="ES422">
        <v>0</v>
      </c>
      <c r="ET422">
        <v>0</v>
      </c>
      <c r="EU422">
        <v>0</v>
      </c>
      <c r="EV422">
        <v>1758417076.8</v>
      </c>
      <c r="EW422">
        <v>0</v>
      </c>
      <c r="EX422">
        <v>267.9730769230769</v>
      </c>
      <c r="EY422">
        <v>-11.85982839357279</v>
      </c>
      <c r="EZ422">
        <v>-8.259829365616911</v>
      </c>
      <c r="FA422">
        <v>-18.60769230769231</v>
      </c>
      <c r="FB422">
        <v>15</v>
      </c>
      <c r="FC422">
        <v>0</v>
      </c>
      <c r="FD422" t="s">
        <v>424</v>
      </c>
      <c r="FE422">
        <v>1746989605.5</v>
      </c>
      <c r="FF422">
        <v>1746989593.5</v>
      </c>
      <c r="FG422">
        <v>0</v>
      </c>
      <c r="FH422">
        <v>-0.274</v>
      </c>
      <c r="FI422">
        <v>-0.002</v>
      </c>
      <c r="FJ422">
        <v>2.549</v>
      </c>
      <c r="FK422">
        <v>0.129</v>
      </c>
      <c r="FL422">
        <v>420</v>
      </c>
      <c r="FM422">
        <v>17</v>
      </c>
      <c r="FN422">
        <v>0.02</v>
      </c>
      <c r="FO422">
        <v>0.04</v>
      </c>
      <c r="FP422">
        <v>2.6138465</v>
      </c>
      <c r="FQ422">
        <v>-0.02520382739211987</v>
      </c>
      <c r="FR422">
        <v>0.03282928209312534</v>
      </c>
      <c r="FS422">
        <v>1</v>
      </c>
      <c r="FT422">
        <v>268.4117647058824</v>
      </c>
      <c r="FU422">
        <v>-10.03514102599703</v>
      </c>
      <c r="FV422">
        <v>5.478716289417696</v>
      </c>
      <c r="FW422">
        <v>0</v>
      </c>
      <c r="FX422">
        <v>0.085102935</v>
      </c>
      <c r="FY422">
        <v>0.002045781613508102</v>
      </c>
      <c r="FZ422">
        <v>0.001367007357432651</v>
      </c>
      <c r="GA422">
        <v>1</v>
      </c>
      <c r="GB422">
        <v>2</v>
      </c>
      <c r="GC422">
        <v>3</v>
      </c>
      <c r="GD422" t="s">
        <v>425</v>
      </c>
      <c r="GE422">
        <v>3.10298</v>
      </c>
      <c r="GF422">
        <v>2.72662</v>
      </c>
      <c r="GG422">
        <v>0.0881841</v>
      </c>
      <c r="GH422">
        <v>0.0877198</v>
      </c>
      <c r="GI422">
        <v>0.105279</v>
      </c>
      <c r="GJ422">
        <v>0.106413</v>
      </c>
      <c r="GK422">
        <v>23832.6</v>
      </c>
      <c r="GL422">
        <v>21638</v>
      </c>
      <c r="GM422">
        <v>26702</v>
      </c>
      <c r="GN422">
        <v>23940.7</v>
      </c>
      <c r="GO422">
        <v>38230.3</v>
      </c>
      <c r="GP422">
        <v>31623.2</v>
      </c>
      <c r="GQ422">
        <v>46632.2</v>
      </c>
      <c r="GR422">
        <v>37876.1</v>
      </c>
      <c r="GS422">
        <v>1.86663</v>
      </c>
      <c r="GT422">
        <v>1.85805</v>
      </c>
      <c r="GU422">
        <v>0.0948161</v>
      </c>
      <c r="GV422">
        <v>0</v>
      </c>
      <c r="GW422">
        <v>28.4323</v>
      </c>
      <c r="GX422">
        <v>999.9</v>
      </c>
      <c r="GY422">
        <v>52.8</v>
      </c>
      <c r="GZ422">
        <v>31.8</v>
      </c>
      <c r="HA422">
        <v>27.6414</v>
      </c>
      <c r="HB422">
        <v>60.9137</v>
      </c>
      <c r="HC422">
        <v>26.0056</v>
      </c>
      <c r="HD422">
        <v>1</v>
      </c>
      <c r="HE422">
        <v>0.137353</v>
      </c>
      <c r="HF422">
        <v>-1.28748</v>
      </c>
      <c r="HG422">
        <v>20.2938</v>
      </c>
      <c r="HH422">
        <v>5.22118</v>
      </c>
      <c r="HI422">
        <v>11.98</v>
      </c>
      <c r="HJ422">
        <v>4.96525</v>
      </c>
      <c r="HK422">
        <v>3.27593</v>
      </c>
      <c r="HL422">
        <v>9999</v>
      </c>
      <c r="HM422">
        <v>9999</v>
      </c>
      <c r="HN422">
        <v>9999</v>
      </c>
      <c r="HO422">
        <v>999.9</v>
      </c>
      <c r="HP422">
        <v>1.86386</v>
      </c>
      <c r="HQ422">
        <v>1.86006</v>
      </c>
      <c r="HR422">
        <v>1.85838</v>
      </c>
      <c r="HS422">
        <v>1.85974</v>
      </c>
      <c r="HT422">
        <v>1.85984</v>
      </c>
      <c r="HU422">
        <v>1.85837</v>
      </c>
      <c r="HV422">
        <v>1.85745</v>
      </c>
      <c r="HW422">
        <v>1.85238</v>
      </c>
      <c r="HX422">
        <v>0</v>
      </c>
      <c r="HY422">
        <v>0</v>
      </c>
      <c r="HZ422">
        <v>0</v>
      </c>
      <c r="IA422">
        <v>0</v>
      </c>
      <c r="IB422" t="s">
        <v>426</v>
      </c>
      <c r="IC422" t="s">
        <v>427</v>
      </c>
      <c r="ID422" t="s">
        <v>428</v>
      </c>
      <c r="IE422" t="s">
        <v>428</v>
      </c>
      <c r="IF422" t="s">
        <v>428</v>
      </c>
      <c r="IG422" t="s">
        <v>428</v>
      </c>
      <c r="IH422">
        <v>0</v>
      </c>
      <c r="II422">
        <v>100</v>
      </c>
      <c r="IJ422">
        <v>100</v>
      </c>
      <c r="IK422">
        <v>-0.661</v>
      </c>
      <c r="IL422">
        <v>0.3033</v>
      </c>
      <c r="IM422">
        <v>-0.6605319167387009</v>
      </c>
      <c r="IN422">
        <v>-0.0004737513092168879</v>
      </c>
      <c r="IO422">
        <v>1.233974951706583E-06</v>
      </c>
      <c r="IP422">
        <v>-2.791035861235605E-10</v>
      </c>
      <c r="IQ422">
        <v>0.04306461537617447</v>
      </c>
      <c r="IR422">
        <v>-0.002560808816659483</v>
      </c>
      <c r="IS422">
        <v>0.0007441110143227328</v>
      </c>
      <c r="IT422">
        <v>-6.151772081818622E-06</v>
      </c>
      <c r="IU422">
        <v>2</v>
      </c>
      <c r="IV422">
        <v>1988</v>
      </c>
      <c r="IW422">
        <v>1</v>
      </c>
      <c r="IX422">
        <v>28</v>
      </c>
      <c r="IY422">
        <v>190457.9</v>
      </c>
      <c r="IZ422">
        <v>190458.1</v>
      </c>
      <c r="JA422">
        <v>1.1499</v>
      </c>
      <c r="JB422">
        <v>2.61108</v>
      </c>
      <c r="JC422">
        <v>1.49658</v>
      </c>
      <c r="JD422">
        <v>2.34863</v>
      </c>
      <c r="JE422">
        <v>1.54907</v>
      </c>
      <c r="JF422">
        <v>2.46216</v>
      </c>
      <c r="JG422">
        <v>36.6233</v>
      </c>
      <c r="JH422">
        <v>24.0963</v>
      </c>
      <c r="JI422">
        <v>18</v>
      </c>
      <c r="JJ422">
        <v>481.772</v>
      </c>
      <c r="JK422">
        <v>490.814</v>
      </c>
      <c r="JL422">
        <v>30.1695</v>
      </c>
      <c r="JM422">
        <v>29.0288</v>
      </c>
      <c r="JN422">
        <v>29.9999</v>
      </c>
      <c r="JO422">
        <v>29.2365</v>
      </c>
      <c r="JP422">
        <v>29.2286</v>
      </c>
      <c r="JQ422">
        <v>23.1131</v>
      </c>
      <c r="JR422">
        <v>19.4178</v>
      </c>
      <c r="JS422">
        <v>100</v>
      </c>
      <c r="JT422">
        <v>30.1957</v>
      </c>
      <c r="JU422">
        <v>420</v>
      </c>
      <c r="JV422">
        <v>23.285</v>
      </c>
      <c r="JW422">
        <v>101.954</v>
      </c>
      <c r="JX422">
        <v>91.3436</v>
      </c>
    </row>
    <row r="423" spans="1:284">
      <c r="A423">
        <v>405</v>
      </c>
      <c r="B423">
        <v>1758417079</v>
      </c>
      <c r="C423">
        <v>4376</v>
      </c>
      <c r="D423" t="s">
        <v>1247</v>
      </c>
      <c r="E423" t="s">
        <v>1248</v>
      </c>
      <c r="F423">
        <v>5</v>
      </c>
      <c r="G423" t="s">
        <v>1220</v>
      </c>
      <c r="H423" t="s">
        <v>421</v>
      </c>
      <c r="I423">
        <v>1758417071</v>
      </c>
      <c r="J423">
        <f>(K423)/1000</f>
        <v>0</v>
      </c>
      <c r="K423">
        <f>1000*DK423*AI423*(DG423-DH423)/(100*CZ423*(1000-AI423*DG423))</f>
        <v>0</v>
      </c>
      <c r="L423">
        <f>DK423*AI423*(DF423-DE423*(1000-AI423*DH423)/(1000-AI423*DG423))/(100*CZ423)</f>
        <v>0</v>
      </c>
      <c r="M423">
        <f>DE423 - IF(AI423&gt;1, L423*CZ423*100.0/(AK423), 0)</f>
        <v>0</v>
      </c>
      <c r="N423">
        <f>((T423-J423/2)*M423-L423)/(T423+J423/2)</f>
        <v>0</v>
      </c>
      <c r="O423">
        <f>N423*(DL423+DM423)/1000.0</f>
        <v>0</v>
      </c>
      <c r="P423">
        <f>(DE423 - IF(AI423&gt;1, L423*CZ423*100.0/(AK423), 0))*(DL423+DM423)/1000.0</f>
        <v>0</v>
      </c>
      <c r="Q423">
        <f>2.0/((1/S423-1/R423)+SIGN(S423)*SQRT((1/S423-1/R423)*(1/S423-1/R423) + 4*DA423/((DA423+1)*(DA423+1))*(2*1/S423*1/R423-1/R423*1/R423)))</f>
        <v>0</v>
      </c>
      <c r="R423">
        <f>IF(LEFT(DB423,1)&lt;&gt;"0",IF(LEFT(DB423,1)="1",3.0,DC423),$D$5+$E$5*(DS423*DL423/($K$5*1000))+$F$5*(DS423*DL423/($K$5*1000))*MAX(MIN(CZ423,$J$5),$I$5)*MAX(MIN(CZ423,$J$5),$I$5)+$G$5*MAX(MIN(CZ423,$J$5),$I$5)*(DS423*DL423/($K$5*1000))+$H$5*(DS423*DL423/($K$5*1000))*(DS423*DL423/($K$5*1000)))</f>
        <v>0</v>
      </c>
      <c r="S423">
        <f>J423*(1000-(1000*0.61365*exp(17.502*W423/(240.97+W423))/(DL423+DM423)+DG423)/2)/(1000*0.61365*exp(17.502*W423/(240.97+W423))/(DL423+DM423)-DG423)</f>
        <v>0</v>
      </c>
      <c r="T423">
        <f>1/((DA423+1)/(Q423/1.6)+1/(R423/1.37)) + DA423/((DA423+1)/(Q423/1.6) + DA423/(R423/1.37))</f>
        <v>0</v>
      </c>
      <c r="U423">
        <f>(CV423*CY423)</f>
        <v>0</v>
      </c>
      <c r="V423">
        <f>(DN423+(U423+2*0.95*5.67E-8*(((DN423+$B$9)+273)^4-(DN423+273)^4)-44100*J423)/(1.84*29.3*R423+8*0.95*5.67E-8*(DN423+273)^3))</f>
        <v>0</v>
      </c>
      <c r="W423">
        <f>($C$9*DO423+$D$9*DP423+$E$9*V423)</f>
        <v>0</v>
      </c>
      <c r="X423">
        <f>0.61365*exp(17.502*W423/(240.97+W423))</f>
        <v>0</v>
      </c>
      <c r="Y423">
        <f>(Z423/AA423*100)</f>
        <v>0</v>
      </c>
      <c r="Z423">
        <f>DG423*(DL423+DM423)/1000</f>
        <v>0</v>
      </c>
      <c r="AA423">
        <f>0.61365*exp(17.502*DN423/(240.97+DN423))</f>
        <v>0</v>
      </c>
      <c r="AB423">
        <f>(X423-DG423*(DL423+DM423)/1000)</f>
        <v>0</v>
      </c>
      <c r="AC423">
        <f>(-J423*44100)</f>
        <v>0</v>
      </c>
      <c r="AD423">
        <f>2*29.3*R423*0.92*(DN423-W423)</f>
        <v>0</v>
      </c>
      <c r="AE423">
        <f>2*0.95*5.67E-8*(((DN423+$B$9)+273)^4-(W423+273)^4)</f>
        <v>0</v>
      </c>
      <c r="AF423">
        <f>U423+AE423+AC423+AD423</f>
        <v>0</v>
      </c>
      <c r="AG423">
        <v>0</v>
      </c>
      <c r="AH423">
        <v>0</v>
      </c>
      <c r="AI423">
        <f>IF(AG423*$H$15&gt;=AK423,1.0,(AK423/(AK423-AG423*$H$15)))</f>
        <v>0</v>
      </c>
      <c r="AJ423">
        <f>(AI423-1)*100</f>
        <v>0</v>
      </c>
      <c r="AK423">
        <f>MAX(0,($B$15+$C$15*DS423)/(1+$D$15*DS423)*DL423/(DN423+273)*$E$15)</f>
        <v>0</v>
      </c>
      <c r="AL423" t="s">
        <v>422</v>
      </c>
      <c r="AM423" t="s">
        <v>422</v>
      </c>
      <c r="AN423">
        <v>0</v>
      </c>
      <c r="AO423">
        <v>0</v>
      </c>
      <c r="AP423">
        <f>1-AN423/AO423</f>
        <v>0</v>
      </c>
      <c r="AQ423">
        <v>0</v>
      </c>
      <c r="AR423" t="s">
        <v>422</v>
      </c>
      <c r="AS423" t="s">
        <v>422</v>
      </c>
      <c r="AT423">
        <v>0</v>
      </c>
      <c r="AU423">
        <v>0</v>
      </c>
      <c r="AV423">
        <f>1-AT423/AU423</f>
        <v>0</v>
      </c>
      <c r="AW423">
        <v>0.5</v>
      </c>
      <c r="AX423">
        <f>CW423</f>
        <v>0</v>
      </c>
      <c r="AY423">
        <f>L423</f>
        <v>0</v>
      </c>
      <c r="AZ423">
        <f>AV423*AW423*AX423</f>
        <v>0</v>
      </c>
      <c r="BA423">
        <f>(AY423-AQ423)/AX423</f>
        <v>0</v>
      </c>
      <c r="BB423">
        <f>(AO423-AU423)/AU423</f>
        <v>0</v>
      </c>
      <c r="BC423">
        <f>AN423/(AP423+AN423/AU423)</f>
        <v>0</v>
      </c>
      <c r="BD423" t="s">
        <v>422</v>
      </c>
      <c r="BE423">
        <v>0</v>
      </c>
      <c r="BF423">
        <f>IF(BE423&lt;&gt;0, BE423, BC423)</f>
        <v>0</v>
      </c>
      <c r="BG423">
        <f>1-BF423/AU423</f>
        <v>0</v>
      </c>
      <c r="BH423">
        <f>(AU423-AT423)/(AU423-BF423)</f>
        <v>0</v>
      </c>
      <c r="BI423">
        <f>(AO423-AU423)/(AO423-BF423)</f>
        <v>0</v>
      </c>
      <c r="BJ423">
        <f>(AU423-AT423)/(AU423-AN423)</f>
        <v>0</v>
      </c>
      <c r="BK423">
        <f>(AO423-AU423)/(AO423-AN423)</f>
        <v>0</v>
      </c>
      <c r="BL423">
        <f>(BH423*BF423/AT423)</f>
        <v>0</v>
      </c>
      <c r="BM423">
        <f>(1-BL423)</f>
        <v>0</v>
      </c>
      <c r="CV423">
        <f>$B$13*DT423+$C$13*DU423+$F$13*EF423*(1-EI423)</f>
        <v>0</v>
      </c>
      <c r="CW423">
        <f>CV423*CX423</f>
        <v>0</v>
      </c>
      <c r="CX423">
        <f>($B$13*$D$11+$C$13*$D$11+$F$13*((ES423+EK423)/MAX(ES423+EK423+ET423, 0.1)*$I$11+ET423/MAX(ES423+EK423+ET423, 0.1)*$J$11))/($B$13+$C$13+$F$13)</f>
        <v>0</v>
      </c>
      <c r="CY423">
        <f>($B$13*$K$11+$C$13*$K$11+$F$13*((ES423+EK423)/MAX(ES423+EK423+ET423, 0.1)*$P$11+ET423/MAX(ES423+EK423+ET423, 0.1)*$Q$11))/($B$13+$C$13+$F$13)</f>
        <v>0</v>
      </c>
      <c r="CZ423">
        <v>2.44</v>
      </c>
      <c r="DA423">
        <v>0.5</v>
      </c>
      <c r="DB423" t="s">
        <v>423</v>
      </c>
      <c r="DC423">
        <v>2</v>
      </c>
      <c r="DD423">
        <v>1758417071</v>
      </c>
      <c r="DE423">
        <v>422.60825</v>
      </c>
      <c r="DF423">
        <v>419.9936666666667</v>
      </c>
      <c r="DG423">
        <v>23.3190875</v>
      </c>
      <c r="DH423">
        <v>23.23386666666667</v>
      </c>
      <c r="DI423">
        <v>423.2692916666667</v>
      </c>
      <c r="DJ423">
        <v>23.01579166666667</v>
      </c>
      <c r="DK423">
        <v>499.9905833333333</v>
      </c>
      <c r="DL423">
        <v>90.18059583333333</v>
      </c>
      <c r="DM423">
        <v>0.06834777916666666</v>
      </c>
      <c r="DN423">
        <v>29.76601666666667</v>
      </c>
      <c r="DO423">
        <v>29.96655833333334</v>
      </c>
      <c r="DP423">
        <v>999.9</v>
      </c>
      <c r="DQ423">
        <v>0</v>
      </c>
      <c r="DR423">
        <v>0</v>
      </c>
      <c r="DS423">
        <v>10003.27958333333</v>
      </c>
      <c r="DT423">
        <v>0</v>
      </c>
      <c r="DU423">
        <v>3.76446</v>
      </c>
      <c r="DV423">
        <v>2.614645</v>
      </c>
      <c r="DW423">
        <v>432.69825</v>
      </c>
      <c r="DX423">
        <v>429.983875</v>
      </c>
      <c r="DY423">
        <v>0.08522485</v>
      </c>
      <c r="DZ423">
        <v>419.9936666666667</v>
      </c>
      <c r="EA423">
        <v>23.23386666666667</v>
      </c>
      <c r="EB423">
        <v>2.102929166666666</v>
      </c>
      <c r="EC423">
        <v>2.095244583333333</v>
      </c>
      <c r="ED423">
        <v>18.24138333333333</v>
      </c>
      <c r="EE423">
        <v>18.18307083333334</v>
      </c>
      <c r="EF423">
        <v>0.00500078</v>
      </c>
      <c r="EG423">
        <v>0</v>
      </c>
      <c r="EH423">
        <v>0</v>
      </c>
      <c r="EI423">
        <v>0</v>
      </c>
      <c r="EJ423">
        <v>268.4</v>
      </c>
      <c r="EK423">
        <v>0.00500078</v>
      </c>
      <c r="EL423">
        <v>-18.70416666666667</v>
      </c>
      <c r="EM423">
        <v>-1.079166666666667</v>
      </c>
      <c r="EN423">
        <v>35.19516666666667</v>
      </c>
      <c r="EO423">
        <v>38.635125</v>
      </c>
      <c r="EP423">
        <v>37.43983333333333</v>
      </c>
      <c r="EQ423">
        <v>38.734125</v>
      </c>
      <c r="ER423">
        <v>37.7055</v>
      </c>
      <c r="ES423">
        <v>0</v>
      </c>
      <c r="ET423">
        <v>0</v>
      </c>
      <c r="EU423">
        <v>0</v>
      </c>
      <c r="EV423">
        <v>1758417079.2</v>
      </c>
      <c r="EW423">
        <v>0</v>
      </c>
      <c r="EX423">
        <v>267.5423076923076</v>
      </c>
      <c r="EY423">
        <v>-22.51282013010386</v>
      </c>
      <c r="EZ423">
        <v>-4.17435906193758</v>
      </c>
      <c r="FA423">
        <v>-18.92692307692308</v>
      </c>
      <c r="FB423">
        <v>15</v>
      </c>
      <c r="FC423">
        <v>0</v>
      </c>
      <c r="FD423" t="s">
        <v>424</v>
      </c>
      <c r="FE423">
        <v>1746989605.5</v>
      </c>
      <c r="FF423">
        <v>1746989593.5</v>
      </c>
      <c r="FG423">
        <v>0</v>
      </c>
      <c r="FH423">
        <v>-0.274</v>
      </c>
      <c r="FI423">
        <v>-0.002</v>
      </c>
      <c r="FJ423">
        <v>2.549</v>
      </c>
      <c r="FK423">
        <v>0.129</v>
      </c>
      <c r="FL423">
        <v>420</v>
      </c>
      <c r="FM423">
        <v>17</v>
      </c>
      <c r="FN423">
        <v>0.02</v>
      </c>
      <c r="FO423">
        <v>0.04</v>
      </c>
      <c r="FP423">
        <v>2.614195365853659</v>
      </c>
      <c r="FQ423">
        <v>-0.08288613240418294</v>
      </c>
      <c r="FR423">
        <v>0.03286733518901595</v>
      </c>
      <c r="FS423">
        <v>1</v>
      </c>
      <c r="FT423">
        <v>268.1823529411764</v>
      </c>
      <c r="FU423">
        <v>-14.42016779247759</v>
      </c>
      <c r="FV423">
        <v>5.506865799550236</v>
      </c>
      <c r="FW423">
        <v>0</v>
      </c>
      <c r="FX423">
        <v>0.08521930731707318</v>
      </c>
      <c r="FY423">
        <v>0.00621863205574918</v>
      </c>
      <c r="FZ423">
        <v>0.001431240864048421</v>
      </c>
      <c r="GA423">
        <v>1</v>
      </c>
      <c r="GB423">
        <v>2</v>
      </c>
      <c r="GC423">
        <v>3</v>
      </c>
      <c r="GD423" t="s">
        <v>425</v>
      </c>
      <c r="GE423">
        <v>3.10306</v>
      </c>
      <c r="GF423">
        <v>2.72674</v>
      </c>
      <c r="GG423">
        <v>0.0881807</v>
      </c>
      <c r="GH423">
        <v>0.08770940000000001</v>
      </c>
      <c r="GI423">
        <v>0.105277</v>
      </c>
      <c r="GJ423">
        <v>0.106408</v>
      </c>
      <c r="GK423">
        <v>23832.7</v>
      </c>
      <c r="GL423">
        <v>21638.2</v>
      </c>
      <c r="GM423">
        <v>26702.1</v>
      </c>
      <c r="GN423">
        <v>23940.7</v>
      </c>
      <c r="GO423">
        <v>38230.3</v>
      </c>
      <c r="GP423">
        <v>31623.5</v>
      </c>
      <c r="GQ423">
        <v>46632</v>
      </c>
      <c r="GR423">
        <v>37876.1</v>
      </c>
      <c r="GS423">
        <v>1.86653</v>
      </c>
      <c r="GT423">
        <v>1.858</v>
      </c>
      <c r="GU423">
        <v>0.0944883</v>
      </c>
      <c r="GV423">
        <v>0</v>
      </c>
      <c r="GW423">
        <v>28.4305</v>
      </c>
      <c r="GX423">
        <v>999.9</v>
      </c>
      <c r="GY423">
        <v>52.8</v>
      </c>
      <c r="GZ423">
        <v>31.8</v>
      </c>
      <c r="HA423">
        <v>27.6433</v>
      </c>
      <c r="HB423">
        <v>60.6237</v>
      </c>
      <c r="HC423">
        <v>25.9896</v>
      </c>
      <c r="HD423">
        <v>1</v>
      </c>
      <c r="HE423">
        <v>0.137287</v>
      </c>
      <c r="HF423">
        <v>-1.30635</v>
      </c>
      <c r="HG423">
        <v>20.2936</v>
      </c>
      <c r="HH423">
        <v>5.22118</v>
      </c>
      <c r="HI423">
        <v>11.98</v>
      </c>
      <c r="HJ423">
        <v>4.9651</v>
      </c>
      <c r="HK423">
        <v>3.27598</v>
      </c>
      <c r="HL423">
        <v>9999</v>
      </c>
      <c r="HM423">
        <v>9999</v>
      </c>
      <c r="HN423">
        <v>9999</v>
      </c>
      <c r="HO423">
        <v>999.9</v>
      </c>
      <c r="HP423">
        <v>1.86387</v>
      </c>
      <c r="HQ423">
        <v>1.86006</v>
      </c>
      <c r="HR423">
        <v>1.85838</v>
      </c>
      <c r="HS423">
        <v>1.85974</v>
      </c>
      <c r="HT423">
        <v>1.85984</v>
      </c>
      <c r="HU423">
        <v>1.85837</v>
      </c>
      <c r="HV423">
        <v>1.85745</v>
      </c>
      <c r="HW423">
        <v>1.85239</v>
      </c>
      <c r="HX423">
        <v>0</v>
      </c>
      <c r="HY423">
        <v>0</v>
      </c>
      <c r="HZ423">
        <v>0</v>
      </c>
      <c r="IA423">
        <v>0</v>
      </c>
      <c r="IB423" t="s">
        <v>426</v>
      </c>
      <c r="IC423" t="s">
        <v>427</v>
      </c>
      <c r="ID423" t="s">
        <v>428</v>
      </c>
      <c r="IE423" t="s">
        <v>428</v>
      </c>
      <c r="IF423" t="s">
        <v>428</v>
      </c>
      <c r="IG423" t="s">
        <v>428</v>
      </c>
      <c r="IH423">
        <v>0</v>
      </c>
      <c r="II423">
        <v>100</v>
      </c>
      <c r="IJ423">
        <v>100</v>
      </c>
      <c r="IK423">
        <v>-0.661</v>
      </c>
      <c r="IL423">
        <v>0.3033</v>
      </c>
      <c r="IM423">
        <v>-0.6605319167387009</v>
      </c>
      <c r="IN423">
        <v>-0.0004737513092168879</v>
      </c>
      <c r="IO423">
        <v>1.233974951706583E-06</v>
      </c>
      <c r="IP423">
        <v>-2.791035861235605E-10</v>
      </c>
      <c r="IQ423">
        <v>0.04306461537617447</v>
      </c>
      <c r="IR423">
        <v>-0.002560808816659483</v>
      </c>
      <c r="IS423">
        <v>0.0007441110143227328</v>
      </c>
      <c r="IT423">
        <v>-6.151772081818622E-06</v>
      </c>
      <c r="IU423">
        <v>2</v>
      </c>
      <c r="IV423">
        <v>1988</v>
      </c>
      <c r="IW423">
        <v>1</v>
      </c>
      <c r="IX423">
        <v>28</v>
      </c>
      <c r="IY423">
        <v>190457.9</v>
      </c>
      <c r="IZ423">
        <v>190458.1</v>
      </c>
      <c r="JA423">
        <v>1.1499</v>
      </c>
      <c r="JB423">
        <v>2.61353</v>
      </c>
      <c r="JC423">
        <v>1.49658</v>
      </c>
      <c r="JD423">
        <v>2.35107</v>
      </c>
      <c r="JE423">
        <v>1.54907</v>
      </c>
      <c r="JF423">
        <v>2.47437</v>
      </c>
      <c r="JG423">
        <v>36.6233</v>
      </c>
      <c r="JH423">
        <v>24.0963</v>
      </c>
      <c r="JI423">
        <v>18</v>
      </c>
      <c r="JJ423">
        <v>481.714</v>
      </c>
      <c r="JK423">
        <v>490.781</v>
      </c>
      <c r="JL423">
        <v>30.1785</v>
      </c>
      <c r="JM423">
        <v>29.028</v>
      </c>
      <c r="JN423">
        <v>30</v>
      </c>
      <c r="JO423">
        <v>29.2365</v>
      </c>
      <c r="JP423">
        <v>29.2285</v>
      </c>
      <c r="JQ423">
        <v>23.1128</v>
      </c>
      <c r="JR423">
        <v>19.4178</v>
      </c>
      <c r="JS423">
        <v>100</v>
      </c>
      <c r="JT423">
        <v>30.1957</v>
      </c>
      <c r="JU423">
        <v>420</v>
      </c>
      <c r="JV423">
        <v>23.285</v>
      </c>
      <c r="JW423">
        <v>101.954</v>
      </c>
      <c r="JX423">
        <v>91.3436</v>
      </c>
    </row>
    <row r="424" spans="1:284">
      <c r="A424">
        <v>406</v>
      </c>
      <c r="B424">
        <v>1758417081</v>
      </c>
      <c r="C424">
        <v>4378</v>
      </c>
      <c r="D424" t="s">
        <v>1249</v>
      </c>
      <c r="E424" t="s">
        <v>1250</v>
      </c>
      <c r="F424">
        <v>5</v>
      </c>
      <c r="G424" t="s">
        <v>1220</v>
      </c>
      <c r="H424" t="s">
        <v>421</v>
      </c>
      <c r="I424">
        <v>1758417073</v>
      </c>
      <c r="J424">
        <f>(K424)/1000</f>
        <v>0</v>
      </c>
      <c r="K424">
        <f>1000*DK424*AI424*(DG424-DH424)/(100*CZ424*(1000-AI424*DG424))</f>
        <v>0</v>
      </c>
      <c r="L424">
        <f>DK424*AI424*(DF424-DE424*(1000-AI424*DH424)/(1000-AI424*DG424))/(100*CZ424)</f>
        <v>0</v>
      </c>
      <c r="M424">
        <f>DE424 - IF(AI424&gt;1, L424*CZ424*100.0/(AK424), 0)</f>
        <v>0</v>
      </c>
      <c r="N424">
        <f>((T424-J424/2)*M424-L424)/(T424+J424/2)</f>
        <v>0</v>
      </c>
      <c r="O424">
        <f>N424*(DL424+DM424)/1000.0</f>
        <v>0</v>
      </c>
      <c r="P424">
        <f>(DE424 - IF(AI424&gt;1, L424*CZ424*100.0/(AK424), 0))*(DL424+DM424)/1000.0</f>
        <v>0</v>
      </c>
      <c r="Q424">
        <f>2.0/((1/S424-1/R424)+SIGN(S424)*SQRT((1/S424-1/R424)*(1/S424-1/R424) + 4*DA424/((DA424+1)*(DA424+1))*(2*1/S424*1/R424-1/R424*1/R424)))</f>
        <v>0</v>
      </c>
      <c r="R424">
        <f>IF(LEFT(DB424,1)&lt;&gt;"0",IF(LEFT(DB424,1)="1",3.0,DC424),$D$5+$E$5*(DS424*DL424/($K$5*1000))+$F$5*(DS424*DL424/($K$5*1000))*MAX(MIN(CZ424,$J$5),$I$5)*MAX(MIN(CZ424,$J$5),$I$5)+$G$5*MAX(MIN(CZ424,$J$5),$I$5)*(DS424*DL424/($K$5*1000))+$H$5*(DS424*DL424/($K$5*1000))*(DS424*DL424/($K$5*1000)))</f>
        <v>0</v>
      </c>
      <c r="S424">
        <f>J424*(1000-(1000*0.61365*exp(17.502*W424/(240.97+W424))/(DL424+DM424)+DG424)/2)/(1000*0.61365*exp(17.502*W424/(240.97+W424))/(DL424+DM424)-DG424)</f>
        <v>0</v>
      </c>
      <c r="T424">
        <f>1/((DA424+1)/(Q424/1.6)+1/(R424/1.37)) + DA424/((DA424+1)/(Q424/1.6) + DA424/(R424/1.37))</f>
        <v>0</v>
      </c>
      <c r="U424">
        <f>(CV424*CY424)</f>
        <v>0</v>
      </c>
      <c r="V424">
        <f>(DN424+(U424+2*0.95*5.67E-8*(((DN424+$B$9)+273)^4-(DN424+273)^4)-44100*J424)/(1.84*29.3*R424+8*0.95*5.67E-8*(DN424+273)^3))</f>
        <v>0</v>
      </c>
      <c r="W424">
        <f>($C$9*DO424+$D$9*DP424+$E$9*V424)</f>
        <v>0</v>
      </c>
      <c r="X424">
        <f>0.61365*exp(17.502*W424/(240.97+W424))</f>
        <v>0</v>
      </c>
      <c r="Y424">
        <f>(Z424/AA424*100)</f>
        <v>0</v>
      </c>
      <c r="Z424">
        <f>DG424*(DL424+DM424)/1000</f>
        <v>0</v>
      </c>
      <c r="AA424">
        <f>0.61365*exp(17.502*DN424/(240.97+DN424))</f>
        <v>0</v>
      </c>
      <c r="AB424">
        <f>(X424-DG424*(DL424+DM424)/1000)</f>
        <v>0</v>
      </c>
      <c r="AC424">
        <f>(-J424*44100)</f>
        <v>0</v>
      </c>
      <c r="AD424">
        <f>2*29.3*R424*0.92*(DN424-W424)</f>
        <v>0</v>
      </c>
      <c r="AE424">
        <f>2*0.95*5.67E-8*(((DN424+$B$9)+273)^4-(W424+273)^4)</f>
        <v>0</v>
      </c>
      <c r="AF424">
        <f>U424+AE424+AC424+AD424</f>
        <v>0</v>
      </c>
      <c r="AG424">
        <v>0</v>
      </c>
      <c r="AH424">
        <v>0</v>
      </c>
      <c r="AI424">
        <f>IF(AG424*$H$15&gt;=AK424,1.0,(AK424/(AK424-AG424*$H$15)))</f>
        <v>0</v>
      </c>
      <c r="AJ424">
        <f>(AI424-1)*100</f>
        <v>0</v>
      </c>
      <c r="AK424">
        <f>MAX(0,($B$15+$C$15*DS424)/(1+$D$15*DS424)*DL424/(DN424+273)*$E$15)</f>
        <v>0</v>
      </c>
      <c r="AL424" t="s">
        <v>422</v>
      </c>
      <c r="AM424" t="s">
        <v>422</v>
      </c>
      <c r="AN424">
        <v>0</v>
      </c>
      <c r="AO424">
        <v>0</v>
      </c>
      <c r="AP424">
        <f>1-AN424/AO424</f>
        <v>0</v>
      </c>
      <c r="AQ424">
        <v>0</v>
      </c>
      <c r="AR424" t="s">
        <v>422</v>
      </c>
      <c r="AS424" t="s">
        <v>422</v>
      </c>
      <c r="AT424">
        <v>0</v>
      </c>
      <c r="AU424">
        <v>0</v>
      </c>
      <c r="AV424">
        <f>1-AT424/AU424</f>
        <v>0</v>
      </c>
      <c r="AW424">
        <v>0.5</v>
      </c>
      <c r="AX424">
        <f>CW424</f>
        <v>0</v>
      </c>
      <c r="AY424">
        <f>L424</f>
        <v>0</v>
      </c>
      <c r="AZ424">
        <f>AV424*AW424*AX424</f>
        <v>0</v>
      </c>
      <c r="BA424">
        <f>(AY424-AQ424)/AX424</f>
        <v>0</v>
      </c>
      <c r="BB424">
        <f>(AO424-AU424)/AU424</f>
        <v>0</v>
      </c>
      <c r="BC424">
        <f>AN424/(AP424+AN424/AU424)</f>
        <v>0</v>
      </c>
      <c r="BD424" t="s">
        <v>422</v>
      </c>
      <c r="BE424">
        <v>0</v>
      </c>
      <c r="BF424">
        <f>IF(BE424&lt;&gt;0, BE424, BC424)</f>
        <v>0</v>
      </c>
      <c r="BG424">
        <f>1-BF424/AU424</f>
        <v>0</v>
      </c>
      <c r="BH424">
        <f>(AU424-AT424)/(AU424-BF424)</f>
        <v>0</v>
      </c>
      <c r="BI424">
        <f>(AO424-AU424)/(AO424-BF424)</f>
        <v>0</v>
      </c>
      <c r="BJ424">
        <f>(AU424-AT424)/(AU424-AN424)</f>
        <v>0</v>
      </c>
      <c r="BK424">
        <f>(AO424-AU424)/(AO424-AN424)</f>
        <v>0</v>
      </c>
      <c r="BL424">
        <f>(BH424*BF424/AT424)</f>
        <v>0</v>
      </c>
      <c r="BM424">
        <f>(1-BL424)</f>
        <v>0</v>
      </c>
      <c r="CV424">
        <f>$B$13*DT424+$C$13*DU424+$F$13*EF424*(1-EI424)</f>
        <v>0</v>
      </c>
      <c r="CW424">
        <f>CV424*CX424</f>
        <v>0</v>
      </c>
      <c r="CX424">
        <f>($B$13*$D$11+$C$13*$D$11+$F$13*((ES424+EK424)/MAX(ES424+EK424+ET424, 0.1)*$I$11+ET424/MAX(ES424+EK424+ET424, 0.1)*$J$11))/($B$13+$C$13+$F$13)</f>
        <v>0</v>
      </c>
      <c r="CY424">
        <f>($B$13*$K$11+$C$13*$K$11+$F$13*((ES424+EK424)/MAX(ES424+EK424+ET424, 0.1)*$P$11+ET424/MAX(ES424+EK424+ET424, 0.1)*$Q$11))/($B$13+$C$13+$F$13)</f>
        <v>0</v>
      </c>
      <c r="CZ424">
        <v>2.44</v>
      </c>
      <c r="DA424">
        <v>0.5</v>
      </c>
      <c r="DB424" t="s">
        <v>423</v>
      </c>
      <c r="DC424">
        <v>2</v>
      </c>
      <c r="DD424">
        <v>1758417073</v>
      </c>
      <c r="DE424">
        <v>422.6057916666667</v>
      </c>
      <c r="DF424">
        <v>420.001375</v>
      </c>
      <c r="DG424">
        <v>23.31905416666666</v>
      </c>
      <c r="DH424">
        <v>23.23321666666667</v>
      </c>
      <c r="DI424">
        <v>423.2668333333334</v>
      </c>
      <c r="DJ424">
        <v>23.01575833333333</v>
      </c>
      <c r="DK424">
        <v>500.0069166666667</v>
      </c>
      <c r="DL424">
        <v>90.1806125</v>
      </c>
      <c r="DM424">
        <v>0.06836542916666666</v>
      </c>
      <c r="DN424">
        <v>29.76634166666667</v>
      </c>
      <c r="DO424">
        <v>29.96667916666667</v>
      </c>
      <c r="DP424">
        <v>999.9</v>
      </c>
      <c r="DQ424">
        <v>0</v>
      </c>
      <c r="DR424">
        <v>0</v>
      </c>
      <c r="DS424">
        <v>10006.61791666667</v>
      </c>
      <c r="DT424">
        <v>0</v>
      </c>
      <c r="DU424">
        <v>3.76427</v>
      </c>
      <c r="DV424">
        <v>2.6044875</v>
      </c>
      <c r="DW424">
        <v>432.6957083333334</v>
      </c>
      <c r="DX424">
        <v>429.991375</v>
      </c>
      <c r="DY424">
        <v>0.08584354999999999</v>
      </c>
      <c r="DZ424">
        <v>420.001375</v>
      </c>
      <c r="EA424">
        <v>23.23321666666667</v>
      </c>
      <c r="EB424">
        <v>2.10292625</v>
      </c>
      <c r="EC424">
        <v>2.095185833333333</v>
      </c>
      <c r="ED424">
        <v>18.24135833333333</v>
      </c>
      <c r="EE424">
        <v>18.18262916666667</v>
      </c>
      <c r="EF424">
        <v>0.00500078</v>
      </c>
      <c r="EG424">
        <v>0</v>
      </c>
      <c r="EH424">
        <v>0</v>
      </c>
      <c r="EI424">
        <v>0</v>
      </c>
      <c r="EJ424">
        <v>266.9458333333333</v>
      </c>
      <c r="EK424">
        <v>0.00500078</v>
      </c>
      <c r="EL424">
        <v>-18.97083333333333</v>
      </c>
      <c r="EM424">
        <v>-1.208333333333333</v>
      </c>
      <c r="EN424">
        <v>35.18733333333333</v>
      </c>
      <c r="EO424">
        <v>38.616875</v>
      </c>
      <c r="EP424">
        <v>37.43204166666666</v>
      </c>
      <c r="EQ424">
        <v>38.715875</v>
      </c>
      <c r="ER424">
        <v>37.70029166666666</v>
      </c>
      <c r="ES424">
        <v>0</v>
      </c>
      <c r="ET424">
        <v>0</v>
      </c>
      <c r="EU424">
        <v>0</v>
      </c>
      <c r="EV424">
        <v>1758417081</v>
      </c>
      <c r="EW424">
        <v>0</v>
      </c>
      <c r="EX424">
        <v>265.716</v>
      </c>
      <c r="EY424">
        <v>-20.09230723047282</v>
      </c>
      <c r="EZ424">
        <v>13.21538432984669</v>
      </c>
      <c r="FA424">
        <v>-17.74</v>
      </c>
      <c r="FB424">
        <v>15</v>
      </c>
      <c r="FC424">
        <v>0</v>
      </c>
      <c r="FD424" t="s">
        <v>424</v>
      </c>
      <c r="FE424">
        <v>1746989605.5</v>
      </c>
      <c r="FF424">
        <v>1746989593.5</v>
      </c>
      <c r="FG424">
        <v>0</v>
      </c>
      <c r="FH424">
        <v>-0.274</v>
      </c>
      <c r="FI424">
        <v>-0.002</v>
      </c>
      <c r="FJ424">
        <v>2.549</v>
      </c>
      <c r="FK424">
        <v>0.129</v>
      </c>
      <c r="FL424">
        <v>420</v>
      </c>
      <c r="FM424">
        <v>17</v>
      </c>
      <c r="FN424">
        <v>0.02</v>
      </c>
      <c r="FO424">
        <v>0.04</v>
      </c>
      <c r="FP424">
        <v>2.61350325</v>
      </c>
      <c r="FQ424">
        <v>-0.139481988742971</v>
      </c>
      <c r="FR424">
        <v>0.03443111575214342</v>
      </c>
      <c r="FS424">
        <v>1</v>
      </c>
      <c r="FT424">
        <v>267.5088235294118</v>
      </c>
      <c r="FU424">
        <v>-25.75859404322403</v>
      </c>
      <c r="FV424">
        <v>6.252310991430612</v>
      </c>
      <c r="FW424">
        <v>0</v>
      </c>
      <c r="FX424">
        <v>0.08539332500000001</v>
      </c>
      <c r="FY424">
        <v>0.01019467317073145</v>
      </c>
      <c r="FZ424">
        <v>0.001593774622829402</v>
      </c>
      <c r="GA424">
        <v>1</v>
      </c>
      <c r="GB424">
        <v>2</v>
      </c>
      <c r="GC424">
        <v>3</v>
      </c>
      <c r="GD424" t="s">
        <v>425</v>
      </c>
      <c r="GE424">
        <v>3.10322</v>
      </c>
      <c r="GF424">
        <v>2.72656</v>
      </c>
      <c r="GG424">
        <v>0.0881753</v>
      </c>
      <c r="GH424">
        <v>0.08771950000000001</v>
      </c>
      <c r="GI424">
        <v>0.105277</v>
      </c>
      <c r="GJ424">
        <v>0.106408</v>
      </c>
      <c r="GK424">
        <v>23833</v>
      </c>
      <c r="GL424">
        <v>21638.1</v>
      </c>
      <c r="GM424">
        <v>26702.3</v>
      </c>
      <c r="GN424">
        <v>23940.8</v>
      </c>
      <c r="GO424">
        <v>38230.5</v>
      </c>
      <c r="GP424">
        <v>31623.5</v>
      </c>
      <c r="GQ424">
        <v>46632.3</v>
      </c>
      <c r="GR424">
        <v>37876.2</v>
      </c>
      <c r="GS424">
        <v>1.86693</v>
      </c>
      <c r="GT424">
        <v>1.85767</v>
      </c>
      <c r="GU424">
        <v>0.0942722</v>
      </c>
      <c r="GV424">
        <v>0</v>
      </c>
      <c r="GW424">
        <v>28.4291</v>
      </c>
      <c r="GX424">
        <v>999.9</v>
      </c>
      <c r="GY424">
        <v>52.8</v>
      </c>
      <c r="GZ424">
        <v>31.8</v>
      </c>
      <c r="HA424">
        <v>27.6408</v>
      </c>
      <c r="HB424">
        <v>60.7237</v>
      </c>
      <c r="HC424">
        <v>25.9175</v>
      </c>
      <c r="HD424">
        <v>1</v>
      </c>
      <c r="HE424">
        <v>0.137317</v>
      </c>
      <c r="HF424">
        <v>-1.32054</v>
      </c>
      <c r="HG424">
        <v>20.2934</v>
      </c>
      <c r="HH424">
        <v>5.22103</v>
      </c>
      <c r="HI424">
        <v>11.98</v>
      </c>
      <c r="HJ424">
        <v>4.9651</v>
      </c>
      <c r="HK424">
        <v>3.27598</v>
      </c>
      <c r="HL424">
        <v>9999</v>
      </c>
      <c r="HM424">
        <v>9999</v>
      </c>
      <c r="HN424">
        <v>9999</v>
      </c>
      <c r="HO424">
        <v>999.9</v>
      </c>
      <c r="HP424">
        <v>1.86386</v>
      </c>
      <c r="HQ424">
        <v>1.86005</v>
      </c>
      <c r="HR424">
        <v>1.85838</v>
      </c>
      <c r="HS424">
        <v>1.85974</v>
      </c>
      <c r="HT424">
        <v>1.85986</v>
      </c>
      <c r="HU424">
        <v>1.85837</v>
      </c>
      <c r="HV424">
        <v>1.85745</v>
      </c>
      <c r="HW424">
        <v>1.8524</v>
      </c>
      <c r="HX424">
        <v>0</v>
      </c>
      <c r="HY424">
        <v>0</v>
      </c>
      <c r="HZ424">
        <v>0</v>
      </c>
      <c r="IA424">
        <v>0</v>
      </c>
      <c r="IB424" t="s">
        <v>426</v>
      </c>
      <c r="IC424" t="s">
        <v>427</v>
      </c>
      <c r="ID424" t="s">
        <v>428</v>
      </c>
      <c r="IE424" t="s">
        <v>428</v>
      </c>
      <c r="IF424" t="s">
        <v>428</v>
      </c>
      <c r="IG424" t="s">
        <v>428</v>
      </c>
      <c r="IH424">
        <v>0</v>
      </c>
      <c r="II424">
        <v>100</v>
      </c>
      <c r="IJ424">
        <v>100</v>
      </c>
      <c r="IK424">
        <v>-0.662</v>
      </c>
      <c r="IL424">
        <v>0.3033</v>
      </c>
      <c r="IM424">
        <v>-0.6605319167387009</v>
      </c>
      <c r="IN424">
        <v>-0.0004737513092168879</v>
      </c>
      <c r="IO424">
        <v>1.233974951706583E-06</v>
      </c>
      <c r="IP424">
        <v>-2.791035861235605E-10</v>
      </c>
      <c r="IQ424">
        <v>0.04306461537617447</v>
      </c>
      <c r="IR424">
        <v>-0.002560808816659483</v>
      </c>
      <c r="IS424">
        <v>0.0007441110143227328</v>
      </c>
      <c r="IT424">
        <v>-6.151772081818622E-06</v>
      </c>
      <c r="IU424">
        <v>2</v>
      </c>
      <c r="IV424">
        <v>1988</v>
      </c>
      <c r="IW424">
        <v>1</v>
      </c>
      <c r="IX424">
        <v>28</v>
      </c>
      <c r="IY424">
        <v>190457.9</v>
      </c>
      <c r="IZ424">
        <v>190458.1</v>
      </c>
      <c r="JA424">
        <v>1.1499</v>
      </c>
      <c r="JB424">
        <v>2.60864</v>
      </c>
      <c r="JC424">
        <v>1.49658</v>
      </c>
      <c r="JD424">
        <v>2.34741</v>
      </c>
      <c r="JE424">
        <v>1.54907</v>
      </c>
      <c r="JF424">
        <v>2.46826</v>
      </c>
      <c r="JG424">
        <v>36.6233</v>
      </c>
      <c r="JH424">
        <v>24.0963</v>
      </c>
      <c r="JI424">
        <v>18</v>
      </c>
      <c r="JJ424">
        <v>481.947</v>
      </c>
      <c r="JK424">
        <v>490.557</v>
      </c>
      <c r="JL424">
        <v>30.1893</v>
      </c>
      <c r="JM424">
        <v>29.0267</v>
      </c>
      <c r="JN424">
        <v>30</v>
      </c>
      <c r="JO424">
        <v>29.2365</v>
      </c>
      <c r="JP424">
        <v>29.2273</v>
      </c>
      <c r="JQ424">
        <v>23.1129</v>
      </c>
      <c r="JR424">
        <v>19.4178</v>
      </c>
      <c r="JS424">
        <v>100</v>
      </c>
      <c r="JT424">
        <v>30.1957</v>
      </c>
      <c r="JU424">
        <v>420</v>
      </c>
      <c r="JV424">
        <v>23.2855</v>
      </c>
      <c r="JW424">
        <v>101.954</v>
      </c>
      <c r="JX424">
        <v>91.34399999999999</v>
      </c>
    </row>
    <row r="425" spans="1:284">
      <c r="A425">
        <v>407</v>
      </c>
      <c r="B425">
        <v>1758417083</v>
      </c>
      <c r="C425">
        <v>4380</v>
      </c>
      <c r="D425" t="s">
        <v>1251</v>
      </c>
      <c r="E425" t="s">
        <v>1252</v>
      </c>
      <c r="F425">
        <v>5</v>
      </c>
      <c r="G425" t="s">
        <v>1220</v>
      </c>
      <c r="H425" t="s">
        <v>421</v>
      </c>
      <c r="I425">
        <v>1758417075</v>
      </c>
      <c r="J425">
        <f>(K425)/1000</f>
        <v>0</v>
      </c>
      <c r="K425">
        <f>1000*DK425*AI425*(DG425-DH425)/(100*CZ425*(1000-AI425*DG425))</f>
        <v>0</v>
      </c>
      <c r="L425">
        <f>DK425*AI425*(DF425-DE425*(1000-AI425*DH425)/(1000-AI425*DG425))/(100*CZ425)</f>
        <v>0</v>
      </c>
      <c r="M425">
        <f>DE425 - IF(AI425&gt;1, L425*CZ425*100.0/(AK425), 0)</f>
        <v>0</v>
      </c>
      <c r="N425">
        <f>((T425-J425/2)*M425-L425)/(T425+J425/2)</f>
        <v>0</v>
      </c>
      <c r="O425">
        <f>N425*(DL425+DM425)/1000.0</f>
        <v>0</v>
      </c>
      <c r="P425">
        <f>(DE425 - IF(AI425&gt;1, L425*CZ425*100.0/(AK425), 0))*(DL425+DM425)/1000.0</f>
        <v>0</v>
      </c>
      <c r="Q425">
        <f>2.0/((1/S425-1/R425)+SIGN(S425)*SQRT((1/S425-1/R425)*(1/S425-1/R425) + 4*DA425/((DA425+1)*(DA425+1))*(2*1/S425*1/R425-1/R425*1/R425)))</f>
        <v>0</v>
      </c>
      <c r="R425">
        <f>IF(LEFT(DB425,1)&lt;&gt;"0",IF(LEFT(DB425,1)="1",3.0,DC425),$D$5+$E$5*(DS425*DL425/($K$5*1000))+$F$5*(DS425*DL425/($K$5*1000))*MAX(MIN(CZ425,$J$5),$I$5)*MAX(MIN(CZ425,$J$5),$I$5)+$G$5*MAX(MIN(CZ425,$J$5),$I$5)*(DS425*DL425/($K$5*1000))+$H$5*(DS425*DL425/($K$5*1000))*(DS425*DL425/($K$5*1000)))</f>
        <v>0</v>
      </c>
      <c r="S425">
        <f>J425*(1000-(1000*0.61365*exp(17.502*W425/(240.97+W425))/(DL425+DM425)+DG425)/2)/(1000*0.61365*exp(17.502*W425/(240.97+W425))/(DL425+DM425)-DG425)</f>
        <v>0</v>
      </c>
      <c r="T425">
        <f>1/((DA425+1)/(Q425/1.6)+1/(R425/1.37)) + DA425/((DA425+1)/(Q425/1.6) + DA425/(R425/1.37))</f>
        <v>0</v>
      </c>
      <c r="U425">
        <f>(CV425*CY425)</f>
        <v>0</v>
      </c>
      <c r="V425">
        <f>(DN425+(U425+2*0.95*5.67E-8*(((DN425+$B$9)+273)^4-(DN425+273)^4)-44100*J425)/(1.84*29.3*R425+8*0.95*5.67E-8*(DN425+273)^3))</f>
        <v>0</v>
      </c>
      <c r="W425">
        <f>($C$9*DO425+$D$9*DP425+$E$9*V425)</f>
        <v>0</v>
      </c>
      <c r="X425">
        <f>0.61365*exp(17.502*W425/(240.97+W425))</f>
        <v>0</v>
      </c>
      <c r="Y425">
        <f>(Z425/AA425*100)</f>
        <v>0</v>
      </c>
      <c r="Z425">
        <f>DG425*(DL425+DM425)/1000</f>
        <v>0</v>
      </c>
      <c r="AA425">
        <f>0.61365*exp(17.502*DN425/(240.97+DN425))</f>
        <v>0</v>
      </c>
      <c r="AB425">
        <f>(X425-DG425*(DL425+DM425)/1000)</f>
        <v>0</v>
      </c>
      <c r="AC425">
        <f>(-J425*44100)</f>
        <v>0</v>
      </c>
      <c r="AD425">
        <f>2*29.3*R425*0.92*(DN425-W425)</f>
        <v>0</v>
      </c>
      <c r="AE425">
        <f>2*0.95*5.67E-8*(((DN425+$B$9)+273)^4-(W425+273)^4)</f>
        <v>0</v>
      </c>
      <c r="AF425">
        <f>U425+AE425+AC425+AD425</f>
        <v>0</v>
      </c>
      <c r="AG425">
        <v>0</v>
      </c>
      <c r="AH425">
        <v>0</v>
      </c>
      <c r="AI425">
        <f>IF(AG425*$H$15&gt;=AK425,1.0,(AK425/(AK425-AG425*$H$15)))</f>
        <v>0</v>
      </c>
      <c r="AJ425">
        <f>(AI425-1)*100</f>
        <v>0</v>
      </c>
      <c r="AK425">
        <f>MAX(0,($B$15+$C$15*DS425)/(1+$D$15*DS425)*DL425/(DN425+273)*$E$15)</f>
        <v>0</v>
      </c>
      <c r="AL425" t="s">
        <v>422</v>
      </c>
      <c r="AM425" t="s">
        <v>422</v>
      </c>
      <c r="AN425">
        <v>0</v>
      </c>
      <c r="AO425">
        <v>0</v>
      </c>
      <c r="AP425">
        <f>1-AN425/AO425</f>
        <v>0</v>
      </c>
      <c r="AQ425">
        <v>0</v>
      </c>
      <c r="AR425" t="s">
        <v>422</v>
      </c>
      <c r="AS425" t="s">
        <v>422</v>
      </c>
      <c r="AT425">
        <v>0</v>
      </c>
      <c r="AU425">
        <v>0</v>
      </c>
      <c r="AV425">
        <f>1-AT425/AU425</f>
        <v>0</v>
      </c>
      <c r="AW425">
        <v>0.5</v>
      </c>
      <c r="AX425">
        <f>CW425</f>
        <v>0</v>
      </c>
      <c r="AY425">
        <f>L425</f>
        <v>0</v>
      </c>
      <c r="AZ425">
        <f>AV425*AW425*AX425</f>
        <v>0</v>
      </c>
      <c r="BA425">
        <f>(AY425-AQ425)/AX425</f>
        <v>0</v>
      </c>
      <c r="BB425">
        <f>(AO425-AU425)/AU425</f>
        <v>0</v>
      </c>
      <c r="BC425">
        <f>AN425/(AP425+AN425/AU425)</f>
        <v>0</v>
      </c>
      <c r="BD425" t="s">
        <v>422</v>
      </c>
      <c r="BE425">
        <v>0</v>
      </c>
      <c r="BF425">
        <f>IF(BE425&lt;&gt;0, BE425, BC425)</f>
        <v>0</v>
      </c>
      <c r="BG425">
        <f>1-BF425/AU425</f>
        <v>0</v>
      </c>
      <c r="BH425">
        <f>(AU425-AT425)/(AU425-BF425)</f>
        <v>0</v>
      </c>
      <c r="BI425">
        <f>(AO425-AU425)/(AO425-BF425)</f>
        <v>0</v>
      </c>
      <c r="BJ425">
        <f>(AU425-AT425)/(AU425-AN425)</f>
        <v>0</v>
      </c>
      <c r="BK425">
        <f>(AO425-AU425)/(AO425-AN425)</f>
        <v>0</v>
      </c>
      <c r="BL425">
        <f>(BH425*BF425/AT425)</f>
        <v>0</v>
      </c>
      <c r="BM425">
        <f>(1-BL425)</f>
        <v>0</v>
      </c>
      <c r="CV425">
        <f>$B$13*DT425+$C$13*DU425+$F$13*EF425*(1-EI425)</f>
        <v>0</v>
      </c>
      <c r="CW425">
        <f>CV425*CX425</f>
        <v>0</v>
      </c>
      <c r="CX425">
        <f>($B$13*$D$11+$C$13*$D$11+$F$13*((ES425+EK425)/MAX(ES425+EK425+ET425, 0.1)*$I$11+ET425/MAX(ES425+EK425+ET425, 0.1)*$J$11))/($B$13+$C$13+$F$13)</f>
        <v>0</v>
      </c>
      <c r="CY425">
        <f>($B$13*$K$11+$C$13*$K$11+$F$13*((ES425+EK425)/MAX(ES425+EK425+ET425, 0.1)*$P$11+ET425/MAX(ES425+EK425+ET425, 0.1)*$Q$11))/($B$13+$C$13+$F$13)</f>
        <v>0</v>
      </c>
      <c r="CZ425">
        <v>2.44</v>
      </c>
      <c r="DA425">
        <v>0.5</v>
      </c>
      <c r="DB425" t="s">
        <v>423</v>
      </c>
      <c r="DC425">
        <v>2</v>
      </c>
      <c r="DD425">
        <v>1758417075</v>
      </c>
      <c r="DE425">
        <v>422.6034583333333</v>
      </c>
      <c r="DF425">
        <v>420.0102916666667</v>
      </c>
      <c r="DG425">
        <v>23.31902083333334</v>
      </c>
      <c r="DH425">
        <v>23.23257916666667</v>
      </c>
      <c r="DI425">
        <v>423.2645</v>
      </c>
      <c r="DJ425">
        <v>23.01572916666667</v>
      </c>
      <c r="DK425">
        <v>500.0344583333333</v>
      </c>
      <c r="DL425">
        <v>90.1807</v>
      </c>
      <c r="DM425">
        <v>0.06835402916666668</v>
      </c>
      <c r="DN425">
        <v>29.76698333333333</v>
      </c>
      <c r="DO425">
        <v>29.96691666666666</v>
      </c>
      <c r="DP425">
        <v>999.9</v>
      </c>
      <c r="DQ425">
        <v>0</v>
      </c>
      <c r="DR425">
        <v>0</v>
      </c>
      <c r="DS425">
        <v>10004.40541666667</v>
      </c>
      <c r="DT425">
        <v>0</v>
      </c>
      <c r="DU425">
        <v>3.76427</v>
      </c>
      <c r="DV425">
        <v>2.593275833333333</v>
      </c>
      <c r="DW425">
        <v>432.6933333333333</v>
      </c>
      <c r="DX425">
        <v>430.0001666666666</v>
      </c>
      <c r="DY425">
        <v>0.08644659583333332</v>
      </c>
      <c r="DZ425">
        <v>420.0102916666667</v>
      </c>
      <c r="EA425">
        <v>23.23257916666667</v>
      </c>
      <c r="EB425">
        <v>2.102925416666666</v>
      </c>
      <c r="EC425">
        <v>2.095130416666667</v>
      </c>
      <c r="ED425">
        <v>18.24135416666666</v>
      </c>
      <c r="EE425">
        <v>18.18220833333334</v>
      </c>
      <c r="EF425">
        <v>0.00500078</v>
      </c>
      <c r="EG425">
        <v>0</v>
      </c>
      <c r="EH425">
        <v>0</v>
      </c>
      <c r="EI425">
        <v>0</v>
      </c>
      <c r="EJ425">
        <v>267.5125</v>
      </c>
      <c r="EK425">
        <v>0.00500078</v>
      </c>
      <c r="EL425">
        <v>-19.4875</v>
      </c>
      <c r="EM425">
        <v>-1.320833333333334</v>
      </c>
      <c r="EN425">
        <v>35.17170833333333</v>
      </c>
      <c r="EO425">
        <v>38.60125</v>
      </c>
      <c r="EP425">
        <v>37.432</v>
      </c>
      <c r="EQ425">
        <v>38.68720833333333</v>
      </c>
      <c r="ER425">
        <v>37.70025</v>
      </c>
      <c r="ES425">
        <v>0</v>
      </c>
      <c r="ET425">
        <v>0</v>
      </c>
      <c r="EU425">
        <v>0</v>
      </c>
      <c r="EV425">
        <v>1758417082.8</v>
      </c>
      <c r="EW425">
        <v>0</v>
      </c>
      <c r="EX425">
        <v>266.8153846153846</v>
      </c>
      <c r="EY425">
        <v>-2.74188005045407</v>
      </c>
      <c r="EZ425">
        <v>7.449572507978717</v>
      </c>
      <c r="FA425">
        <v>-18.81923076923077</v>
      </c>
      <c r="FB425">
        <v>15</v>
      </c>
      <c r="FC425">
        <v>0</v>
      </c>
      <c r="FD425" t="s">
        <v>424</v>
      </c>
      <c r="FE425">
        <v>1746989605.5</v>
      </c>
      <c r="FF425">
        <v>1746989593.5</v>
      </c>
      <c r="FG425">
        <v>0</v>
      </c>
      <c r="FH425">
        <v>-0.274</v>
      </c>
      <c r="FI425">
        <v>-0.002</v>
      </c>
      <c r="FJ425">
        <v>2.549</v>
      </c>
      <c r="FK425">
        <v>0.129</v>
      </c>
      <c r="FL425">
        <v>420</v>
      </c>
      <c r="FM425">
        <v>17</v>
      </c>
      <c r="FN425">
        <v>0.02</v>
      </c>
      <c r="FO425">
        <v>0.04</v>
      </c>
      <c r="FP425">
        <v>2.603201707317073</v>
      </c>
      <c r="FQ425">
        <v>-0.2729372822299627</v>
      </c>
      <c r="FR425">
        <v>0.04306651536711039</v>
      </c>
      <c r="FS425">
        <v>1</v>
      </c>
      <c r="FT425">
        <v>267.1088235294118</v>
      </c>
      <c r="FU425">
        <v>-13.24216931156711</v>
      </c>
      <c r="FV425">
        <v>6.290392658045091</v>
      </c>
      <c r="FW425">
        <v>0</v>
      </c>
      <c r="FX425">
        <v>0.0856352512195122</v>
      </c>
      <c r="FY425">
        <v>0.01346190104529608</v>
      </c>
      <c r="FZ425">
        <v>0.001717313038089211</v>
      </c>
      <c r="GA425">
        <v>1</v>
      </c>
      <c r="GB425">
        <v>2</v>
      </c>
      <c r="GC425">
        <v>3</v>
      </c>
      <c r="GD425" t="s">
        <v>425</v>
      </c>
      <c r="GE425">
        <v>3.10325</v>
      </c>
      <c r="GF425">
        <v>2.72641</v>
      </c>
      <c r="GG425">
        <v>0.0881749</v>
      </c>
      <c r="GH425">
        <v>0.08771519999999999</v>
      </c>
      <c r="GI425">
        <v>0.105275</v>
      </c>
      <c r="GJ425">
        <v>0.106408</v>
      </c>
      <c r="GK425">
        <v>23833.2</v>
      </c>
      <c r="GL425">
        <v>21638.4</v>
      </c>
      <c r="GM425">
        <v>26702.4</v>
      </c>
      <c r="GN425">
        <v>23941</v>
      </c>
      <c r="GO425">
        <v>38230.9</v>
      </c>
      <c r="GP425">
        <v>31623.6</v>
      </c>
      <c r="GQ425">
        <v>46632.7</v>
      </c>
      <c r="GR425">
        <v>37876.2</v>
      </c>
      <c r="GS425">
        <v>1.86695</v>
      </c>
      <c r="GT425">
        <v>1.85758</v>
      </c>
      <c r="GU425">
        <v>0.0945479</v>
      </c>
      <c r="GV425">
        <v>0</v>
      </c>
      <c r="GW425">
        <v>28.4274</v>
      </c>
      <c r="GX425">
        <v>999.9</v>
      </c>
      <c r="GY425">
        <v>52.8</v>
      </c>
      <c r="GZ425">
        <v>31.8</v>
      </c>
      <c r="HA425">
        <v>27.645</v>
      </c>
      <c r="HB425">
        <v>60.8237</v>
      </c>
      <c r="HC425">
        <v>25.7532</v>
      </c>
      <c r="HD425">
        <v>1</v>
      </c>
      <c r="HE425">
        <v>0.137317</v>
      </c>
      <c r="HF425">
        <v>-1.30474</v>
      </c>
      <c r="HG425">
        <v>20.2934</v>
      </c>
      <c r="HH425">
        <v>5.22118</v>
      </c>
      <c r="HI425">
        <v>11.98</v>
      </c>
      <c r="HJ425">
        <v>4.96525</v>
      </c>
      <c r="HK425">
        <v>3.276</v>
      </c>
      <c r="HL425">
        <v>9999</v>
      </c>
      <c r="HM425">
        <v>9999</v>
      </c>
      <c r="HN425">
        <v>9999</v>
      </c>
      <c r="HO425">
        <v>999.9</v>
      </c>
      <c r="HP425">
        <v>1.86386</v>
      </c>
      <c r="HQ425">
        <v>1.86005</v>
      </c>
      <c r="HR425">
        <v>1.85838</v>
      </c>
      <c r="HS425">
        <v>1.85974</v>
      </c>
      <c r="HT425">
        <v>1.85989</v>
      </c>
      <c r="HU425">
        <v>1.85838</v>
      </c>
      <c r="HV425">
        <v>1.85745</v>
      </c>
      <c r="HW425">
        <v>1.8524</v>
      </c>
      <c r="HX425">
        <v>0</v>
      </c>
      <c r="HY425">
        <v>0</v>
      </c>
      <c r="HZ425">
        <v>0</v>
      </c>
      <c r="IA425">
        <v>0</v>
      </c>
      <c r="IB425" t="s">
        <v>426</v>
      </c>
      <c r="IC425" t="s">
        <v>427</v>
      </c>
      <c r="ID425" t="s">
        <v>428</v>
      </c>
      <c r="IE425" t="s">
        <v>428</v>
      </c>
      <c r="IF425" t="s">
        <v>428</v>
      </c>
      <c r="IG425" t="s">
        <v>428</v>
      </c>
      <c r="IH425">
        <v>0</v>
      </c>
      <c r="II425">
        <v>100</v>
      </c>
      <c r="IJ425">
        <v>100</v>
      </c>
      <c r="IK425">
        <v>-0.661</v>
      </c>
      <c r="IL425">
        <v>0.3033</v>
      </c>
      <c r="IM425">
        <v>-0.6605319167387009</v>
      </c>
      <c r="IN425">
        <v>-0.0004737513092168879</v>
      </c>
      <c r="IO425">
        <v>1.233974951706583E-06</v>
      </c>
      <c r="IP425">
        <v>-2.791035861235605E-10</v>
      </c>
      <c r="IQ425">
        <v>0.04306461537617447</v>
      </c>
      <c r="IR425">
        <v>-0.002560808816659483</v>
      </c>
      <c r="IS425">
        <v>0.0007441110143227328</v>
      </c>
      <c r="IT425">
        <v>-6.151772081818622E-06</v>
      </c>
      <c r="IU425">
        <v>2</v>
      </c>
      <c r="IV425">
        <v>1988</v>
      </c>
      <c r="IW425">
        <v>1</v>
      </c>
      <c r="IX425">
        <v>28</v>
      </c>
      <c r="IY425">
        <v>190458</v>
      </c>
      <c r="IZ425">
        <v>190458.2</v>
      </c>
      <c r="JA425">
        <v>1.1499</v>
      </c>
      <c r="JB425">
        <v>2.61841</v>
      </c>
      <c r="JC425">
        <v>1.49658</v>
      </c>
      <c r="JD425">
        <v>2.34741</v>
      </c>
      <c r="JE425">
        <v>1.54907</v>
      </c>
      <c r="JF425">
        <v>2.38281</v>
      </c>
      <c r="JG425">
        <v>36.6233</v>
      </c>
      <c r="JH425">
        <v>24.0963</v>
      </c>
      <c r="JI425">
        <v>18</v>
      </c>
      <c r="JJ425">
        <v>481.956</v>
      </c>
      <c r="JK425">
        <v>490.481</v>
      </c>
      <c r="JL425">
        <v>30.1991</v>
      </c>
      <c r="JM425">
        <v>29.0263</v>
      </c>
      <c r="JN425">
        <v>30</v>
      </c>
      <c r="JO425">
        <v>29.2357</v>
      </c>
      <c r="JP425">
        <v>29.2261</v>
      </c>
      <c r="JQ425">
        <v>23.1147</v>
      </c>
      <c r="JR425">
        <v>19.4178</v>
      </c>
      <c r="JS425">
        <v>100</v>
      </c>
      <c r="JT425">
        <v>30.2171</v>
      </c>
      <c r="JU425">
        <v>420</v>
      </c>
      <c r="JV425">
        <v>23.2851</v>
      </c>
      <c r="JW425">
        <v>101.955</v>
      </c>
      <c r="JX425">
        <v>91.3442</v>
      </c>
    </row>
    <row r="426" spans="1:284">
      <c r="A426">
        <v>408</v>
      </c>
      <c r="B426">
        <v>1758417085</v>
      </c>
      <c r="C426">
        <v>4382</v>
      </c>
      <c r="D426" t="s">
        <v>1253</v>
      </c>
      <c r="E426" t="s">
        <v>1254</v>
      </c>
      <c r="F426">
        <v>5</v>
      </c>
      <c r="G426" t="s">
        <v>1220</v>
      </c>
      <c r="H426" t="s">
        <v>421</v>
      </c>
      <c r="I426">
        <v>1758417077</v>
      </c>
      <c r="J426">
        <f>(K426)/1000</f>
        <v>0</v>
      </c>
      <c r="K426">
        <f>1000*DK426*AI426*(DG426-DH426)/(100*CZ426*(1000-AI426*DG426))</f>
        <v>0</v>
      </c>
      <c r="L426">
        <f>DK426*AI426*(DF426-DE426*(1000-AI426*DH426)/(1000-AI426*DG426))/(100*CZ426)</f>
        <v>0</v>
      </c>
      <c r="M426">
        <f>DE426 - IF(AI426&gt;1, L426*CZ426*100.0/(AK426), 0)</f>
        <v>0</v>
      </c>
      <c r="N426">
        <f>((T426-J426/2)*M426-L426)/(T426+J426/2)</f>
        <v>0</v>
      </c>
      <c r="O426">
        <f>N426*(DL426+DM426)/1000.0</f>
        <v>0</v>
      </c>
      <c r="P426">
        <f>(DE426 - IF(AI426&gt;1, L426*CZ426*100.0/(AK426), 0))*(DL426+DM426)/1000.0</f>
        <v>0</v>
      </c>
      <c r="Q426">
        <f>2.0/((1/S426-1/R426)+SIGN(S426)*SQRT((1/S426-1/R426)*(1/S426-1/R426) + 4*DA426/((DA426+1)*(DA426+1))*(2*1/S426*1/R426-1/R426*1/R426)))</f>
        <v>0</v>
      </c>
      <c r="R426">
        <f>IF(LEFT(DB426,1)&lt;&gt;"0",IF(LEFT(DB426,1)="1",3.0,DC426),$D$5+$E$5*(DS426*DL426/($K$5*1000))+$F$5*(DS426*DL426/($K$5*1000))*MAX(MIN(CZ426,$J$5),$I$5)*MAX(MIN(CZ426,$J$5),$I$5)+$G$5*MAX(MIN(CZ426,$J$5),$I$5)*(DS426*DL426/($K$5*1000))+$H$5*(DS426*DL426/($K$5*1000))*(DS426*DL426/($K$5*1000)))</f>
        <v>0</v>
      </c>
      <c r="S426">
        <f>J426*(1000-(1000*0.61365*exp(17.502*W426/(240.97+W426))/(DL426+DM426)+DG426)/2)/(1000*0.61365*exp(17.502*W426/(240.97+W426))/(DL426+DM426)-DG426)</f>
        <v>0</v>
      </c>
      <c r="T426">
        <f>1/((DA426+1)/(Q426/1.6)+1/(R426/1.37)) + DA426/((DA426+1)/(Q426/1.6) + DA426/(R426/1.37))</f>
        <v>0</v>
      </c>
      <c r="U426">
        <f>(CV426*CY426)</f>
        <v>0</v>
      </c>
      <c r="V426">
        <f>(DN426+(U426+2*0.95*5.67E-8*(((DN426+$B$9)+273)^4-(DN426+273)^4)-44100*J426)/(1.84*29.3*R426+8*0.95*5.67E-8*(DN426+273)^3))</f>
        <v>0</v>
      </c>
      <c r="W426">
        <f>($C$9*DO426+$D$9*DP426+$E$9*V426)</f>
        <v>0</v>
      </c>
      <c r="X426">
        <f>0.61365*exp(17.502*W426/(240.97+W426))</f>
        <v>0</v>
      </c>
      <c r="Y426">
        <f>(Z426/AA426*100)</f>
        <v>0</v>
      </c>
      <c r="Z426">
        <f>DG426*(DL426+DM426)/1000</f>
        <v>0</v>
      </c>
      <c r="AA426">
        <f>0.61365*exp(17.502*DN426/(240.97+DN426))</f>
        <v>0</v>
      </c>
      <c r="AB426">
        <f>(X426-DG426*(DL426+DM426)/1000)</f>
        <v>0</v>
      </c>
      <c r="AC426">
        <f>(-J426*44100)</f>
        <v>0</v>
      </c>
      <c r="AD426">
        <f>2*29.3*R426*0.92*(DN426-W426)</f>
        <v>0</v>
      </c>
      <c r="AE426">
        <f>2*0.95*5.67E-8*(((DN426+$B$9)+273)^4-(W426+273)^4)</f>
        <v>0</v>
      </c>
      <c r="AF426">
        <f>U426+AE426+AC426+AD426</f>
        <v>0</v>
      </c>
      <c r="AG426">
        <v>0</v>
      </c>
      <c r="AH426">
        <v>0</v>
      </c>
      <c r="AI426">
        <f>IF(AG426*$H$15&gt;=AK426,1.0,(AK426/(AK426-AG426*$H$15)))</f>
        <v>0</v>
      </c>
      <c r="AJ426">
        <f>(AI426-1)*100</f>
        <v>0</v>
      </c>
      <c r="AK426">
        <f>MAX(0,($B$15+$C$15*DS426)/(1+$D$15*DS426)*DL426/(DN426+273)*$E$15)</f>
        <v>0</v>
      </c>
      <c r="AL426" t="s">
        <v>422</v>
      </c>
      <c r="AM426" t="s">
        <v>422</v>
      </c>
      <c r="AN426">
        <v>0</v>
      </c>
      <c r="AO426">
        <v>0</v>
      </c>
      <c r="AP426">
        <f>1-AN426/AO426</f>
        <v>0</v>
      </c>
      <c r="AQ426">
        <v>0</v>
      </c>
      <c r="AR426" t="s">
        <v>422</v>
      </c>
      <c r="AS426" t="s">
        <v>422</v>
      </c>
      <c r="AT426">
        <v>0</v>
      </c>
      <c r="AU426">
        <v>0</v>
      </c>
      <c r="AV426">
        <f>1-AT426/AU426</f>
        <v>0</v>
      </c>
      <c r="AW426">
        <v>0.5</v>
      </c>
      <c r="AX426">
        <f>CW426</f>
        <v>0</v>
      </c>
      <c r="AY426">
        <f>L426</f>
        <v>0</v>
      </c>
      <c r="AZ426">
        <f>AV426*AW426*AX426</f>
        <v>0</v>
      </c>
      <c r="BA426">
        <f>(AY426-AQ426)/AX426</f>
        <v>0</v>
      </c>
      <c r="BB426">
        <f>(AO426-AU426)/AU426</f>
        <v>0</v>
      </c>
      <c r="BC426">
        <f>AN426/(AP426+AN426/AU426)</f>
        <v>0</v>
      </c>
      <c r="BD426" t="s">
        <v>422</v>
      </c>
      <c r="BE426">
        <v>0</v>
      </c>
      <c r="BF426">
        <f>IF(BE426&lt;&gt;0, BE426, BC426)</f>
        <v>0</v>
      </c>
      <c r="BG426">
        <f>1-BF426/AU426</f>
        <v>0</v>
      </c>
      <c r="BH426">
        <f>(AU426-AT426)/(AU426-BF426)</f>
        <v>0</v>
      </c>
      <c r="BI426">
        <f>(AO426-AU426)/(AO426-BF426)</f>
        <v>0</v>
      </c>
      <c r="BJ426">
        <f>(AU426-AT426)/(AU426-AN426)</f>
        <v>0</v>
      </c>
      <c r="BK426">
        <f>(AO426-AU426)/(AO426-AN426)</f>
        <v>0</v>
      </c>
      <c r="BL426">
        <f>(BH426*BF426/AT426)</f>
        <v>0</v>
      </c>
      <c r="BM426">
        <f>(1-BL426)</f>
        <v>0</v>
      </c>
      <c r="CV426">
        <f>$B$13*DT426+$C$13*DU426+$F$13*EF426*(1-EI426)</f>
        <v>0</v>
      </c>
      <c r="CW426">
        <f>CV426*CX426</f>
        <v>0</v>
      </c>
      <c r="CX426">
        <f>($B$13*$D$11+$C$13*$D$11+$F$13*((ES426+EK426)/MAX(ES426+EK426+ET426, 0.1)*$I$11+ET426/MAX(ES426+EK426+ET426, 0.1)*$J$11))/($B$13+$C$13+$F$13)</f>
        <v>0</v>
      </c>
      <c r="CY426">
        <f>($B$13*$K$11+$C$13*$K$11+$F$13*((ES426+EK426)/MAX(ES426+EK426+ET426, 0.1)*$P$11+ET426/MAX(ES426+EK426+ET426, 0.1)*$Q$11))/($B$13+$C$13+$F$13)</f>
        <v>0</v>
      </c>
      <c r="CZ426">
        <v>2.44</v>
      </c>
      <c r="DA426">
        <v>0.5</v>
      </c>
      <c r="DB426" t="s">
        <v>423</v>
      </c>
      <c r="DC426">
        <v>2</v>
      </c>
      <c r="DD426">
        <v>1758417077</v>
      </c>
      <c r="DE426">
        <v>422.5971666666666</v>
      </c>
      <c r="DF426">
        <v>420.0040416666666</v>
      </c>
      <c r="DG426">
        <v>23.31880833333333</v>
      </c>
      <c r="DH426">
        <v>23.23215833333333</v>
      </c>
      <c r="DI426">
        <v>423.2582083333334</v>
      </c>
      <c r="DJ426">
        <v>23.01552916666666</v>
      </c>
      <c r="DK426">
        <v>500.0132083333333</v>
      </c>
      <c r="DL426">
        <v>90.1808875</v>
      </c>
      <c r="DM426">
        <v>0.06840356666666667</v>
      </c>
      <c r="DN426">
        <v>29.76731666666667</v>
      </c>
      <c r="DO426">
        <v>29.96787083333334</v>
      </c>
      <c r="DP426">
        <v>999.9</v>
      </c>
      <c r="DQ426">
        <v>0</v>
      </c>
      <c r="DR426">
        <v>0</v>
      </c>
      <c r="DS426">
        <v>9997.166666666666</v>
      </c>
      <c r="DT426">
        <v>0</v>
      </c>
      <c r="DU426">
        <v>3.765977916666666</v>
      </c>
      <c r="DV426">
        <v>2.593227083333333</v>
      </c>
      <c r="DW426">
        <v>432.6867916666667</v>
      </c>
      <c r="DX426">
        <v>429.9935416666667</v>
      </c>
      <c r="DY426">
        <v>0.08665378333333333</v>
      </c>
      <c r="DZ426">
        <v>420.0040416666666</v>
      </c>
      <c r="EA426">
        <v>23.23215833333333</v>
      </c>
      <c r="EB426">
        <v>2.10291125</v>
      </c>
      <c r="EC426">
        <v>2.095096666666667</v>
      </c>
      <c r="ED426">
        <v>18.24124583333333</v>
      </c>
      <c r="EE426">
        <v>18.18195</v>
      </c>
      <c r="EF426">
        <v>0.00500078</v>
      </c>
      <c r="EG426">
        <v>0</v>
      </c>
      <c r="EH426">
        <v>0</v>
      </c>
      <c r="EI426">
        <v>0</v>
      </c>
      <c r="EJ426">
        <v>266.6541666666667</v>
      </c>
      <c r="EK426">
        <v>0.00500078</v>
      </c>
      <c r="EL426">
        <v>-18.79583333333333</v>
      </c>
      <c r="EM426">
        <v>-1.275</v>
      </c>
      <c r="EN426">
        <v>35.163875</v>
      </c>
      <c r="EO426">
        <v>38.58045833333333</v>
      </c>
      <c r="EP426">
        <v>37.41383333333333</v>
      </c>
      <c r="EQ426">
        <v>38.66370833333333</v>
      </c>
      <c r="ER426">
        <v>37.69504166666666</v>
      </c>
      <c r="ES426">
        <v>0</v>
      </c>
      <c r="ET426">
        <v>0</v>
      </c>
      <c r="EU426">
        <v>0</v>
      </c>
      <c r="EV426">
        <v>1758417085.2</v>
      </c>
      <c r="EW426">
        <v>0</v>
      </c>
      <c r="EX426">
        <v>265.8038461538462</v>
      </c>
      <c r="EY426">
        <v>-21.39145280697687</v>
      </c>
      <c r="EZ426">
        <v>17.75384607904448</v>
      </c>
      <c r="FA426">
        <v>-17.89615384615384</v>
      </c>
      <c r="FB426">
        <v>15</v>
      </c>
      <c r="FC426">
        <v>0</v>
      </c>
      <c r="FD426" t="s">
        <v>424</v>
      </c>
      <c r="FE426">
        <v>1746989605.5</v>
      </c>
      <c r="FF426">
        <v>1746989593.5</v>
      </c>
      <c r="FG426">
        <v>0</v>
      </c>
      <c r="FH426">
        <v>-0.274</v>
      </c>
      <c r="FI426">
        <v>-0.002</v>
      </c>
      <c r="FJ426">
        <v>2.549</v>
      </c>
      <c r="FK426">
        <v>0.129</v>
      </c>
      <c r="FL426">
        <v>420</v>
      </c>
      <c r="FM426">
        <v>17</v>
      </c>
      <c r="FN426">
        <v>0.02</v>
      </c>
      <c r="FO426">
        <v>0.04</v>
      </c>
      <c r="FP426">
        <v>2.5971735</v>
      </c>
      <c r="FQ426">
        <v>-0.2565838649155785</v>
      </c>
      <c r="FR426">
        <v>0.04240056323623543</v>
      </c>
      <c r="FS426">
        <v>1</v>
      </c>
      <c r="FT426">
        <v>267.2323529411765</v>
      </c>
      <c r="FU426">
        <v>-12.35905251738447</v>
      </c>
      <c r="FV426">
        <v>6.075152895109882</v>
      </c>
      <c r="FW426">
        <v>0</v>
      </c>
      <c r="FX426">
        <v>0.0859314425</v>
      </c>
      <c r="FY426">
        <v>0.01286141200750447</v>
      </c>
      <c r="FZ426">
        <v>0.001632098145162769</v>
      </c>
      <c r="GA426">
        <v>1</v>
      </c>
      <c r="GB426">
        <v>2</v>
      </c>
      <c r="GC426">
        <v>3</v>
      </c>
      <c r="GD426" t="s">
        <v>425</v>
      </c>
      <c r="GE426">
        <v>3.10305</v>
      </c>
      <c r="GF426">
        <v>2.72663</v>
      </c>
      <c r="GG426">
        <v>0.088176</v>
      </c>
      <c r="GH426">
        <v>0.0877141</v>
      </c>
      <c r="GI426">
        <v>0.105277</v>
      </c>
      <c r="GJ426">
        <v>0.106401</v>
      </c>
      <c r="GK426">
        <v>23833</v>
      </c>
      <c r="GL426">
        <v>21638.4</v>
      </c>
      <c r="GM426">
        <v>26702.3</v>
      </c>
      <c r="GN426">
        <v>23940.9</v>
      </c>
      <c r="GO426">
        <v>38230.8</v>
      </c>
      <c r="GP426">
        <v>31623.7</v>
      </c>
      <c r="GQ426">
        <v>46632.6</v>
      </c>
      <c r="GR426">
        <v>37876.1</v>
      </c>
      <c r="GS426">
        <v>1.86633</v>
      </c>
      <c r="GT426">
        <v>1.85815</v>
      </c>
      <c r="GU426">
        <v>0.0948459</v>
      </c>
      <c r="GV426">
        <v>0</v>
      </c>
      <c r="GW426">
        <v>28.4262</v>
      </c>
      <c r="GX426">
        <v>999.9</v>
      </c>
      <c r="GY426">
        <v>52.8</v>
      </c>
      <c r="GZ426">
        <v>31.8</v>
      </c>
      <c r="HA426">
        <v>27.6429</v>
      </c>
      <c r="HB426">
        <v>61.0137</v>
      </c>
      <c r="HC426">
        <v>25.7612</v>
      </c>
      <c r="HD426">
        <v>1</v>
      </c>
      <c r="HE426">
        <v>0.137332</v>
      </c>
      <c r="HF426">
        <v>-1.32322</v>
      </c>
      <c r="HG426">
        <v>20.2933</v>
      </c>
      <c r="HH426">
        <v>5.22118</v>
      </c>
      <c r="HI426">
        <v>11.98</v>
      </c>
      <c r="HJ426">
        <v>4.96515</v>
      </c>
      <c r="HK426">
        <v>3.276</v>
      </c>
      <c r="HL426">
        <v>9999</v>
      </c>
      <c r="HM426">
        <v>9999</v>
      </c>
      <c r="HN426">
        <v>9999</v>
      </c>
      <c r="HO426">
        <v>999.9</v>
      </c>
      <c r="HP426">
        <v>1.86386</v>
      </c>
      <c r="HQ426">
        <v>1.86005</v>
      </c>
      <c r="HR426">
        <v>1.85839</v>
      </c>
      <c r="HS426">
        <v>1.85974</v>
      </c>
      <c r="HT426">
        <v>1.85988</v>
      </c>
      <c r="HU426">
        <v>1.85838</v>
      </c>
      <c r="HV426">
        <v>1.85745</v>
      </c>
      <c r="HW426">
        <v>1.85238</v>
      </c>
      <c r="HX426">
        <v>0</v>
      </c>
      <c r="HY426">
        <v>0</v>
      </c>
      <c r="HZ426">
        <v>0</v>
      </c>
      <c r="IA426">
        <v>0</v>
      </c>
      <c r="IB426" t="s">
        <v>426</v>
      </c>
      <c r="IC426" t="s">
        <v>427</v>
      </c>
      <c r="ID426" t="s">
        <v>428</v>
      </c>
      <c r="IE426" t="s">
        <v>428</v>
      </c>
      <c r="IF426" t="s">
        <v>428</v>
      </c>
      <c r="IG426" t="s">
        <v>428</v>
      </c>
      <c r="IH426">
        <v>0</v>
      </c>
      <c r="II426">
        <v>100</v>
      </c>
      <c r="IJ426">
        <v>100</v>
      </c>
      <c r="IK426">
        <v>-0.661</v>
      </c>
      <c r="IL426">
        <v>0.3032</v>
      </c>
      <c r="IM426">
        <v>-0.6605319167387009</v>
      </c>
      <c r="IN426">
        <v>-0.0004737513092168879</v>
      </c>
      <c r="IO426">
        <v>1.233974951706583E-06</v>
      </c>
      <c r="IP426">
        <v>-2.791035861235605E-10</v>
      </c>
      <c r="IQ426">
        <v>0.04306461537617447</v>
      </c>
      <c r="IR426">
        <v>-0.002560808816659483</v>
      </c>
      <c r="IS426">
        <v>0.0007441110143227328</v>
      </c>
      <c r="IT426">
        <v>-6.151772081818622E-06</v>
      </c>
      <c r="IU426">
        <v>2</v>
      </c>
      <c r="IV426">
        <v>1988</v>
      </c>
      <c r="IW426">
        <v>1</v>
      </c>
      <c r="IX426">
        <v>28</v>
      </c>
      <c r="IY426">
        <v>190458</v>
      </c>
      <c r="IZ426">
        <v>190458.2</v>
      </c>
      <c r="JA426">
        <v>1.1499</v>
      </c>
      <c r="JB426">
        <v>2.62207</v>
      </c>
      <c r="JC426">
        <v>1.49658</v>
      </c>
      <c r="JD426">
        <v>2.34741</v>
      </c>
      <c r="JE426">
        <v>1.54907</v>
      </c>
      <c r="JF426">
        <v>2.37549</v>
      </c>
      <c r="JG426">
        <v>36.6233</v>
      </c>
      <c r="JH426">
        <v>24.0963</v>
      </c>
      <c r="JI426">
        <v>18</v>
      </c>
      <c r="JJ426">
        <v>481.582</v>
      </c>
      <c r="JK426">
        <v>490.86</v>
      </c>
      <c r="JL426">
        <v>30.2069</v>
      </c>
      <c r="JM426">
        <v>29.0263</v>
      </c>
      <c r="JN426">
        <v>30</v>
      </c>
      <c r="JO426">
        <v>29.2344</v>
      </c>
      <c r="JP426">
        <v>29.2261</v>
      </c>
      <c r="JQ426">
        <v>23.1111</v>
      </c>
      <c r="JR426">
        <v>19.4178</v>
      </c>
      <c r="JS426">
        <v>100</v>
      </c>
      <c r="JT426">
        <v>30.2171</v>
      </c>
      <c r="JU426">
        <v>420</v>
      </c>
      <c r="JV426">
        <v>23.2851</v>
      </c>
      <c r="JW426">
        <v>101.955</v>
      </c>
      <c r="JX426">
        <v>91.34399999999999</v>
      </c>
    </row>
    <row r="427" spans="1:284">
      <c r="A427">
        <v>409</v>
      </c>
      <c r="B427">
        <v>1758417087</v>
      </c>
      <c r="C427">
        <v>4384</v>
      </c>
      <c r="D427" t="s">
        <v>1255</v>
      </c>
      <c r="E427" t="s">
        <v>1256</v>
      </c>
      <c r="F427">
        <v>5</v>
      </c>
      <c r="G427" t="s">
        <v>1220</v>
      </c>
      <c r="H427" t="s">
        <v>421</v>
      </c>
      <c r="I427">
        <v>1758417079</v>
      </c>
      <c r="J427">
        <f>(K427)/1000</f>
        <v>0</v>
      </c>
      <c r="K427">
        <f>1000*DK427*AI427*(DG427-DH427)/(100*CZ427*(1000-AI427*DG427))</f>
        <v>0</v>
      </c>
      <c r="L427">
        <f>DK427*AI427*(DF427-DE427*(1000-AI427*DH427)/(1000-AI427*DG427))/(100*CZ427)</f>
        <v>0</v>
      </c>
      <c r="M427">
        <f>DE427 - IF(AI427&gt;1, L427*CZ427*100.0/(AK427), 0)</f>
        <v>0</v>
      </c>
      <c r="N427">
        <f>((T427-J427/2)*M427-L427)/(T427+J427/2)</f>
        <v>0</v>
      </c>
      <c r="O427">
        <f>N427*(DL427+DM427)/1000.0</f>
        <v>0</v>
      </c>
      <c r="P427">
        <f>(DE427 - IF(AI427&gt;1, L427*CZ427*100.0/(AK427), 0))*(DL427+DM427)/1000.0</f>
        <v>0</v>
      </c>
      <c r="Q427">
        <f>2.0/((1/S427-1/R427)+SIGN(S427)*SQRT((1/S427-1/R427)*(1/S427-1/R427) + 4*DA427/((DA427+1)*(DA427+1))*(2*1/S427*1/R427-1/R427*1/R427)))</f>
        <v>0</v>
      </c>
      <c r="R427">
        <f>IF(LEFT(DB427,1)&lt;&gt;"0",IF(LEFT(DB427,1)="1",3.0,DC427),$D$5+$E$5*(DS427*DL427/($K$5*1000))+$F$5*(DS427*DL427/($K$5*1000))*MAX(MIN(CZ427,$J$5),$I$5)*MAX(MIN(CZ427,$J$5),$I$5)+$G$5*MAX(MIN(CZ427,$J$5),$I$5)*(DS427*DL427/($K$5*1000))+$H$5*(DS427*DL427/($K$5*1000))*(DS427*DL427/($K$5*1000)))</f>
        <v>0</v>
      </c>
      <c r="S427">
        <f>J427*(1000-(1000*0.61365*exp(17.502*W427/(240.97+W427))/(DL427+DM427)+DG427)/2)/(1000*0.61365*exp(17.502*W427/(240.97+W427))/(DL427+DM427)-DG427)</f>
        <v>0</v>
      </c>
      <c r="T427">
        <f>1/((DA427+1)/(Q427/1.6)+1/(R427/1.37)) + DA427/((DA427+1)/(Q427/1.6) + DA427/(R427/1.37))</f>
        <v>0</v>
      </c>
      <c r="U427">
        <f>(CV427*CY427)</f>
        <v>0</v>
      </c>
      <c r="V427">
        <f>(DN427+(U427+2*0.95*5.67E-8*(((DN427+$B$9)+273)^4-(DN427+273)^4)-44100*J427)/(1.84*29.3*R427+8*0.95*5.67E-8*(DN427+273)^3))</f>
        <v>0</v>
      </c>
      <c r="W427">
        <f>($C$9*DO427+$D$9*DP427+$E$9*V427)</f>
        <v>0</v>
      </c>
      <c r="X427">
        <f>0.61365*exp(17.502*W427/(240.97+W427))</f>
        <v>0</v>
      </c>
      <c r="Y427">
        <f>(Z427/AA427*100)</f>
        <v>0</v>
      </c>
      <c r="Z427">
        <f>DG427*(DL427+DM427)/1000</f>
        <v>0</v>
      </c>
      <c r="AA427">
        <f>0.61365*exp(17.502*DN427/(240.97+DN427))</f>
        <v>0</v>
      </c>
      <c r="AB427">
        <f>(X427-DG427*(DL427+DM427)/1000)</f>
        <v>0</v>
      </c>
      <c r="AC427">
        <f>(-J427*44100)</f>
        <v>0</v>
      </c>
      <c r="AD427">
        <f>2*29.3*R427*0.92*(DN427-W427)</f>
        <v>0</v>
      </c>
      <c r="AE427">
        <f>2*0.95*5.67E-8*(((DN427+$B$9)+273)^4-(W427+273)^4)</f>
        <v>0</v>
      </c>
      <c r="AF427">
        <f>U427+AE427+AC427+AD427</f>
        <v>0</v>
      </c>
      <c r="AG427">
        <v>0</v>
      </c>
      <c r="AH427">
        <v>0</v>
      </c>
      <c r="AI427">
        <f>IF(AG427*$H$15&gt;=AK427,1.0,(AK427/(AK427-AG427*$H$15)))</f>
        <v>0</v>
      </c>
      <c r="AJ427">
        <f>(AI427-1)*100</f>
        <v>0</v>
      </c>
      <c r="AK427">
        <f>MAX(0,($B$15+$C$15*DS427)/(1+$D$15*DS427)*DL427/(DN427+273)*$E$15)</f>
        <v>0</v>
      </c>
      <c r="AL427" t="s">
        <v>422</v>
      </c>
      <c r="AM427" t="s">
        <v>422</v>
      </c>
      <c r="AN427">
        <v>0</v>
      </c>
      <c r="AO427">
        <v>0</v>
      </c>
      <c r="AP427">
        <f>1-AN427/AO427</f>
        <v>0</v>
      </c>
      <c r="AQ427">
        <v>0</v>
      </c>
      <c r="AR427" t="s">
        <v>422</v>
      </c>
      <c r="AS427" t="s">
        <v>422</v>
      </c>
      <c r="AT427">
        <v>0</v>
      </c>
      <c r="AU427">
        <v>0</v>
      </c>
      <c r="AV427">
        <f>1-AT427/AU427</f>
        <v>0</v>
      </c>
      <c r="AW427">
        <v>0.5</v>
      </c>
      <c r="AX427">
        <f>CW427</f>
        <v>0</v>
      </c>
      <c r="AY427">
        <f>L427</f>
        <v>0</v>
      </c>
      <c r="AZ427">
        <f>AV427*AW427*AX427</f>
        <v>0</v>
      </c>
      <c r="BA427">
        <f>(AY427-AQ427)/AX427</f>
        <v>0</v>
      </c>
      <c r="BB427">
        <f>(AO427-AU427)/AU427</f>
        <v>0</v>
      </c>
      <c r="BC427">
        <f>AN427/(AP427+AN427/AU427)</f>
        <v>0</v>
      </c>
      <c r="BD427" t="s">
        <v>422</v>
      </c>
      <c r="BE427">
        <v>0</v>
      </c>
      <c r="BF427">
        <f>IF(BE427&lt;&gt;0, BE427, BC427)</f>
        <v>0</v>
      </c>
      <c r="BG427">
        <f>1-BF427/AU427</f>
        <v>0</v>
      </c>
      <c r="BH427">
        <f>(AU427-AT427)/(AU427-BF427)</f>
        <v>0</v>
      </c>
      <c r="BI427">
        <f>(AO427-AU427)/(AO427-BF427)</f>
        <v>0</v>
      </c>
      <c r="BJ427">
        <f>(AU427-AT427)/(AU427-AN427)</f>
        <v>0</v>
      </c>
      <c r="BK427">
        <f>(AO427-AU427)/(AO427-AN427)</f>
        <v>0</v>
      </c>
      <c r="BL427">
        <f>(BH427*BF427/AT427)</f>
        <v>0</v>
      </c>
      <c r="BM427">
        <f>(1-BL427)</f>
        <v>0</v>
      </c>
      <c r="CV427">
        <f>$B$13*DT427+$C$13*DU427+$F$13*EF427*(1-EI427)</f>
        <v>0</v>
      </c>
      <c r="CW427">
        <f>CV427*CX427</f>
        <v>0</v>
      </c>
      <c r="CX427">
        <f>($B$13*$D$11+$C$13*$D$11+$F$13*((ES427+EK427)/MAX(ES427+EK427+ET427, 0.1)*$I$11+ET427/MAX(ES427+EK427+ET427, 0.1)*$J$11))/($B$13+$C$13+$F$13)</f>
        <v>0</v>
      </c>
      <c r="CY427">
        <f>($B$13*$K$11+$C$13*$K$11+$F$13*((ES427+EK427)/MAX(ES427+EK427+ET427, 0.1)*$P$11+ET427/MAX(ES427+EK427+ET427, 0.1)*$Q$11))/($B$13+$C$13+$F$13)</f>
        <v>0</v>
      </c>
      <c r="CZ427">
        <v>2.44</v>
      </c>
      <c r="DA427">
        <v>0.5</v>
      </c>
      <c r="DB427" t="s">
        <v>423</v>
      </c>
      <c r="DC427">
        <v>2</v>
      </c>
      <c r="DD427">
        <v>1758417079</v>
      </c>
      <c r="DE427">
        <v>422.594125</v>
      </c>
      <c r="DF427">
        <v>420.0067916666667</v>
      </c>
      <c r="DG427">
        <v>23.31862083333333</v>
      </c>
      <c r="DH427">
        <v>23.23172916666667</v>
      </c>
      <c r="DI427">
        <v>423.2551666666666</v>
      </c>
      <c r="DJ427">
        <v>23.01534583333333</v>
      </c>
      <c r="DK427">
        <v>499.985625</v>
      </c>
      <c r="DL427">
        <v>90.18102083333333</v>
      </c>
      <c r="DM427">
        <v>0.06845464583333334</v>
      </c>
      <c r="DN427">
        <v>29.7674375</v>
      </c>
      <c r="DO427">
        <v>29.96861666666667</v>
      </c>
      <c r="DP427">
        <v>999.9</v>
      </c>
      <c r="DQ427">
        <v>0</v>
      </c>
      <c r="DR427">
        <v>0</v>
      </c>
      <c r="DS427">
        <v>9996.854583333334</v>
      </c>
      <c r="DT427">
        <v>0</v>
      </c>
      <c r="DU427">
        <v>3.767875416666667</v>
      </c>
      <c r="DV427">
        <v>2.587355</v>
      </c>
      <c r="DW427">
        <v>432.6835833333333</v>
      </c>
      <c r="DX427">
        <v>429.9962083333333</v>
      </c>
      <c r="DY427">
        <v>0.08689474166666666</v>
      </c>
      <c r="DZ427">
        <v>420.0067916666667</v>
      </c>
      <c r="EA427">
        <v>23.23172916666667</v>
      </c>
      <c r="EB427">
        <v>2.102897083333333</v>
      </c>
      <c r="EC427">
        <v>2.095060416666667</v>
      </c>
      <c r="ED427">
        <v>18.24114166666667</v>
      </c>
      <c r="EE427">
        <v>18.18167916666667</v>
      </c>
      <c r="EF427">
        <v>0.00500078</v>
      </c>
      <c r="EG427">
        <v>0</v>
      </c>
      <c r="EH427">
        <v>0</v>
      </c>
      <c r="EI427">
        <v>0</v>
      </c>
      <c r="EJ427">
        <v>265.5541666666667</v>
      </c>
      <c r="EK427">
        <v>0.00500078</v>
      </c>
      <c r="EL427">
        <v>-18.69583333333334</v>
      </c>
      <c r="EM427">
        <v>-1.416666666666667</v>
      </c>
      <c r="EN427">
        <v>35.145625</v>
      </c>
      <c r="EO427">
        <v>38.56225</v>
      </c>
      <c r="EP427">
        <v>37.40079166666666</v>
      </c>
      <c r="EQ427">
        <v>38.64033333333333</v>
      </c>
      <c r="ER427">
        <v>37.67675</v>
      </c>
      <c r="ES427">
        <v>0</v>
      </c>
      <c r="ET427">
        <v>0</v>
      </c>
      <c r="EU427">
        <v>0</v>
      </c>
      <c r="EV427">
        <v>1758417087</v>
      </c>
      <c r="EW427">
        <v>0</v>
      </c>
      <c r="EX427">
        <v>265.908</v>
      </c>
      <c r="EY427">
        <v>-9.576922899098184</v>
      </c>
      <c r="EZ427">
        <v>6.884615158776136</v>
      </c>
      <c r="FA427">
        <v>-18.1</v>
      </c>
      <c r="FB427">
        <v>15</v>
      </c>
      <c r="FC427">
        <v>0</v>
      </c>
      <c r="FD427" t="s">
        <v>424</v>
      </c>
      <c r="FE427">
        <v>1746989605.5</v>
      </c>
      <c r="FF427">
        <v>1746989593.5</v>
      </c>
      <c r="FG427">
        <v>0</v>
      </c>
      <c r="FH427">
        <v>-0.274</v>
      </c>
      <c r="FI427">
        <v>-0.002</v>
      </c>
      <c r="FJ427">
        <v>2.549</v>
      </c>
      <c r="FK427">
        <v>0.129</v>
      </c>
      <c r="FL427">
        <v>420</v>
      </c>
      <c r="FM427">
        <v>17</v>
      </c>
      <c r="FN427">
        <v>0.02</v>
      </c>
      <c r="FO427">
        <v>0.04</v>
      </c>
      <c r="FP427">
        <v>2.590961219512195</v>
      </c>
      <c r="FQ427">
        <v>-0.1938501742160285</v>
      </c>
      <c r="FR427">
        <v>0.03979991544268024</v>
      </c>
      <c r="FS427">
        <v>1</v>
      </c>
      <c r="FT427">
        <v>265.6735294117647</v>
      </c>
      <c r="FU427">
        <v>-11.97096996370583</v>
      </c>
      <c r="FV427">
        <v>6.305894013378162</v>
      </c>
      <c r="FW427">
        <v>0</v>
      </c>
      <c r="FX427">
        <v>0.08665051951219511</v>
      </c>
      <c r="FY427">
        <v>0.01068400766550544</v>
      </c>
      <c r="FZ427">
        <v>0.001365307940109699</v>
      </c>
      <c r="GA427">
        <v>1</v>
      </c>
      <c r="GB427">
        <v>2</v>
      </c>
      <c r="GC427">
        <v>3</v>
      </c>
      <c r="GD427" t="s">
        <v>425</v>
      </c>
      <c r="GE427">
        <v>3.10289</v>
      </c>
      <c r="GF427">
        <v>2.72676</v>
      </c>
      <c r="GG427">
        <v>0.0881836</v>
      </c>
      <c r="GH427">
        <v>0.0877168</v>
      </c>
      <c r="GI427">
        <v>0.105275</v>
      </c>
      <c r="GJ427">
        <v>0.106401</v>
      </c>
      <c r="GK427">
        <v>23832.9</v>
      </c>
      <c r="GL427">
        <v>21638.2</v>
      </c>
      <c r="GM427">
        <v>26702.4</v>
      </c>
      <c r="GN427">
        <v>23940.8</v>
      </c>
      <c r="GO427">
        <v>38230.7</v>
      </c>
      <c r="GP427">
        <v>31623.6</v>
      </c>
      <c r="GQ427">
        <v>46632.4</v>
      </c>
      <c r="GR427">
        <v>37876</v>
      </c>
      <c r="GS427">
        <v>1.86612</v>
      </c>
      <c r="GT427">
        <v>1.85835</v>
      </c>
      <c r="GU427">
        <v>0.0949651</v>
      </c>
      <c r="GV427">
        <v>0</v>
      </c>
      <c r="GW427">
        <v>28.425</v>
      </c>
      <c r="GX427">
        <v>999.9</v>
      </c>
      <c r="GY427">
        <v>52.8</v>
      </c>
      <c r="GZ427">
        <v>31.8</v>
      </c>
      <c r="HA427">
        <v>27.6424</v>
      </c>
      <c r="HB427">
        <v>60.7537</v>
      </c>
      <c r="HC427">
        <v>25.9535</v>
      </c>
      <c r="HD427">
        <v>1</v>
      </c>
      <c r="HE427">
        <v>0.137309</v>
      </c>
      <c r="HF427">
        <v>-1.31314</v>
      </c>
      <c r="HG427">
        <v>20.2935</v>
      </c>
      <c r="HH427">
        <v>5.22088</v>
      </c>
      <c r="HI427">
        <v>11.98</v>
      </c>
      <c r="HJ427">
        <v>4.96505</v>
      </c>
      <c r="HK427">
        <v>3.27593</v>
      </c>
      <c r="HL427">
        <v>9999</v>
      </c>
      <c r="HM427">
        <v>9999</v>
      </c>
      <c r="HN427">
        <v>9999</v>
      </c>
      <c r="HO427">
        <v>999.9</v>
      </c>
      <c r="HP427">
        <v>1.86387</v>
      </c>
      <c r="HQ427">
        <v>1.86005</v>
      </c>
      <c r="HR427">
        <v>1.85839</v>
      </c>
      <c r="HS427">
        <v>1.85974</v>
      </c>
      <c r="HT427">
        <v>1.85986</v>
      </c>
      <c r="HU427">
        <v>1.85837</v>
      </c>
      <c r="HV427">
        <v>1.85745</v>
      </c>
      <c r="HW427">
        <v>1.85237</v>
      </c>
      <c r="HX427">
        <v>0</v>
      </c>
      <c r="HY427">
        <v>0</v>
      </c>
      <c r="HZ427">
        <v>0</v>
      </c>
      <c r="IA427">
        <v>0</v>
      </c>
      <c r="IB427" t="s">
        <v>426</v>
      </c>
      <c r="IC427" t="s">
        <v>427</v>
      </c>
      <c r="ID427" t="s">
        <v>428</v>
      </c>
      <c r="IE427" t="s">
        <v>428</v>
      </c>
      <c r="IF427" t="s">
        <v>428</v>
      </c>
      <c r="IG427" t="s">
        <v>428</v>
      </c>
      <c r="IH427">
        <v>0</v>
      </c>
      <c r="II427">
        <v>100</v>
      </c>
      <c r="IJ427">
        <v>100</v>
      </c>
      <c r="IK427">
        <v>-0.662</v>
      </c>
      <c r="IL427">
        <v>0.3032</v>
      </c>
      <c r="IM427">
        <v>-0.6605319167387009</v>
      </c>
      <c r="IN427">
        <v>-0.0004737513092168879</v>
      </c>
      <c r="IO427">
        <v>1.233974951706583E-06</v>
      </c>
      <c r="IP427">
        <v>-2.791035861235605E-10</v>
      </c>
      <c r="IQ427">
        <v>0.04306461537617447</v>
      </c>
      <c r="IR427">
        <v>-0.002560808816659483</v>
      </c>
      <c r="IS427">
        <v>0.0007441110143227328</v>
      </c>
      <c r="IT427">
        <v>-6.151772081818622E-06</v>
      </c>
      <c r="IU427">
        <v>2</v>
      </c>
      <c r="IV427">
        <v>1988</v>
      </c>
      <c r="IW427">
        <v>1</v>
      </c>
      <c r="IX427">
        <v>28</v>
      </c>
      <c r="IY427">
        <v>190458</v>
      </c>
      <c r="IZ427">
        <v>190458.2</v>
      </c>
      <c r="JA427">
        <v>1.1499</v>
      </c>
      <c r="JB427">
        <v>2.61719</v>
      </c>
      <c r="JC427">
        <v>1.49658</v>
      </c>
      <c r="JD427">
        <v>2.34863</v>
      </c>
      <c r="JE427">
        <v>1.54907</v>
      </c>
      <c r="JF427">
        <v>2.44019</v>
      </c>
      <c r="JG427">
        <v>36.6233</v>
      </c>
      <c r="JH427">
        <v>24.0875</v>
      </c>
      <c r="JI427">
        <v>18</v>
      </c>
      <c r="JJ427">
        <v>481.463</v>
      </c>
      <c r="JK427">
        <v>490.991</v>
      </c>
      <c r="JL427">
        <v>30.2162</v>
      </c>
      <c r="JM427">
        <v>29.0254</v>
      </c>
      <c r="JN427">
        <v>30</v>
      </c>
      <c r="JO427">
        <v>29.2341</v>
      </c>
      <c r="JP427">
        <v>29.2261</v>
      </c>
      <c r="JQ427">
        <v>23.1132</v>
      </c>
      <c r="JR427">
        <v>19.4178</v>
      </c>
      <c r="JS427">
        <v>100</v>
      </c>
      <c r="JT427">
        <v>30.2376</v>
      </c>
      <c r="JU427">
        <v>420</v>
      </c>
      <c r="JV427">
        <v>23.2851</v>
      </c>
      <c r="JW427">
        <v>101.955</v>
      </c>
      <c r="JX427">
        <v>91.3436</v>
      </c>
    </row>
    <row r="428" spans="1:284">
      <c r="A428">
        <v>410</v>
      </c>
      <c r="B428">
        <v>1758417089</v>
      </c>
      <c r="C428">
        <v>4386</v>
      </c>
      <c r="D428" t="s">
        <v>1257</v>
      </c>
      <c r="E428" t="s">
        <v>1258</v>
      </c>
      <c r="F428">
        <v>5</v>
      </c>
      <c r="G428" t="s">
        <v>1220</v>
      </c>
      <c r="H428" t="s">
        <v>421</v>
      </c>
      <c r="I428">
        <v>1758417081</v>
      </c>
      <c r="J428">
        <f>(K428)/1000</f>
        <v>0</v>
      </c>
      <c r="K428">
        <f>1000*DK428*AI428*(DG428-DH428)/(100*CZ428*(1000-AI428*DG428))</f>
        <v>0</v>
      </c>
      <c r="L428">
        <f>DK428*AI428*(DF428-DE428*(1000-AI428*DH428)/(1000-AI428*DG428))/(100*CZ428)</f>
        <v>0</v>
      </c>
      <c r="M428">
        <f>DE428 - IF(AI428&gt;1, L428*CZ428*100.0/(AK428), 0)</f>
        <v>0</v>
      </c>
      <c r="N428">
        <f>((T428-J428/2)*M428-L428)/(T428+J428/2)</f>
        <v>0</v>
      </c>
      <c r="O428">
        <f>N428*(DL428+DM428)/1000.0</f>
        <v>0</v>
      </c>
      <c r="P428">
        <f>(DE428 - IF(AI428&gt;1, L428*CZ428*100.0/(AK428), 0))*(DL428+DM428)/1000.0</f>
        <v>0</v>
      </c>
      <c r="Q428">
        <f>2.0/((1/S428-1/R428)+SIGN(S428)*SQRT((1/S428-1/R428)*(1/S428-1/R428) + 4*DA428/((DA428+1)*(DA428+1))*(2*1/S428*1/R428-1/R428*1/R428)))</f>
        <v>0</v>
      </c>
      <c r="R428">
        <f>IF(LEFT(DB428,1)&lt;&gt;"0",IF(LEFT(DB428,1)="1",3.0,DC428),$D$5+$E$5*(DS428*DL428/($K$5*1000))+$F$5*(DS428*DL428/($K$5*1000))*MAX(MIN(CZ428,$J$5),$I$5)*MAX(MIN(CZ428,$J$5),$I$5)+$G$5*MAX(MIN(CZ428,$J$5),$I$5)*(DS428*DL428/($K$5*1000))+$H$5*(DS428*DL428/($K$5*1000))*(DS428*DL428/($K$5*1000)))</f>
        <v>0</v>
      </c>
      <c r="S428">
        <f>J428*(1000-(1000*0.61365*exp(17.502*W428/(240.97+W428))/(DL428+DM428)+DG428)/2)/(1000*0.61365*exp(17.502*W428/(240.97+W428))/(DL428+DM428)-DG428)</f>
        <v>0</v>
      </c>
      <c r="T428">
        <f>1/((DA428+1)/(Q428/1.6)+1/(R428/1.37)) + DA428/((DA428+1)/(Q428/1.6) + DA428/(R428/1.37))</f>
        <v>0</v>
      </c>
      <c r="U428">
        <f>(CV428*CY428)</f>
        <v>0</v>
      </c>
      <c r="V428">
        <f>(DN428+(U428+2*0.95*5.67E-8*(((DN428+$B$9)+273)^4-(DN428+273)^4)-44100*J428)/(1.84*29.3*R428+8*0.95*5.67E-8*(DN428+273)^3))</f>
        <v>0</v>
      </c>
      <c r="W428">
        <f>($C$9*DO428+$D$9*DP428+$E$9*V428)</f>
        <v>0</v>
      </c>
      <c r="X428">
        <f>0.61365*exp(17.502*W428/(240.97+W428))</f>
        <v>0</v>
      </c>
      <c r="Y428">
        <f>(Z428/AA428*100)</f>
        <v>0</v>
      </c>
      <c r="Z428">
        <f>DG428*(DL428+DM428)/1000</f>
        <v>0</v>
      </c>
      <c r="AA428">
        <f>0.61365*exp(17.502*DN428/(240.97+DN428))</f>
        <v>0</v>
      </c>
      <c r="AB428">
        <f>(X428-DG428*(DL428+DM428)/1000)</f>
        <v>0</v>
      </c>
      <c r="AC428">
        <f>(-J428*44100)</f>
        <v>0</v>
      </c>
      <c r="AD428">
        <f>2*29.3*R428*0.92*(DN428-W428)</f>
        <v>0</v>
      </c>
      <c r="AE428">
        <f>2*0.95*5.67E-8*(((DN428+$B$9)+273)^4-(W428+273)^4)</f>
        <v>0</v>
      </c>
      <c r="AF428">
        <f>U428+AE428+AC428+AD428</f>
        <v>0</v>
      </c>
      <c r="AG428">
        <v>0</v>
      </c>
      <c r="AH428">
        <v>0</v>
      </c>
      <c r="AI428">
        <f>IF(AG428*$H$15&gt;=AK428,1.0,(AK428/(AK428-AG428*$H$15)))</f>
        <v>0</v>
      </c>
      <c r="AJ428">
        <f>(AI428-1)*100</f>
        <v>0</v>
      </c>
      <c r="AK428">
        <f>MAX(0,($B$15+$C$15*DS428)/(1+$D$15*DS428)*DL428/(DN428+273)*$E$15)</f>
        <v>0</v>
      </c>
      <c r="AL428" t="s">
        <v>422</v>
      </c>
      <c r="AM428" t="s">
        <v>422</v>
      </c>
      <c r="AN428">
        <v>0</v>
      </c>
      <c r="AO428">
        <v>0</v>
      </c>
      <c r="AP428">
        <f>1-AN428/AO428</f>
        <v>0</v>
      </c>
      <c r="AQ428">
        <v>0</v>
      </c>
      <c r="AR428" t="s">
        <v>422</v>
      </c>
      <c r="AS428" t="s">
        <v>422</v>
      </c>
      <c r="AT428">
        <v>0</v>
      </c>
      <c r="AU428">
        <v>0</v>
      </c>
      <c r="AV428">
        <f>1-AT428/AU428</f>
        <v>0</v>
      </c>
      <c r="AW428">
        <v>0.5</v>
      </c>
      <c r="AX428">
        <f>CW428</f>
        <v>0</v>
      </c>
      <c r="AY428">
        <f>L428</f>
        <v>0</v>
      </c>
      <c r="AZ428">
        <f>AV428*AW428*AX428</f>
        <v>0</v>
      </c>
      <c r="BA428">
        <f>(AY428-AQ428)/AX428</f>
        <v>0</v>
      </c>
      <c r="BB428">
        <f>(AO428-AU428)/AU428</f>
        <v>0</v>
      </c>
      <c r="BC428">
        <f>AN428/(AP428+AN428/AU428)</f>
        <v>0</v>
      </c>
      <c r="BD428" t="s">
        <v>422</v>
      </c>
      <c r="BE428">
        <v>0</v>
      </c>
      <c r="BF428">
        <f>IF(BE428&lt;&gt;0, BE428, BC428)</f>
        <v>0</v>
      </c>
      <c r="BG428">
        <f>1-BF428/AU428</f>
        <v>0</v>
      </c>
      <c r="BH428">
        <f>(AU428-AT428)/(AU428-BF428)</f>
        <v>0</v>
      </c>
      <c r="BI428">
        <f>(AO428-AU428)/(AO428-BF428)</f>
        <v>0</v>
      </c>
      <c r="BJ428">
        <f>(AU428-AT428)/(AU428-AN428)</f>
        <v>0</v>
      </c>
      <c r="BK428">
        <f>(AO428-AU428)/(AO428-AN428)</f>
        <v>0</v>
      </c>
      <c r="BL428">
        <f>(BH428*BF428/AT428)</f>
        <v>0</v>
      </c>
      <c r="BM428">
        <f>(1-BL428)</f>
        <v>0</v>
      </c>
      <c r="CV428">
        <f>$B$13*DT428+$C$13*DU428+$F$13*EF428*(1-EI428)</f>
        <v>0</v>
      </c>
      <c r="CW428">
        <f>CV428*CX428</f>
        <v>0</v>
      </c>
      <c r="CX428">
        <f>($B$13*$D$11+$C$13*$D$11+$F$13*((ES428+EK428)/MAX(ES428+EK428+ET428, 0.1)*$I$11+ET428/MAX(ES428+EK428+ET428, 0.1)*$J$11))/($B$13+$C$13+$F$13)</f>
        <v>0</v>
      </c>
      <c r="CY428">
        <f>($B$13*$K$11+$C$13*$K$11+$F$13*((ES428+EK428)/MAX(ES428+EK428+ET428, 0.1)*$P$11+ET428/MAX(ES428+EK428+ET428, 0.1)*$Q$11))/($B$13+$C$13+$F$13)</f>
        <v>0</v>
      </c>
      <c r="CZ428">
        <v>2.44</v>
      </c>
      <c r="DA428">
        <v>0.5</v>
      </c>
      <c r="DB428" t="s">
        <v>423</v>
      </c>
      <c r="DC428">
        <v>2</v>
      </c>
      <c r="DD428">
        <v>1758417081</v>
      </c>
      <c r="DE428">
        <v>422.5939583333333</v>
      </c>
      <c r="DF428">
        <v>420.0135416666667</v>
      </c>
      <c r="DG428">
        <v>23.31844583333333</v>
      </c>
      <c r="DH428">
        <v>23.23126666666667</v>
      </c>
      <c r="DI428">
        <v>423.2550416666666</v>
      </c>
      <c r="DJ428">
        <v>23.015175</v>
      </c>
      <c r="DK428">
        <v>499.992625</v>
      </c>
      <c r="DL428">
        <v>90.18099583333333</v>
      </c>
      <c r="DM428">
        <v>0.06848771250000001</v>
      </c>
      <c r="DN428">
        <v>29.76782083333333</v>
      </c>
      <c r="DO428">
        <v>29.96967083333333</v>
      </c>
      <c r="DP428">
        <v>999.9</v>
      </c>
      <c r="DQ428">
        <v>0</v>
      </c>
      <c r="DR428">
        <v>0</v>
      </c>
      <c r="DS428">
        <v>9997.97625</v>
      </c>
      <c r="DT428">
        <v>0</v>
      </c>
      <c r="DU428">
        <v>3.768065416666667</v>
      </c>
      <c r="DV428">
        <v>2.580452083333333</v>
      </c>
      <c r="DW428">
        <v>432.6833333333334</v>
      </c>
      <c r="DX428">
        <v>430.0029166666666</v>
      </c>
      <c r="DY428">
        <v>0.08717639166666667</v>
      </c>
      <c r="DZ428">
        <v>420.0135416666667</v>
      </c>
      <c r="EA428">
        <v>23.23126666666667</v>
      </c>
      <c r="EB428">
        <v>2.102880416666667</v>
      </c>
      <c r="EC428">
        <v>2.095018333333333</v>
      </c>
      <c r="ED428">
        <v>18.24101666666667</v>
      </c>
      <c r="EE428">
        <v>18.1813625</v>
      </c>
      <c r="EF428">
        <v>0.00500078</v>
      </c>
      <c r="EG428">
        <v>0</v>
      </c>
      <c r="EH428">
        <v>0</v>
      </c>
      <c r="EI428">
        <v>0</v>
      </c>
      <c r="EJ428">
        <v>265.6125</v>
      </c>
      <c r="EK428">
        <v>0.00500078</v>
      </c>
      <c r="EL428">
        <v>-18.72083333333333</v>
      </c>
      <c r="EM428">
        <v>-1.333333333333333</v>
      </c>
      <c r="EN428">
        <v>35.12483333333333</v>
      </c>
      <c r="EO428">
        <v>38.54404166666666</v>
      </c>
      <c r="EP428">
        <v>37.37741666666667</v>
      </c>
      <c r="EQ428">
        <v>38.61695833333334</v>
      </c>
      <c r="ER428">
        <v>37.64029166666666</v>
      </c>
      <c r="ES428">
        <v>0</v>
      </c>
      <c r="ET428">
        <v>0</v>
      </c>
      <c r="EU428">
        <v>0</v>
      </c>
      <c r="EV428">
        <v>1758417088.8</v>
      </c>
      <c r="EW428">
        <v>0</v>
      </c>
      <c r="EX428">
        <v>265.9307692307692</v>
      </c>
      <c r="EY428">
        <v>-1.141880239475194</v>
      </c>
      <c r="EZ428">
        <v>2.041025443846587</v>
      </c>
      <c r="FA428">
        <v>-18.19615384615384</v>
      </c>
      <c r="FB428">
        <v>15</v>
      </c>
      <c r="FC428">
        <v>0</v>
      </c>
      <c r="FD428" t="s">
        <v>424</v>
      </c>
      <c r="FE428">
        <v>1746989605.5</v>
      </c>
      <c r="FF428">
        <v>1746989593.5</v>
      </c>
      <c r="FG428">
        <v>0</v>
      </c>
      <c r="FH428">
        <v>-0.274</v>
      </c>
      <c r="FI428">
        <v>-0.002</v>
      </c>
      <c r="FJ428">
        <v>2.549</v>
      </c>
      <c r="FK428">
        <v>0.129</v>
      </c>
      <c r="FL428">
        <v>420</v>
      </c>
      <c r="FM428">
        <v>17</v>
      </c>
      <c r="FN428">
        <v>0.02</v>
      </c>
      <c r="FO428">
        <v>0.04</v>
      </c>
      <c r="FP428">
        <v>2.59041775</v>
      </c>
      <c r="FQ428">
        <v>-0.1657590619136962</v>
      </c>
      <c r="FR428">
        <v>0.04034970071063105</v>
      </c>
      <c r="FS428">
        <v>1</v>
      </c>
      <c r="FT428">
        <v>266.4735294117648</v>
      </c>
      <c r="FU428">
        <v>-5.920549839413782</v>
      </c>
      <c r="FV428">
        <v>6.67534131418759</v>
      </c>
      <c r="FW428">
        <v>0</v>
      </c>
      <c r="FX428">
        <v>0.08697686</v>
      </c>
      <c r="FY428">
        <v>0.009816855534708905</v>
      </c>
      <c r="FZ428">
        <v>0.001257363810676924</v>
      </c>
      <c r="GA428">
        <v>1</v>
      </c>
      <c r="GB428">
        <v>2</v>
      </c>
      <c r="GC428">
        <v>3</v>
      </c>
      <c r="GD428" t="s">
        <v>425</v>
      </c>
      <c r="GE428">
        <v>3.10304</v>
      </c>
      <c r="GF428">
        <v>2.72661</v>
      </c>
      <c r="GG428">
        <v>0.0881859</v>
      </c>
      <c r="GH428">
        <v>0.0877088</v>
      </c>
      <c r="GI428">
        <v>0.105273</v>
      </c>
      <c r="GJ428">
        <v>0.106408</v>
      </c>
      <c r="GK428">
        <v>23832.9</v>
      </c>
      <c r="GL428">
        <v>21638.3</v>
      </c>
      <c r="GM428">
        <v>26702.4</v>
      </c>
      <c r="GN428">
        <v>23940.7</v>
      </c>
      <c r="GO428">
        <v>38230.8</v>
      </c>
      <c r="GP428">
        <v>31623.5</v>
      </c>
      <c r="GQ428">
        <v>46632.5</v>
      </c>
      <c r="GR428">
        <v>37876.1</v>
      </c>
      <c r="GS428">
        <v>1.86668</v>
      </c>
      <c r="GT428">
        <v>1.85793</v>
      </c>
      <c r="GU428">
        <v>0.094749</v>
      </c>
      <c r="GV428">
        <v>0</v>
      </c>
      <c r="GW428">
        <v>28.4238</v>
      </c>
      <c r="GX428">
        <v>999.9</v>
      </c>
      <c r="GY428">
        <v>52.8</v>
      </c>
      <c r="GZ428">
        <v>31.8</v>
      </c>
      <c r="HA428">
        <v>27.6408</v>
      </c>
      <c r="HB428">
        <v>60.6737</v>
      </c>
      <c r="HC428">
        <v>26.0176</v>
      </c>
      <c r="HD428">
        <v>1</v>
      </c>
      <c r="HE428">
        <v>0.137243</v>
      </c>
      <c r="HF428">
        <v>-1.32906</v>
      </c>
      <c r="HG428">
        <v>20.2933</v>
      </c>
      <c r="HH428">
        <v>5.22058</v>
      </c>
      <c r="HI428">
        <v>11.9798</v>
      </c>
      <c r="HJ428">
        <v>4.9651</v>
      </c>
      <c r="HK428">
        <v>3.27593</v>
      </c>
      <c r="HL428">
        <v>9999</v>
      </c>
      <c r="HM428">
        <v>9999</v>
      </c>
      <c r="HN428">
        <v>9999</v>
      </c>
      <c r="HO428">
        <v>999.9</v>
      </c>
      <c r="HP428">
        <v>1.86386</v>
      </c>
      <c r="HQ428">
        <v>1.86005</v>
      </c>
      <c r="HR428">
        <v>1.85838</v>
      </c>
      <c r="HS428">
        <v>1.85974</v>
      </c>
      <c r="HT428">
        <v>1.85986</v>
      </c>
      <c r="HU428">
        <v>1.85837</v>
      </c>
      <c r="HV428">
        <v>1.85745</v>
      </c>
      <c r="HW428">
        <v>1.85238</v>
      </c>
      <c r="HX428">
        <v>0</v>
      </c>
      <c r="HY428">
        <v>0</v>
      </c>
      <c r="HZ428">
        <v>0</v>
      </c>
      <c r="IA428">
        <v>0</v>
      </c>
      <c r="IB428" t="s">
        <v>426</v>
      </c>
      <c r="IC428" t="s">
        <v>427</v>
      </c>
      <c r="ID428" t="s">
        <v>428</v>
      </c>
      <c r="IE428" t="s">
        <v>428</v>
      </c>
      <c r="IF428" t="s">
        <v>428</v>
      </c>
      <c r="IG428" t="s">
        <v>428</v>
      </c>
      <c r="IH428">
        <v>0</v>
      </c>
      <c r="II428">
        <v>100</v>
      </c>
      <c r="IJ428">
        <v>100</v>
      </c>
      <c r="IK428">
        <v>-0.661</v>
      </c>
      <c r="IL428">
        <v>0.3033</v>
      </c>
      <c r="IM428">
        <v>-0.6605319167387009</v>
      </c>
      <c r="IN428">
        <v>-0.0004737513092168879</v>
      </c>
      <c r="IO428">
        <v>1.233974951706583E-06</v>
      </c>
      <c r="IP428">
        <v>-2.791035861235605E-10</v>
      </c>
      <c r="IQ428">
        <v>0.04306461537617447</v>
      </c>
      <c r="IR428">
        <v>-0.002560808816659483</v>
      </c>
      <c r="IS428">
        <v>0.0007441110143227328</v>
      </c>
      <c r="IT428">
        <v>-6.151772081818622E-06</v>
      </c>
      <c r="IU428">
        <v>2</v>
      </c>
      <c r="IV428">
        <v>1988</v>
      </c>
      <c r="IW428">
        <v>1</v>
      </c>
      <c r="IX428">
        <v>28</v>
      </c>
      <c r="IY428">
        <v>190458.1</v>
      </c>
      <c r="IZ428">
        <v>190458.3</v>
      </c>
      <c r="JA428">
        <v>1.1499</v>
      </c>
      <c r="JB428">
        <v>2.61597</v>
      </c>
      <c r="JC428">
        <v>1.49658</v>
      </c>
      <c r="JD428">
        <v>2.34741</v>
      </c>
      <c r="JE428">
        <v>1.54907</v>
      </c>
      <c r="JF428">
        <v>2.46948</v>
      </c>
      <c r="JG428">
        <v>36.6233</v>
      </c>
      <c r="JH428">
        <v>24.0963</v>
      </c>
      <c r="JI428">
        <v>18</v>
      </c>
      <c r="JJ428">
        <v>481.783</v>
      </c>
      <c r="JK428">
        <v>490.712</v>
      </c>
      <c r="JL428">
        <v>30.2237</v>
      </c>
      <c r="JM428">
        <v>29.0242</v>
      </c>
      <c r="JN428">
        <v>29.9999</v>
      </c>
      <c r="JO428">
        <v>29.2341</v>
      </c>
      <c r="JP428">
        <v>29.2261</v>
      </c>
      <c r="JQ428">
        <v>23.1146</v>
      </c>
      <c r="JR428">
        <v>19.4178</v>
      </c>
      <c r="JS428">
        <v>100</v>
      </c>
      <c r="JT428">
        <v>30.2376</v>
      </c>
      <c r="JU428">
        <v>420</v>
      </c>
      <c r="JV428">
        <v>23.2852</v>
      </c>
      <c r="JW428">
        <v>101.955</v>
      </c>
      <c r="JX428">
        <v>91.3437</v>
      </c>
    </row>
    <row r="429" spans="1:284">
      <c r="A429">
        <v>411</v>
      </c>
      <c r="B429">
        <v>1758417091</v>
      </c>
      <c r="C429">
        <v>4388</v>
      </c>
      <c r="D429" t="s">
        <v>1259</v>
      </c>
      <c r="E429" t="s">
        <v>1260</v>
      </c>
      <c r="F429">
        <v>5</v>
      </c>
      <c r="G429" t="s">
        <v>1220</v>
      </c>
      <c r="H429" t="s">
        <v>421</v>
      </c>
      <c r="I429">
        <v>1758417083</v>
      </c>
      <c r="J429">
        <f>(K429)/1000</f>
        <v>0</v>
      </c>
      <c r="K429">
        <f>1000*DK429*AI429*(DG429-DH429)/(100*CZ429*(1000-AI429*DG429))</f>
        <v>0</v>
      </c>
      <c r="L429">
        <f>DK429*AI429*(DF429-DE429*(1000-AI429*DH429)/(1000-AI429*DG429))/(100*CZ429)</f>
        <v>0</v>
      </c>
      <c r="M429">
        <f>DE429 - IF(AI429&gt;1, L429*CZ429*100.0/(AK429), 0)</f>
        <v>0</v>
      </c>
      <c r="N429">
        <f>((T429-J429/2)*M429-L429)/(T429+J429/2)</f>
        <v>0</v>
      </c>
      <c r="O429">
        <f>N429*(DL429+DM429)/1000.0</f>
        <v>0</v>
      </c>
      <c r="P429">
        <f>(DE429 - IF(AI429&gt;1, L429*CZ429*100.0/(AK429), 0))*(DL429+DM429)/1000.0</f>
        <v>0</v>
      </c>
      <c r="Q429">
        <f>2.0/((1/S429-1/R429)+SIGN(S429)*SQRT((1/S429-1/R429)*(1/S429-1/R429) + 4*DA429/((DA429+1)*(DA429+1))*(2*1/S429*1/R429-1/R429*1/R429)))</f>
        <v>0</v>
      </c>
      <c r="R429">
        <f>IF(LEFT(DB429,1)&lt;&gt;"0",IF(LEFT(DB429,1)="1",3.0,DC429),$D$5+$E$5*(DS429*DL429/($K$5*1000))+$F$5*(DS429*DL429/($K$5*1000))*MAX(MIN(CZ429,$J$5),$I$5)*MAX(MIN(CZ429,$J$5),$I$5)+$G$5*MAX(MIN(CZ429,$J$5),$I$5)*(DS429*DL429/($K$5*1000))+$H$5*(DS429*DL429/($K$5*1000))*(DS429*DL429/($K$5*1000)))</f>
        <v>0</v>
      </c>
      <c r="S429">
        <f>J429*(1000-(1000*0.61365*exp(17.502*W429/(240.97+W429))/(DL429+DM429)+DG429)/2)/(1000*0.61365*exp(17.502*W429/(240.97+W429))/(DL429+DM429)-DG429)</f>
        <v>0</v>
      </c>
      <c r="T429">
        <f>1/((DA429+1)/(Q429/1.6)+1/(R429/1.37)) + DA429/((DA429+1)/(Q429/1.6) + DA429/(R429/1.37))</f>
        <v>0</v>
      </c>
      <c r="U429">
        <f>(CV429*CY429)</f>
        <v>0</v>
      </c>
      <c r="V429">
        <f>(DN429+(U429+2*0.95*5.67E-8*(((DN429+$B$9)+273)^4-(DN429+273)^4)-44100*J429)/(1.84*29.3*R429+8*0.95*5.67E-8*(DN429+273)^3))</f>
        <v>0</v>
      </c>
      <c r="W429">
        <f>($C$9*DO429+$D$9*DP429+$E$9*V429)</f>
        <v>0</v>
      </c>
      <c r="X429">
        <f>0.61365*exp(17.502*W429/(240.97+W429))</f>
        <v>0</v>
      </c>
      <c r="Y429">
        <f>(Z429/AA429*100)</f>
        <v>0</v>
      </c>
      <c r="Z429">
        <f>DG429*(DL429+DM429)/1000</f>
        <v>0</v>
      </c>
      <c r="AA429">
        <f>0.61365*exp(17.502*DN429/(240.97+DN429))</f>
        <v>0</v>
      </c>
      <c r="AB429">
        <f>(X429-DG429*(DL429+DM429)/1000)</f>
        <v>0</v>
      </c>
      <c r="AC429">
        <f>(-J429*44100)</f>
        <v>0</v>
      </c>
      <c r="AD429">
        <f>2*29.3*R429*0.92*(DN429-W429)</f>
        <v>0</v>
      </c>
      <c r="AE429">
        <f>2*0.95*5.67E-8*(((DN429+$B$9)+273)^4-(W429+273)^4)</f>
        <v>0</v>
      </c>
      <c r="AF429">
        <f>U429+AE429+AC429+AD429</f>
        <v>0</v>
      </c>
      <c r="AG429">
        <v>0</v>
      </c>
      <c r="AH429">
        <v>0</v>
      </c>
      <c r="AI429">
        <f>IF(AG429*$H$15&gt;=AK429,1.0,(AK429/(AK429-AG429*$H$15)))</f>
        <v>0</v>
      </c>
      <c r="AJ429">
        <f>(AI429-1)*100</f>
        <v>0</v>
      </c>
      <c r="AK429">
        <f>MAX(0,($B$15+$C$15*DS429)/(1+$D$15*DS429)*DL429/(DN429+273)*$E$15)</f>
        <v>0</v>
      </c>
      <c r="AL429" t="s">
        <v>422</v>
      </c>
      <c r="AM429" t="s">
        <v>422</v>
      </c>
      <c r="AN429">
        <v>0</v>
      </c>
      <c r="AO429">
        <v>0</v>
      </c>
      <c r="AP429">
        <f>1-AN429/AO429</f>
        <v>0</v>
      </c>
      <c r="AQ429">
        <v>0</v>
      </c>
      <c r="AR429" t="s">
        <v>422</v>
      </c>
      <c r="AS429" t="s">
        <v>422</v>
      </c>
      <c r="AT429">
        <v>0</v>
      </c>
      <c r="AU429">
        <v>0</v>
      </c>
      <c r="AV429">
        <f>1-AT429/AU429</f>
        <v>0</v>
      </c>
      <c r="AW429">
        <v>0.5</v>
      </c>
      <c r="AX429">
        <f>CW429</f>
        <v>0</v>
      </c>
      <c r="AY429">
        <f>L429</f>
        <v>0</v>
      </c>
      <c r="AZ429">
        <f>AV429*AW429*AX429</f>
        <v>0</v>
      </c>
      <c r="BA429">
        <f>(AY429-AQ429)/AX429</f>
        <v>0</v>
      </c>
      <c r="BB429">
        <f>(AO429-AU429)/AU429</f>
        <v>0</v>
      </c>
      <c r="BC429">
        <f>AN429/(AP429+AN429/AU429)</f>
        <v>0</v>
      </c>
      <c r="BD429" t="s">
        <v>422</v>
      </c>
      <c r="BE429">
        <v>0</v>
      </c>
      <c r="BF429">
        <f>IF(BE429&lt;&gt;0, BE429, BC429)</f>
        <v>0</v>
      </c>
      <c r="BG429">
        <f>1-BF429/AU429</f>
        <v>0</v>
      </c>
      <c r="BH429">
        <f>(AU429-AT429)/(AU429-BF429)</f>
        <v>0</v>
      </c>
      <c r="BI429">
        <f>(AO429-AU429)/(AO429-BF429)</f>
        <v>0</v>
      </c>
      <c r="BJ429">
        <f>(AU429-AT429)/(AU429-AN429)</f>
        <v>0</v>
      </c>
      <c r="BK429">
        <f>(AO429-AU429)/(AO429-AN429)</f>
        <v>0</v>
      </c>
      <c r="BL429">
        <f>(BH429*BF429/AT429)</f>
        <v>0</v>
      </c>
      <c r="BM429">
        <f>(1-BL429)</f>
        <v>0</v>
      </c>
      <c r="CV429">
        <f>$B$13*DT429+$C$13*DU429+$F$13*EF429*(1-EI429)</f>
        <v>0</v>
      </c>
      <c r="CW429">
        <f>CV429*CX429</f>
        <v>0</v>
      </c>
      <c r="CX429">
        <f>($B$13*$D$11+$C$13*$D$11+$F$13*((ES429+EK429)/MAX(ES429+EK429+ET429, 0.1)*$I$11+ET429/MAX(ES429+EK429+ET429, 0.1)*$J$11))/($B$13+$C$13+$F$13)</f>
        <v>0</v>
      </c>
      <c r="CY429">
        <f>($B$13*$K$11+$C$13*$K$11+$F$13*((ES429+EK429)/MAX(ES429+EK429+ET429, 0.1)*$P$11+ET429/MAX(ES429+EK429+ET429, 0.1)*$Q$11))/($B$13+$C$13+$F$13)</f>
        <v>0</v>
      </c>
      <c r="CZ429">
        <v>2.44</v>
      </c>
      <c r="DA429">
        <v>0.5</v>
      </c>
      <c r="DB429" t="s">
        <v>423</v>
      </c>
      <c r="DC429">
        <v>2</v>
      </c>
      <c r="DD429">
        <v>1758417083</v>
      </c>
      <c r="DE429">
        <v>422.59175</v>
      </c>
      <c r="DF429">
        <v>420.0085416666666</v>
      </c>
      <c r="DG429">
        <v>23.31835</v>
      </c>
      <c r="DH429">
        <v>23.2308875</v>
      </c>
      <c r="DI429">
        <v>423.2528333333333</v>
      </c>
      <c r="DJ429">
        <v>23.01507916666667</v>
      </c>
      <c r="DK429">
        <v>499.9932916666667</v>
      </c>
      <c r="DL429">
        <v>90.18096666666668</v>
      </c>
      <c r="DM429">
        <v>0.06849670000000001</v>
      </c>
      <c r="DN429">
        <v>29.76849166666667</v>
      </c>
      <c r="DO429">
        <v>29.96999583333333</v>
      </c>
      <c r="DP429">
        <v>999.9</v>
      </c>
      <c r="DQ429">
        <v>0</v>
      </c>
      <c r="DR429">
        <v>0</v>
      </c>
      <c r="DS429">
        <v>9999.036666666667</v>
      </c>
      <c r="DT429">
        <v>0</v>
      </c>
      <c r="DU429">
        <v>3.768065416666667</v>
      </c>
      <c r="DV429">
        <v>2.5833225</v>
      </c>
      <c r="DW429">
        <v>432.6810833333333</v>
      </c>
      <c r="DX429">
        <v>429.9975833333334</v>
      </c>
      <c r="DY429">
        <v>0.08746488333333334</v>
      </c>
      <c r="DZ429">
        <v>420.0085416666666</v>
      </c>
      <c r="EA429">
        <v>23.2308875</v>
      </c>
      <c r="EB429">
        <v>2.102871666666667</v>
      </c>
      <c r="EC429">
        <v>2.094982916666666</v>
      </c>
      <c r="ED429">
        <v>18.24094166666667</v>
      </c>
      <c r="EE429">
        <v>18.18109583333333</v>
      </c>
      <c r="EF429">
        <v>0.00500078</v>
      </c>
      <c r="EG429">
        <v>0</v>
      </c>
      <c r="EH429">
        <v>0</v>
      </c>
      <c r="EI429">
        <v>0</v>
      </c>
      <c r="EJ429">
        <v>264.725</v>
      </c>
      <c r="EK429">
        <v>0.00500078</v>
      </c>
      <c r="EL429">
        <v>-18.12083333333333</v>
      </c>
      <c r="EM429">
        <v>-1.3</v>
      </c>
      <c r="EN429">
        <v>35.11695833333334</v>
      </c>
      <c r="EO429">
        <v>38.52841666666666</v>
      </c>
      <c r="EP429">
        <v>37.36179166666667</v>
      </c>
      <c r="EQ429">
        <v>38.59091666666666</v>
      </c>
      <c r="ER429">
        <v>37.62991666666667</v>
      </c>
      <c r="ES429">
        <v>0</v>
      </c>
      <c r="ET429">
        <v>0</v>
      </c>
      <c r="EU429">
        <v>0</v>
      </c>
      <c r="EV429">
        <v>1758417091.2</v>
      </c>
      <c r="EW429">
        <v>0</v>
      </c>
      <c r="EX429">
        <v>265.4769230769231</v>
      </c>
      <c r="EY429">
        <v>9.476923313805528</v>
      </c>
      <c r="EZ429">
        <v>8.810256297513956</v>
      </c>
      <c r="FA429">
        <v>-17.85</v>
      </c>
      <c r="FB429">
        <v>15</v>
      </c>
      <c r="FC429">
        <v>0</v>
      </c>
      <c r="FD429" t="s">
        <v>424</v>
      </c>
      <c r="FE429">
        <v>1746989605.5</v>
      </c>
      <c r="FF429">
        <v>1746989593.5</v>
      </c>
      <c r="FG429">
        <v>0</v>
      </c>
      <c r="FH429">
        <v>-0.274</v>
      </c>
      <c r="FI429">
        <v>-0.002</v>
      </c>
      <c r="FJ429">
        <v>2.549</v>
      </c>
      <c r="FK429">
        <v>0.129</v>
      </c>
      <c r="FL429">
        <v>420</v>
      </c>
      <c r="FM429">
        <v>17</v>
      </c>
      <c r="FN429">
        <v>0.02</v>
      </c>
      <c r="FO429">
        <v>0.04</v>
      </c>
      <c r="FP429">
        <v>2.594926585365854</v>
      </c>
      <c r="FQ429">
        <v>-0.07777526132403637</v>
      </c>
      <c r="FR429">
        <v>0.04291969873565966</v>
      </c>
      <c r="FS429">
        <v>1</v>
      </c>
      <c r="FT429">
        <v>265.6058823529412</v>
      </c>
      <c r="FU429">
        <v>-3.896103771419734</v>
      </c>
      <c r="FV429">
        <v>6.170038667839107</v>
      </c>
      <c r="FW429">
        <v>0</v>
      </c>
      <c r="FX429">
        <v>0.08699970731707317</v>
      </c>
      <c r="FY429">
        <v>0.009019593031359109</v>
      </c>
      <c r="FZ429">
        <v>0.001233832552656655</v>
      </c>
      <c r="GA429">
        <v>1</v>
      </c>
      <c r="GB429">
        <v>2</v>
      </c>
      <c r="GC429">
        <v>3</v>
      </c>
      <c r="GD429" t="s">
        <v>425</v>
      </c>
      <c r="GE429">
        <v>3.1032</v>
      </c>
      <c r="GF429">
        <v>2.72644</v>
      </c>
      <c r="GG429">
        <v>0.0881786</v>
      </c>
      <c r="GH429">
        <v>0.0877178</v>
      </c>
      <c r="GI429">
        <v>0.105274</v>
      </c>
      <c r="GJ429">
        <v>0.106407</v>
      </c>
      <c r="GK429">
        <v>23833.1</v>
      </c>
      <c r="GL429">
        <v>21638.2</v>
      </c>
      <c r="GM429">
        <v>26702.4</v>
      </c>
      <c r="GN429">
        <v>23940.8</v>
      </c>
      <c r="GO429">
        <v>38230.9</v>
      </c>
      <c r="GP429">
        <v>31623.6</v>
      </c>
      <c r="GQ429">
        <v>46632.6</v>
      </c>
      <c r="GR429">
        <v>37876.2</v>
      </c>
      <c r="GS429">
        <v>1.8669</v>
      </c>
      <c r="GT429">
        <v>1.8578</v>
      </c>
      <c r="GU429">
        <v>0.0946075</v>
      </c>
      <c r="GV429">
        <v>0</v>
      </c>
      <c r="GW429">
        <v>28.4226</v>
      </c>
      <c r="GX429">
        <v>999.9</v>
      </c>
      <c r="GY429">
        <v>52.8</v>
      </c>
      <c r="GZ429">
        <v>31.8</v>
      </c>
      <c r="HA429">
        <v>27.6425</v>
      </c>
      <c r="HB429">
        <v>60.6837</v>
      </c>
      <c r="HC429">
        <v>25.8814</v>
      </c>
      <c r="HD429">
        <v>1</v>
      </c>
      <c r="HE429">
        <v>0.137205</v>
      </c>
      <c r="HF429">
        <v>-1.34086</v>
      </c>
      <c r="HG429">
        <v>20.2933</v>
      </c>
      <c r="HH429">
        <v>5.22058</v>
      </c>
      <c r="HI429">
        <v>11.9798</v>
      </c>
      <c r="HJ429">
        <v>4.9651</v>
      </c>
      <c r="HK429">
        <v>3.27595</v>
      </c>
      <c r="HL429">
        <v>9999</v>
      </c>
      <c r="HM429">
        <v>9999</v>
      </c>
      <c r="HN429">
        <v>9999</v>
      </c>
      <c r="HO429">
        <v>999.9</v>
      </c>
      <c r="HP429">
        <v>1.86386</v>
      </c>
      <c r="HQ429">
        <v>1.86005</v>
      </c>
      <c r="HR429">
        <v>1.85838</v>
      </c>
      <c r="HS429">
        <v>1.85974</v>
      </c>
      <c r="HT429">
        <v>1.85986</v>
      </c>
      <c r="HU429">
        <v>1.85837</v>
      </c>
      <c r="HV429">
        <v>1.85745</v>
      </c>
      <c r="HW429">
        <v>1.85238</v>
      </c>
      <c r="HX429">
        <v>0</v>
      </c>
      <c r="HY429">
        <v>0</v>
      </c>
      <c r="HZ429">
        <v>0</v>
      </c>
      <c r="IA429">
        <v>0</v>
      </c>
      <c r="IB429" t="s">
        <v>426</v>
      </c>
      <c r="IC429" t="s">
        <v>427</v>
      </c>
      <c r="ID429" t="s">
        <v>428</v>
      </c>
      <c r="IE429" t="s">
        <v>428</v>
      </c>
      <c r="IF429" t="s">
        <v>428</v>
      </c>
      <c r="IG429" t="s">
        <v>428</v>
      </c>
      <c r="IH429">
        <v>0</v>
      </c>
      <c r="II429">
        <v>100</v>
      </c>
      <c r="IJ429">
        <v>100</v>
      </c>
      <c r="IK429">
        <v>-0.661</v>
      </c>
      <c r="IL429">
        <v>0.3033</v>
      </c>
      <c r="IM429">
        <v>-0.6605319167387009</v>
      </c>
      <c r="IN429">
        <v>-0.0004737513092168879</v>
      </c>
      <c r="IO429">
        <v>1.233974951706583E-06</v>
      </c>
      <c r="IP429">
        <v>-2.791035861235605E-10</v>
      </c>
      <c r="IQ429">
        <v>0.04306461537617447</v>
      </c>
      <c r="IR429">
        <v>-0.002560808816659483</v>
      </c>
      <c r="IS429">
        <v>0.0007441110143227328</v>
      </c>
      <c r="IT429">
        <v>-6.151772081818622E-06</v>
      </c>
      <c r="IU429">
        <v>2</v>
      </c>
      <c r="IV429">
        <v>1988</v>
      </c>
      <c r="IW429">
        <v>1</v>
      </c>
      <c r="IX429">
        <v>28</v>
      </c>
      <c r="IY429">
        <v>190458.1</v>
      </c>
      <c r="IZ429">
        <v>190458.3</v>
      </c>
      <c r="JA429">
        <v>1.1499</v>
      </c>
      <c r="JB429">
        <v>2.6123</v>
      </c>
      <c r="JC429">
        <v>1.49658</v>
      </c>
      <c r="JD429">
        <v>2.34741</v>
      </c>
      <c r="JE429">
        <v>1.54907</v>
      </c>
      <c r="JF429">
        <v>2.4292</v>
      </c>
      <c r="JG429">
        <v>36.6233</v>
      </c>
      <c r="JH429">
        <v>24.0963</v>
      </c>
      <c r="JI429">
        <v>18</v>
      </c>
      <c r="JJ429">
        <v>481.914</v>
      </c>
      <c r="JK429">
        <v>490.629</v>
      </c>
      <c r="JL429">
        <v>30.233</v>
      </c>
      <c r="JM429">
        <v>29.0238</v>
      </c>
      <c r="JN429">
        <v>29.9999</v>
      </c>
      <c r="JO429">
        <v>29.2341</v>
      </c>
      <c r="JP429">
        <v>29.226</v>
      </c>
      <c r="JQ429">
        <v>23.1132</v>
      </c>
      <c r="JR429">
        <v>19.4178</v>
      </c>
      <c r="JS429">
        <v>100</v>
      </c>
      <c r="JT429">
        <v>30.2376</v>
      </c>
      <c r="JU429">
        <v>420</v>
      </c>
      <c r="JV429">
        <v>23.2859</v>
      </c>
      <c r="JW429">
        <v>101.955</v>
      </c>
      <c r="JX429">
        <v>91.34399999999999</v>
      </c>
    </row>
    <row r="430" spans="1:284">
      <c r="A430">
        <v>412</v>
      </c>
      <c r="B430">
        <v>1758417093</v>
      </c>
      <c r="C430">
        <v>4390</v>
      </c>
      <c r="D430" t="s">
        <v>1261</v>
      </c>
      <c r="E430" t="s">
        <v>1262</v>
      </c>
      <c r="F430">
        <v>5</v>
      </c>
      <c r="G430" t="s">
        <v>1220</v>
      </c>
      <c r="H430" t="s">
        <v>421</v>
      </c>
      <c r="I430">
        <v>1758417085</v>
      </c>
      <c r="J430">
        <f>(K430)/1000</f>
        <v>0</v>
      </c>
      <c r="K430">
        <f>1000*DK430*AI430*(DG430-DH430)/(100*CZ430*(1000-AI430*DG430))</f>
        <v>0</v>
      </c>
      <c r="L430">
        <f>DK430*AI430*(DF430-DE430*(1000-AI430*DH430)/(1000-AI430*DG430))/(100*CZ430)</f>
        <v>0</v>
      </c>
      <c r="M430">
        <f>DE430 - IF(AI430&gt;1, L430*CZ430*100.0/(AK430), 0)</f>
        <v>0</v>
      </c>
      <c r="N430">
        <f>((T430-J430/2)*M430-L430)/(T430+J430/2)</f>
        <v>0</v>
      </c>
      <c r="O430">
        <f>N430*(DL430+DM430)/1000.0</f>
        <v>0</v>
      </c>
      <c r="P430">
        <f>(DE430 - IF(AI430&gt;1, L430*CZ430*100.0/(AK430), 0))*(DL430+DM430)/1000.0</f>
        <v>0</v>
      </c>
      <c r="Q430">
        <f>2.0/((1/S430-1/R430)+SIGN(S430)*SQRT((1/S430-1/R430)*(1/S430-1/R430) + 4*DA430/((DA430+1)*(DA430+1))*(2*1/S430*1/R430-1/R430*1/R430)))</f>
        <v>0</v>
      </c>
      <c r="R430">
        <f>IF(LEFT(DB430,1)&lt;&gt;"0",IF(LEFT(DB430,1)="1",3.0,DC430),$D$5+$E$5*(DS430*DL430/($K$5*1000))+$F$5*(DS430*DL430/($K$5*1000))*MAX(MIN(CZ430,$J$5),$I$5)*MAX(MIN(CZ430,$J$5),$I$5)+$G$5*MAX(MIN(CZ430,$J$5),$I$5)*(DS430*DL430/($K$5*1000))+$H$5*(DS430*DL430/($K$5*1000))*(DS430*DL430/($K$5*1000)))</f>
        <v>0</v>
      </c>
      <c r="S430">
        <f>J430*(1000-(1000*0.61365*exp(17.502*W430/(240.97+W430))/(DL430+DM430)+DG430)/2)/(1000*0.61365*exp(17.502*W430/(240.97+W430))/(DL430+DM430)-DG430)</f>
        <v>0</v>
      </c>
      <c r="T430">
        <f>1/((DA430+1)/(Q430/1.6)+1/(R430/1.37)) + DA430/((DA430+1)/(Q430/1.6) + DA430/(R430/1.37))</f>
        <v>0</v>
      </c>
      <c r="U430">
        <f>(CV430*CY430)</f>
        <v>0</v>
      </c>
      <c r="V430">
        <f>(DN430+(U430+2*0.95*5.67E-8*(((DN430+$B$9)+273)^4-(DN430+273)^4)-44100*J430)/(1.84*29.3*R430+8*0.95*5.67E-8*(DN430+273)^3))</f>
        <v>0</v>
      </c>
      <c r="W430">
        <f>($C$9*DO430+$D$9*DP430+$E$9*V430)</f>
        <v>0</v>
      </c>
      <c r="X430">
        <f>0.61365*exp(17.502*W430/(240.97+W430))</f>
        <v>0</v>
      </c>
      <c r="Y430">
        <f>(Z430/AA430*100)</f>
        <v>0</v>
      </c>
      <c r="Z430">
        <f>DG430*(DL430+DM430)/1000</f>
        <v>0</v>
      </c>
      <c r="AA430">
        <f>0.61365*exp(17.502*DN430/(240.97+DN430))</f>
        <v>0</v>
      </c>
      <c r="AB430">
        <f>(X430-DG430*(DL430+DM430)/1000)</f>
        <v>0</v>
      </c>
      <c r="AC430">
        <f>(-J430*44100)</f>
        <v>0</v>
      </c>
      <c r="AD430">
        <f>2*29.3*R430*0.92*(DN430-W430)</f>
        <v>0</v>
      </c>
      <c r="AE430">
        <f>2*0.95*5.67E-8*(((DN430+$B$9)+273)^4-(W430+273)^4)</f>
        <v>0</v>
      </c>
      <c r="AF430">
        <f>U430+AE430+AC430+AD430</f>
        <v>0</v>
      </c>
      <c r="AG430">
        <v>0</v>
      </c>
      <c r="AH430">
        <v>0</v>
      </c>
      <c r="AI430">
        <f>IF(AG430*$H$15&gt;=AK430,1.0,(AK430/(AK430-AG430*$H$15)))</f>
        <v>0</v>
      </c>
      <c r="AJ430">
        <f>(AI430-1)*100</f>
        <v>0</v>
      </c>
      <c r="AK430">
        <f>MAX(0,($B$15+$C$15*DS430)/(1+$D$15*DS430)*DL430/(DN430+273)*$E$15)</f>
        <v>0</v>
      </c>
      <c r="AL430" t="s">
        <v>422</v>
      </c>
      <c r="AM430" t="s">
        <v>422</v>
      </c>
      <c r="AN430">
        <v>0</v>
      </c>
      <c r="AO430">
        <v>0</v>
      </c>
      <c r="AP430">
        <f>1-AN430/AO430</f>
        <v>0</v>
      </c>
      <c r="AQ430">
        <v>0</v>
      </c>
      <c r="AR430" t="s">
        <v>422</v>
      </c>
      <c r="AS430" t="s">
        <v>422</v>
      </c>
      <c r="AT430">
        <v>0</v>
      </c>
      <c r="AU430">
        <v>0</v>
      </c>
      <c r="AV430">
        <f>1-AT430/AU430</f>
        <v>0</v>
      </c>
      <c r="AW430">
        <v>0.5</v>
      </c>
      <c r="AX430">
        <f>CW430</f>
        <v>0</v>
      </c>
      <c r="AY430">
        <f>L430</f>
        <v>0</v>
      </c>
      <c r="AZ430">
        <f>AV430*AW430*AX430</f>
        <v>0</v>
      </c>
      <c r="BA430">
        <f>(AY430-AQ430)/AX430</f>
        <v>0</v>
      </c>
      <c r="BB430">
        <f>(AO430-AU430)/AU430</f>
        <v>0</v>
      </c>
      <c r="BC430">
        <f>AN430/(AP430+AN430/AU430)</f>
        <v>0</v>
      </c>
      <c r="BD430" t="s">
        <v>422</v>
      </c>
      <c r="BE430">
        <v>0</v>
      </c>
      <c r="BF430">
        <f>IF(BE430&lt;&gt;0, BE430, BC430)</f>
        <v>0</v>
      </c>
      <c r="BG430">
        <f>1-BF430/AU430</f>
        <v>0</v>
      </c>
      <c r="BH430">
        <f>(AU430-AT430)/(AU430-BF430)</f>
        <v>0</v>
      </c>
      <c r="BI430">
        <f>(AO430-AU430)/(AO430-BF430)</f>
        <v>0</v>
      </c>
      <c r="BJ430">
        <f>(AU430-AT430)/(AU430-AN430)</f>
        <v>0</v>
      </c>
      <c r="BK430">
        <f>(AO430-AU430)/(AO430-AN430)</f>
        <v>0</v>
      </c>
      <c r="BL430">
        <f>(BH430*BF430/AT430)</f>
        <v>0</v>
      </c>
      <c r="BM430">
        <f>(1-BL430)</f>
        <v>0</v>
      </c>
      <c r="CV430">
        <f>$B$13*DT430+$C$13*DU430+$F$13*EF430*(1-EI430)</f>
        <v>0</v>
      </c>
      <c r="CW430">
        <f>CV430*CX430</f>
        <v>0</v>
      </c>
      <c r="CX430">
        <f>($B$13*$D$11+$C$13*$D$11+$F$13*((ES430+EK430)/MAX(ES430+EK430+ET430, 0.1)*$I$11+ET430/MAX(ES430+EK430+ET430, 0.1)*$J$11))/($B$13+$C$13+$F$13)</f>
        <v>0</v>
      </c>
      <c r="CY430">
        <f>($B$13*$K$11+$C$13*$K$11+$F$13*((ES430+EK430)/MAX(ES430+EK430+ET430, 0.1)*$P$11+ET430/MAX(ES430+EK430+ET430, 0.1)*$Q$11))/($B$13+$C$13+$F$13)</f>
        <v>0</v>
      </c>
      <c r="CZ430">
        <v>2.44</v>
      </c>
      <c r="DA430">
        <v>0.5</v>
      </c>
      <c r="DB430" t="s">
        <v>423</v>
      </c>
      <c r="DC430">
        <v>2</v>
      </c>
      <c r="DD430">
        <v>1758417085</v>
      </c>
      <c r="DE430">
        <v>422.5875</v>
      </c>
      <c r="DF430">
        <v>420.005125</v>
      </c>
      <c r="DG430">
        <v>23.31813333333333</v>
      </c>
      <c r="DH430">
        <v>23.23057083333333</v>
      </c>
      <c r="DI430">
        <v>423.2485833333333</v>
      </c>
      <c r="DJ430">
        <v>23.01486666666667</v>
      </c>
      <c r="DK430">
        <v>499.99475</v>
      </c>
      <c r="DL430">
        <v>90.18096666666668</v>
      </c>
      <c r="DM430">
        <v>0.068456475</v>
      </c>
      <c r="DN430">
        <v>29.76929166666667</v>
      </c>
      <c r="DO430">
        <v>29.969175</v>
      </c>
      <c r="DP430">
        <v>999.9</v>
      </c>
      <c r="DQ430">
        <v>0</v>
      </c>
      <c r="DR430">
        <v>0</v>
      </c>
      <c r="DS430">
        <v>10000.65333333333</v>
      </c>
      <c r="DT430">
        <v>0</v>
      </c>
      <c r="DU430">
        <v>3.768065416666667</v>
      </c>
      <c r="DV430">
        <v>2.582414166666667</v>
      </c>
      <c r="DW430">
        <v>432.6766666666667</v>
      </c>
      <c r="DX430">
        <v>429.994</v>
      </c>
      <c r="DY430">
        <v>0.08757058333333334</v>
      </c>
      <c r="DZ430">
        <v>420.005125</v>
      </c>
      <c r="EA430">
        <v>23.23057083333333</v>
      </c>
      <c r="EB430">
        <v>2.102852083333334</v>
      </c>
      <c r="EC430">
        <v>2.094954583333334</v>
      </c>
      <c r="ED430">
        <v>18.24079166666667</v>
      </c>
      <c r="EE430">
        <v>18.18087916666667</v>
      </c>
      <c r="EF430">
        <v>0.00500078</v>
      </c>
      <c r="EG430">
        <v>0</v>
      </c>
      <c r="EH430">
        <v>0</v>
      </c>
      <c r="EI430">
        <v>0</v>
      </c>
      <c r="EJ430">
        <v>264.7583333333333</v>
      </c>
      <c r="EK430">
        <v>0.00500078</v>
      </c>
      <c r="EL430">
        <v>-18.19166666666667</v>
      </c>
      <c r="EM430">
        <v>-1.345833333333333</v>
      </c>
      <c r="EN430">
        <v>35.10908333333333</v>
      </c>
      <c r="EO430">
        <v>38.51279166666666</v>
      </c>
      <c r="EP430">
        <v>37.367</v>
      </c>
      <c r="EQ430">
        <v>38.57266666666666</v>
      </c>
      <c r="ER430">
        <v>37.61945833333333</v>
      </c>
      <c r="ES430">
        <v>0</v>
      </c>
      <c r="ET430">
        <v>0</v>
      </c>
      <c r="EU430">
        <v>0</v>
      </c>
      <c r="EV430">
        <v>1758417093</v>
      </c>
      <c r="EW430">
        <v>0</v>
      </c>
      <c r="EX430">
        <v>264.792</v>
      </c>
      <c r="EY430">
        <v>-4.423076535424673</v>
      </c>
      <c r="EZ430">
        <v>-1.623077176096786</v>
      </c>
      <c r="FA430">
        <v>-17.484</v>
      </c>
      <c r="FB430">
        <v>15</v>
      </c>
      <c r="FC430">
        <v>0</v>
      </c>
      <c r="FD430" t="s">
        <v>424</v>
      </c>
      <c r="FE430">
        <v>1746989605.5</v>
      </c>
      <c r="FF430">
        <v>1746989593.5</v>
      </c>
      <c r="FG430">
        <v>0</v>
      </c>
      <c r="FH430">
        <v>-0.274</v>
      </c>
      <c r="FI430">
        <v>-0.002</v>
      </c>
      <c r="FJ430">
        <v>2.549</v>
      </c>
      <c r="FK430">
        <v>0.129</v>
      </c>
      <c r="FL430">
        <v>420</v>
      </c>
      <c r="FM430">
        <v>17</v>
      </c>
      <c r="FN430">
        <v>0.02</v>
      </c>
      <c r="FO430">
        <v>0.04</v>
      </c>
      <c r="FP430">
        <v>2.5860505</v>
      </c>
      <c r="FQ430">
        <v>0.0004998123827350772</v>
      </c>
      <c r="FR430">
        <v>0.03839911307243958</v>
      </c>
      <c r="FS430">
        <v>1</v>
      </c>
      <c r="FT430">
        <v>265.7705882352942</v>
      </c>
      <c r="FU430">
        <v>-11.07715800498572</v>
      </c>
      <c r="FV430">
        <v>6.274904705710198</v>
      </c>
      <c r="FW430">
        <v>0</v>
      </c>
      <c r="FX430">
        <v>0.08712553749999999</v>
      </c>
      <c r="FY430">
        <v>0.00740960487804849</v>
      </c>
      <c r="FZ430">
        <v>0.001187540894808995</v>
      </c>
      <c r="GA430">
        <v>1</v>
      </c>
      <c r="GB430">
        <v>2</v>
      </c>
      <c r="GC430">
        <v>3</v>
      </c>
      <c r="GD430" t="s">
        <v>425</v>
      </c>
      <c r="GE430">
        <v>3.10316</v>
      </c>
      <c r="GF430">
        <v>2.72621</v>
      </c>
      <c r="GG430">
        <v>0.08818040000000001</v>
      </c>
      <c r="GH430">
        <v>0.0877216</v>
      </c>
      <c r="GI430">
        <v>0.105273</v>
      </c>
      <c r="GJ430">
        <v>0.106405</v>
      </c>
      <c r="GK430">
        <v>23833.1</v>
      </c>
      <c r="GL430">
        <v>21638.1</v>
      </c>
      <c r="GM430">
        <v>26702.4</v>
      </c>
      <c r="GN430">
        <v>23940.8</v>
      </c>
      <c r="GO430">
        <v>38230.9</v>
      </c>
      <c r="GP430">
        <v>31623.7</v>
      </c>
      <c r="GQ430">
        <v>46632.6</v>
      </c>
      <c r="GR430">
        <v>37876.3</v>
      </c>
      <c r="GS430">
        <v>1.86683</v>
      </c>
      <c r="GT430">
        <v>1.8579</v>
      </c>
      <c r="GU430">
        <v>0.0950918</v>
      </c>
      <c r="GV430">
        <v>0</v>
      </c>
      <c r="GW430">
        <v>28.4215</v>
      </c>
      <c r="GX430">
        <v>999.9</v>
      </c>
      <c r="GY430">
        <v>52.8</v>
      </c>
      <c r="GZ430">
        <v>31.8</v>
      </c>
      <c r="HA430">
        <v>27.6402</v>
      </c>
      <c r="HB430">
        <v>60.8437</v>
      </c>
      <c r="HC430">
        <v>25.7292</v>
      </c>
      <c r="HD430">
        <v>1</v>
      </c>
      <c r="HE430">
        <v>0.137193</v>
      </c>
      <c r="HF430">
        <v>-1.33104</v>
      </c>
      <c r="HG430">
        <v>20.2933</v>
      </c>
      <c r="HH430">
        <v>5.22118</v>
      </c>
      <c r="HI430">
        <v>11.98</v>
      </c>
      <c r="HJ430">
        <v>4.9651</v>
      </c>
      <c r="HK430">
        <v>3.27593</v>
      </c>
      <c r="HL430">
        <v>9999</v>
      </c>
      <c r="HM430">
        <v>9999</v>
      </c>
      <c r="HN430">
        <v>9999</v>
      </c>
      <c r="HO430">
        <v>999.9</v>
      </c>
      <c r="HP430">
        <v>1.86386</v>
      </c>
      <c r="HQ430">
        <v>1.86005</v>
      </c>
      <c r="HR430">
        <v>1.85837</v>
      </c>
      <c r="HS430">
        <v>1.85974</v>
      </c>
      <c r="HT430">
        <v>1.85986</v>
      </c>
      <c r="HU430">
        <v>1.85837</v>
      </c>
      <c r="HV430">
        <v>1.85745</v>
      </c>
      <c r="HW430">
        <v>1.85235</v>
      </c>
      <c r="HX430">
        <v>0</v>
      </c>
      <c r="HY430">
        <v>0</v>
      </c>
      <c r="HZ430">
        <v>0</v>
      </c>
      <c r="IA430">
        <v>0</v>
      </c>
      <c r="IB430" t="s">
        <v>426</v>
      </c>
      <c r="IC430" t="s">
        <v>427</v>
      </c>
      <c r="ID430" t="s">
        <v>428</v>
      </c>
      <c r="IE430" t="s">
        <v>428</v>
      </c>
      <c r="IF430" t="s">
        <v>428</v>
      </c>
      <c r="IG430" t="s">
        <v>428</v>
      </c>
      <c r="IH430">
        <v>0</v>
      </c>
      <c r="II430">
        <v>100</v>
      </c>
      <c r="IJ430">
        <v>100</v>
      </c>
      <c r="IK430">
        <v>-0.662</v>
      </c>
      <c r="IL430">
        <v>0.3033</v>
      </c>
      <c r="IM430">
        <v>-0.6605319167387009</v>
      </c>
      <c r="IN430">
        <v>-0.0004737513092168879</v>
      </c>
      <c r="IO430">
        <v>1.233974951706583E-06</v>
      </c>
      <c r="IP430">
        <v>-2.791035861235605E-10</v>
      </c>
      <c r="IQ430">
        <v>0.04306461537617447</v>
      </c>
      <c r="IR430">
        <v>-0.002560808816659483</v>
      </c>
      <c r="IS430">
        <v>0.0007441110143227328</v>
      </c>
      <c r="IT430">
        <v>-6.151772081818622E-06</v>
      </c>
      <c r="IU430">
        <v>2</v>
      </c>
      <c r="IV430">
        <v>1988</v>
      </c>
      <c r="IW430">
        <v>1</v>
      </c>
      <c r="IX430">
        <v>28</v>
      </c>
      <c r="IY430">
        <v>190458.1</v>
      </c>
      <c r="IZ430">
        <v>190458.3</v>
      </c>
      <c r="JA430">
        <v>1.1499</v>
      </c>
      <c r="JB430">
        <v>2.62329</v>
      </c>
      <c r="JC430">
        <v>1.49658</v>
      </c>
      <c r="JD430">
        <v>2.34741</v>
      </c>
      <c r="JE430">
        <v>1.54907</v>
      </c>
      <c r="JF430">
        <v>2.34253</v>
      </c>
      <c r="JG430">
        <v>36.6233</v>
      </c>
      <c r="JH430">
        <v>24.0875</v>
      </c>
      <c r="JI430">
        <v>18</v>
      </c>
      <c r="JJ430">
        <v>481.864</v>
      </c>
      <c r="JK430">
        <v>490.684</v>
      </c>
      <c r="JL430">
        <v>30.2415</v>
      </c>
      <c r="JM430">
        <v>29.0229</v>
      </c>
      <c r="JN430">
        <v>29.9999</v>
      </c>
      <c r="JO430">
        <v>29.2332</v>
      </c>
      <c r="JP430">
        <v>29.2248</v>
      </c>
      <c r="JQ430">
        <v>23.1125</v>
      </c>
      <c r="JR430">
        <v>19.4178</v>
      </c>
      <c r="JS430">
        <v>100</v>
      </c>
      <c r="JT430">
        <v>30.2607</v>
      </c>
      <c r="JU430">
        <v>420</v>
      </c>
      <c r="JV430">
        <v>23.2852</v>
      </c>
      <c r="JW430">
        <v>101.955</v>
      </c>
      <c r="JX430">
        <v>91.3441</v>
      </c>
    </row>
    <row r="431" spans="1:284">
      <c r="A431">
        <v>413</v>
      </c>
      <c r="B431">
        <v>1758417095</v>
      </c>
      <c r="C431">
        <v>4392</v>
      </c>
      <c r="D431" t="s">
        <v>1263</v>
      </c>
      <c r="E431" t="s">
        <v>1264</v>
      </c>
      <c r="F431">
        <v>5</v>
      </c>
      <c r="G431" t="s">
        <v>1220</v>
      </c>
      <c r="H431" t="s">
        <v>421</v>
      </c>
      <c r="I431">
        <v>1758417087</v>
      </c>
      <c r="J431">
        <f>(K431)/1000</f>
        <v>0</v>
      </c>
      <c r="K431">
        <f>1000*DK431*AI431*(DG431-DH431)/(100*CZ431*(1000-AI431*DG431))</f>
        <v>0</v>
      </c>
      <c r="L431">
        <f>DK431*AI431*(DF431-DE431*(1000-AI431*DH431)/(1000-AI431*DG431))/(100*CZ431)</f>
        <v>0</v>
      </c>
      <c r="M431">
        <f>DE431 - IF(AI431&gt;1, L431*CZ431*100.0/(AK431), 0)</f>
        <v>0</v>
      </c>
      <c r="N431">
        <f>((T431-J431/2)*M431-L431)/(T431+J431/2)</f>
        <v>0</v>
      </c>
      <c r="O431">
        <f>N431*(DL431+DM431)/1000.0</f>
        <v>0</v>
      </c>
      <c r="P431">
        <f>(DE431 - IF(AI431&gt;1, L431*CZ431*100.0/(AK431), 0))*(DL431+DM431)/1000.0</f>
        <v>0</v>
      </c>
      <c r="Q431">
        <f>2.0/((1/S431-1/R431)+SIGN(S431)*SQRT((1/S431-1/R431)*(1/S431-1/R431) + 4*DA431/((DA431+1)*(DA431+1))*(2*1/S431*1/R431-1/R431*1/R431)))</f>
        <v>0</v>
      </c>
      <c r="R431">
        <f>IF(LEFT(DB431,1)&lt;&gt;"0",IF(LEFT(DB431,1)="1",3.0,DC431),$D$5+$E$5*(DS431*DL431/($K$5*1000))+$F$5*(DS431*DL431/($K$5*1000))*MAX(MIN(CZ431,$J$5),$I$5)*MAX(MIN(CZ431,$J$5),$I$5)+$G$5*MAX(MIN(CZ431,$J$5),$I$5)*(DS431*DL431/($K$5*1000))+$H$5*(DS431*DL431/($K$5*1000))*(DS431*DL431/($K$5*1000)))</f>
        <v>0</v>
      </c>
      <c r="S431">
        <f>J431*(1000-(1000*0.61365*exp(17.502*W431/(240.97+W431))/(DL431+DM431)+DG431)/2)/(1000*0.61365*exp(17.502*W431/(240.97+W431))/(DL431+DM431)-DG431)</f>
        <v>0</v>
      </c>
      <c r="T431">
        <f>1/((DA431+1)/(Q431/1.6)+1/(R431/1.37)) + DA431/((DA431+1)/(Q431/1.6) + DA431/(R431/1.37))</f>
        <v>0</v>
      </c>
      <c r="U431">
        <f>(CV431*CY431)</f>
        <v>0</v>
      </c>
      <c r="V431">
        <f>(DN431+(U431+2*0.95*5.67E-8*(((DN431+$B$9)+273)^4-(DN431+273)^4)-44100*J431)/(1.84*29.3*R431+8*0.95*5.67E-8*(DN431+273)^3))</f>
        <v>0</v>
      </c>
      <c r="W431">
        <f>($C$9*DO431+$D$9*DP431+$E$9*V431)</f>
        <v>0</v>
      </c>
      <c r="X431">
        <f>0.61365*exp(17.502*W431/(240.97+W431))</f>
        <v>0</v>
      </c>
      <c r="Y431">
        <f>(Z431/AA431*100)</f>
        <v>0</v>
      </c>
      <c r="Z431">
        <f>DG431*(DL431+DM431)/1000</f>
        <v>0</v>
      </c>
      <c r="AA431">
        <f>0.61365*exp(17.502*DN431/(240.97+DN431))</f>
        <v>0</v>
      </c>
      <c r="AB431">
        <f>(X431-DG431*(DL431+DM431)/1000)</f>
        <v>0</v>
      </c>
      <c r="AC431">
        <f>(-J431*44100)</f>
        <v>0</v>
      </c>
      <c r="AD431">
        <f>2*29.3*R431*0.92*(DN431-W431)</f>
        <v>0</v>
      </c>
      <c r="AE431">
        <f>2*0.95*5.67E-8*(((DN431+$B$9)+273)^4-(W431+273)^4)</f>
        <v>0</v>
      </c>
      <c r="AF431">
        <f>U431+AE431+AC431+AD431</f>
        <v>0</v>
      </c>
      <c r="AG431">
        <v>0</v>
      </c>
      <c r="AH431">
        <v>0</v>
      </c>
      <c r="AI431">
        <f>IF(AG431*$H$15&gt;=AK431,1.0,(AK431/(AK431-AG431*$H$15)))</f>
        <v>0</v>
      </c>
      <c r="AJ431">
        <f>(AI431-1)*100</f>
        <v>0</v>
      </c>
      <c r="AK431">
        <f>MAX(0,($B$15+$C$15*DS431)/(1+$D$15*DS431)*DL431/(DN431+273)*$E$15)</f>
        <v>0</v>
      </c>
      <c r="AL431" t="s">
        <v>422</v>
      </c>
      <c r="AM431" t="s">
        <v>422</v>
      </c>
      <c r="AN431">
        <v>0</v>
      </c>
      <c r="AO431">
        <v>0</v>
      </c>
      <c r="AP431">
        <f>1-AN431/AO431</f>
        <v>0</v>
      </c>
      <c r="AQ431">
        <v>0</v>
      </c>
      <c r="AR431" t="s">
        <v>422</v>
      </c>
      <c r="AS431" t="s">
        <v>422</v>
      </c>
      <c r="AT431">
        <v>0</v>
      </c>
      <c r="AU431">
        <v>0</v>
      </c>
      <c r="AV431">
        <f>1-AT431/AU431</f>
        <v>0</v>
      </c>
      <c r="AW431">
        <v>0.5</v>
      </c>
      <c r="AX431">
        <f>CW431</f>
        <v>0</v>
      </c>
      <c r="AY431">
        <f>L431</f>
        <v>0</v>
      </c>
      <c r="AZ431">
        <f>AV431*AW431*AX431</f>
        <v>0</v>
      </c>
      <c r="BA431">
        <f>(AY431-AQ431)/AX431</f>
        <v>0</v>
      </c>
      <c r="BB431">
        <f>(AO431-AU431)/AU431</f>
        <v>0</v>
      </c>
      <c r="BC431">
        <f>AN431/(AP431+AN431/AU431)</f>
        <v>0</v>
      </c>
      <c r="BD431" t="s">
        <v>422</v>
      </c>
      <c r="BE431">
        <v>0</v>
      </c>
      <c r="BF431">
        <f>IF(BE431&lt;&gt;0, BE431, BC431)</f>
        <v>0</v>
      </c>
      <c r="BG431">
        <f>1-BF431/AU431</f>
        <v>0</v>
      </c>
      <c r="BH431">
        <f>(AU431-AT431)/(AU431-BF431)</f>
        <v>0</v>
      </c>
      <c r="BI431">
        <f>(AO431-AU431)/(AO431-BF431)</f>
        <v>0</v>
      </c>
      <c r="BJ431">
        <f>(AU431-AT431)/(AU431-AN431)</f>
        <v>0</v>
      </c>
      <c r="BK431">
        <f>(AO431-AU431)/(AO431-AN431)</f>
        <v>0</v>
      </c>
      <c r="BL431">
        <f>(BH431*BF431/AT431)</f>
        <v>0</v>
      </c>
      <c r="BM431">
        <f>(1-BL431)</f>
        <v>0</v>
      </c>
      <c r="CV431">
        <f>$B$13*DT431+$C$13*DU431+$F$13*EF431*(1-EI431)</f>
        <v>0</v>
      </c>
      <c r="CW431">
        <f>CV431*CX431</f>
        <v>0</v>
      </c>
      <c r="CX431">
        <f>($B$13*$D$11+$C$13*$D$11+$F$13*((ES431+EK431)/MAX(ES431+EK431+ET431, 0.1)*$I$11+ET431/MAX(ES431+EK431+ET431, 0.1)*$J$11))/($B$13+$C$13+$F$13)</f>
        <v>0</v>
      </c>
      <c r="CY431">
        <f>($B$13*$K$11+$C$13*$K$11+$F$13*((ES431+EK431)/MAX(ES431+EK431+ET431, 0.1)*$P$11+ET431/MAX(ES431+EK431+ET431, 0.1)*$Q$11))/($B$13+$C$13+$F$13)</f>
        <v>0</v>
      </c>
      <c r="CZ431">
        <v>2.44</v>
      </c>
      <c r="DA431">
        <v>0.5</v>
      </c>
      <c r="DB431" t="s">
        <v>423</v>
      </c>
      <c r="DC431">
        <v>2</v>
      </c>
      <c r="DD431">
        <v>1758417087</v>
      </c>
      <c r="DE431">
        <v>422.58575</v>
      </c>
      <c r="DF431">
        <v>420.009625</v>
      </c>
      <c r="DG431">
        <v>23.31772916666666</v>
      </c>
      <c r="DH431">
        <v>23.23017083333333</v>
      </c>
      <c r="DI431">
        <v>423.2467916666667</v>
      </c>
      <c r="DJ431">
        <v>23.014475</v>
      </c>
      <c r="DK431">
        <v>500.0070833333334</v>
      </c>
      <c r="DL431">
        <v>90.18104166666666</v>
      </c>
      <c r="DM431">
        <v>0.06838255416666666</v>
      </c>
      <c r="DN431">
        <v>29.770025</v>
      </c>
      <c r="DO431">
        <v>29.96918333333333</v>
      </c>
      <c r="DP431">
        <v>999.9</v>
      </c>
      <c r="DQ431">
        <v>0</v>
      </c>
      <c r="DR431">
        <v>0</v>
      </c>
      <c r="DS431">
        <v>10001.15125</v>
      </c>
      <c r="DT431">
        <v>0</v>
      </c>
      <c r="DU431">
        <v>3.768065416666667</v>
      </c>
      <c r="DV431">
        <v>2.576081666666667</v>
      </c>
      <c r="DW431">
        <v>432.6746249999999</v>
      </c>
      <c r="DX431">
        <v>429.9984166666666</v>
      </c>
      <c r="DY431">
        <v>0.08757018750000001</v>
      </c>
      <c r="DZ431">
        <v>420.009625</v>
      </c>
      <c r="EA431">
        <v>23.23017083333333</v>
      </c>
      <c r="EB431">
        <v>2.102817916666667</v>
      </c>
      <c r="EC431">
        <v>2.094920416666667</v>
      </c>
      <c r="ED431">
        <v>18.24053333333333</v>
      </c>
      <c r="EE431">
        <v>18.1806125</v>
      </c>
      <c r="EF431">
        <v>0.00500078</v>
      </c>
      <c r="EG431">
        <v>0</v>
      </c>
      <c r="EH431">
        <v>0</v>
      </c>
      <c r="EI431">
        <v>0</v>
      </c>
      <c r="EJ431">
        <v>265.3791666666667</v>
      </c>
      <c r="EK431">
        <v>0.00500078</v>
      </c>
      <c r="EL431">
        <v>-18.5125</v>
      </c>
      <c r="EM431">
        <v>-1.333333333333333</v>
      </c>
      <c r="EN431">
        <v>35.09604166666666</v>
      </c>
      <c r="EO431">
        <v>38.49454166666666</v>
      </c>
      <c r="EP431">
        <v>37.35920833333333</v>
      </c>
      <c r="EQ431">
        <v>38.54916666666666</v>
      </c>
      <c r="ER431">
        <v>37.59866666666667</v>
      </c>
      <c r="ES431">
        <v>0</v>
      </c>
      <c r="ET431">
        <v>0</v>
      </c>
      <c r="EU431">
        <v>0</v>
      </c>
      <c r="EV431">
        <v>1758417094.8</v>
      </c>
      <c r="EW431">
        <v>0</v>
      </c>
      <c r="EX431">
        <v>265.5884615384616</v>
      </c>
      <c r="EY431">
        <v>12.5846157559479</v>
      </c>
      <c r="EZ431">
        <v>-19.51453023284858</v>
      </c>
      <c r="FA431">
        <v>-17.8</v>
      </c>
      <c r="FB431">
        <v>15</v>
      </c>
      <c r="FC431">
        <v>0</v>
      </c>
      <c r="FD431" t="s">
        <v>424</v>
      </c>
      <c r="FE431">
        <v>1746989605.5</v>
      </c>
      <c r="FF431">
        <v>1746989593.5</v>
      </c>
      <c r="FG431">
        <v>0</v>
      </c>
      <c r="FH431">
        <v>-0.274</v>
      </c>
      <c r="FI431">
        <v>-0.002</v>
      </c>
      <c r="FJ431">
        <v>2.549</v>
      </c>
      <c r="FK431">
        <v>0.129</v>
      </c>
      <c r="FL431">
        <v>420</v>
      </c>
      <c r="FM431">
        <v>17</v>
      </c>
      <c r="FN431">
        <v>0.02</v>
      </c>
      <c r="FO431">
        <v>0.04</v>
      </c>
      <c r="FP431">
        <v>2.577933658536585</v>
      </c>
      <c r="FQ431">
        <v>0.0366422299651544</v>
      </c>
      <c r="FR431">
        <v>0.03518786284350271</v>
      </c>
      <c r="FS431">
        <v>1</v>
      </c>
      <c r="FT431">
        <v>265.3441176470589</v>
      </c>
      <c r="FU431">
        <v>-1.706646132029121</v>
      </c>
      <c r="FV431">
        <v>6.317491645585419</v>
      </c>
      <c r="FW431">
        <v>0</v>
      </c>
      <c r="FX431">
        <v>0.08732874390243903</v>
      </c>
      <c r="FY431">
        <v>0.002143275261323947</v>
      </c>
      <c r="FZ431">
        <v>0.0009115126564950282</v>
      </c>
      <c r="GA431">
        <v>1</v>
      </c>
      <c r="GB431">
        <v>2</v>
      </c>
      <c r="GC431">
        <v>3</v>
      </c>
      <c r="GD431" t="s">
        <v>425</v>
      </c>
      <c r="GE431">
        <v>3.10319</v>
      </c>
      <c r="GF431">
        <v>2.7261</v>
      </c>
      <c r="GG431">
        <v>0.0881789</v>
      </c>
      <c r="GH431">
        <v>0.0877135</v>
      </c>
      <c r="GI431">
        <v>0.10527</v>
      </c>
      <c r="GJ431">
        <v>0.106401</v>
      </c>
      <c r="GK431">
        <v>23833.1</v>
      </c>
      <c r="GL431">
        <v>21638.3</v>
      </c>
      <c r="GM431">
        <v>26702.4</v>
      </c>
      <c r="GN431">
        <v>23940.8</v>
      </c>
      <c r="GO431">
        <v>38231.1</v>
      </c>
      <c r="GP431">
        <v>31623.9</v>
      </c>
      <c r="GQ431">
        <v>46632.6</v>
      </c>
      <c r="GR431">
        <v>37876.3</v>
      </c>
      <c r="GS431">
        <v>1.86698</v>
      </c>
      <c r="GT431">
        <v>1.85767</v>
      </c>
      <c r="GU431">
        <v>0.09543450000000001</v>
      </c>
      <c r="GV431">
        <v>0</v>
      </c>
      <c r="GW431">
        <v>28.4208</v>
      </c>
      <c r="GX431">
        <v>999.9</v>
      </c>
      <c r="GY431">
        <v>52.8</v>
      </c>
      <c r="GZ431">
        <v>31.8</v>
      </c>
      <c r="HA431">
        <v>27.6442</v>
      </c>
      <c r="HB431">
        <v>60.7337</v>
      </c>
      <c r="HC431">
        <v>25.7372</v>
      </c>
      <c r="HD431">
        <v>1</v>
      </c>
      <c r="HE431">
        <v>0.137182</v>
      </c>
      <c r="HF431">
        <v>-1.35414</v>
      </c>
      <c r="HG431">
        <v>20.2931</v>
      </c>
      <c r="HH431">
        <v>5.22133</v>
      </c>
      <c r="HI431">
        <v>11.98</v>
      </c>
      <c r="HJ431">
        <v>4.9652</v>
      </c>
      <c r="HK431">
        <v>3.27593</v>
      </c>
      <c r="HL431">
        <v>9999</v>
      </c>
      <c r="HM431">
        <v>9999</v>
      </c>
      <c r="HN431">
        <v>9999</v>
      </c>
      <c r="HO431">
        <v>999.9</v>
      </c>
      <c r="HP431">
        <v>1.86386</v>
      </c>
      <c r="HQ431">
        <v>1.86005</v>
      </c>
      <c r="HR431">
        <v>1.85838</v>
      </c>
      <c r="HS431">
        <v>1.85974</v>
      </c>
      <c r="HT431">
        <v>1.85987</v>
      </c>
      <c r="HU431">
        <v>1.85837</v>
      </c>
      <c r="HV431">
        <v>1.85745</v>
      </c>
      <c r="HW431">
        <v>1.85234</v>
      </c>
      <c r="HX431">
        <v>0</v>
      </c>
      <c r="HY431">
        <v>0</v>
      </c>
      <c r="HZ431">
        <v>0</v>
      </c>
      <c r="IA431">
        <v>0</v>
      </c>
      <c r="IB431" t="s">
        <v>426</v>
      </c>
      <c r="IC431" t="s">
        <v>427</v>
      </c>
      <c r="ID431" t="s">
        <v>428</v>
      </c>
      <c r="IE431" t="s">
        <v>428</v>
      </c>
      <c r="IF431" t="s">
        <v>428</v>
      </c>
      <c r="IG431" t="s">
        <v>428</v>
      </c>
      <c r="IH431">
        <v>0</v>
      </c>
      <c r="II431">
        <v>100</v>
      </c>
      <c r="IJ431">
        <v>100</v>
      </c>
      <c r="IK431">
        <v>-0.661</v>
      </c>
      <c r="IL431">
        <v>0.3032</v>
      </c>
      <c r="IM431">
        <v>-0.6605319167387009</v>
      </c>
      <c r="IN431">
        <v>-0.0004737513092168879</v>
      </c>
      <c r="IO431">
        <v>1.233974951706583E-06</v>
      </c>
      <c r="IP431">
        <v>-2.791035861235605E-10</v>
      </c>
      <c r="IQ431">
        <v>0.04306461537617447</v>
      </c>
      <c r="IR431">
        <v>-0.002560808816659483</v>
      </c>
      <c r="IS431">
        <v>0.0007441110143227328</v>
      </c>
      <c r="IT431">
        <v>-6.151772081818622E-06</v>
      </c>
      <c r="IU431">
        <v>2</v>
      </c>
      <c r="IV431">
        <v>1988</v>
      </c>
      <c r="IW431">
        <v>1</v>
      </c>
      <c r="IX431">
        <v>28</v>
      </c>
      <c r="IY431">
        <v>190458.2</v>
      </c>
      <c r="IZ431">
        <v>190458.4</v>
      </c>
      <c r="JA431">
        <v>1.1499</v>
      </c>
      <c r="JB431">
        <v>2.60986</v>
      </c>
      <c r="JC431">
        <v>1.49658</v>
      </c>
      <c r="JD431">
        <v>2.34985</v>
      </c>
      <c r="JE431">
        <v>1.54907</v>
      </c>
      <c r="JF431">
        <v>2.43774</v>
      </c>
      <c r="JG431">
        <v>36.6233</v>
      </c>
      <c r="JH431">
        <v>24.0963</v>
      </c>
      <c r="JI431">
        <v>18</v>
      </c>
      <c r="JJ431">
        <v>481.942</v>
      </c>
      <c r="JK431">
        <v>490.526</v>
      </c>
      <c r="JL431">
        <v>30.2494</v>
      </c>
      <c r="JM431">
        <v>29.0217</v>
      </c>
      <c r="JN431">
        <v>29.9999</v>
      </c>
      <c r="JO431">
        <v>29.2319</v>
      </c>
      <c r="JP431">
        <v>29.2236</v>
      </c>
      <c r="JQ431">
        <v>23.1138</v>
      </c>
      <c r="JR431">
        <v>19.4178</v>
      </c>
      <c r="JS431">
        <v>100</v>
      </c>
      <c r="JT431">
        <v>30.2607</v>
      </c>
      <c r="JU431">
        <v>420</v>
      </c>
      <c r="JV431">
        <v>23.2855</v>
      </c>
      <c r="JW431">
        <v>101.955</v>
      </c>
      <c r="JX431">
        <v>91.3441</v>
      </c>
    </row>
    <row r="432" spans="1:284">
      <c r="A432">
        <v>414</v>
      </c>
      <c r="B432">
        <v>1758417097</v>
      </c>
      <c r="C432">
        <v>4394</v>
      </c>
      <c r="D432" t="s">
        <v>1265</v>
      </c>
      <c r="E432" t="s">
        <v>1266</v>
      </c>
      <c r="F432">
        <v>5</v>
      </c>
      <c r="G432" t="s">
        <v>1220</v>
      </c>
      <c r="H432" t="s">
        <v>421</v>
      </c>
      <c r="I432">
        <v>1758417089</v>
      </c>
      <c r="J432">
        <f>(K432)/1000</f>
        <v>0</v>
      </c>
      <c r="K432">
        <f>1000*DK432*AI432*(DG432-DH432)/(100*CZ432*(1000-AI432*DG432))</f>
        <v>0</v>
      </c>
      <c r="L432">
        <f>DK432*AI432*(DF432-DE432*(1000-AI432*DH432)/(1000-AI432*DG432))/(100*CZ432)</f>
        <v>0</v>
      </c>
      <c r="M432">
        <f>DE432 - IF(AI432&gt;1, L432*CZ432*100.0/(AK432), 0)</f>
        <v>0</v>
      </c>
      <c r="N432">
        <f>((T432-J432/2)*M432-L432)/(T432+J432/2)</f>
        <v>0</v>
      </c>
      <c r="O432">
        <f>N432*(DL432+DM432)/1000.0</f>
        <v>0</v>
      </c>
      <c r="P432">
        <f>(DE432 - IF(AI432&gt;1, L432*CZ432*100.0/(AK432), 0))*(DL432+DM432)/1000.0</f>
        <v>0</v>
      </c>
      <c r="Q432">
        <f>2.0/((1/S432-1/R432)+SIGN(S432)*SQRT((1/S432-1/R432)*(1/S432-1/R432) + 4*DA432/((DA432+1)*(DA432+1))*(2*1/S432*1/R432-1/R432*1/R432)))</f>
        <v>0</v>
      </c>
      <c r="R432">
        <f>IF(LEFT(DB432,1)&lt;&gt;"0",IF(LEFT(DB432,1)="1",3.0,DC432),$D$5+$E$5*(DS432*DL432/($K$5*1000))+$F$5*(DS432*DL432/($K$5*1000))*MAX(MIN(CZ432,$J$5),$I$5)*MAX(MIN(CZ432,$J$5),$I$5)+$G$5*MAX(MIN(CZ432,$J$5),$I$5)*(DS432*DL432/($K$5*1000))+$H$5*(DS432*DL432/($K$5*1000))*(DS432*DL432/($K$5*1000)))</f>
        <v>0</v>
      </c>
      <c r="S432">
        <f>J432*(1000-(1000*0.61365*exp(17.502*W432/(240.97+W432))/(DL432+DM432)+DG432)/2)/(1000*0.61365*exp(17.502*W432/(240.97+W432))/(DL432+DM432)-DG432)</f>
        <v>0</v>
      </c>
      <c r="T432">
        <f>1/((DA432+1)/(Q432/1.6)+1/(R432/1.37)) + DA432/((DA432+1)/(Q432/1.6) + DA432/(R432/1.37))</f>
        <v>0</v>
      </c>
      <c r="U432">
        <f>(CV432*CY432)</f>
        <v>0</v>
      </c>
      <c r="V432">
        <f>(DN432+(U432+2*0.95*5.67E-8*(((DN432+$B$9)+273)^4-(DN432+273)^4)-44100*J432)/(1.84*29.3*R432+8*0.95*5.67E-8*(DN432+273)^3))</f>
        <v>0</v>
      </c>
      <c r="W432">
        <f>($C$9*DO432+$D$9*DP432+$E$9*V432)</f>
        <v>0</v>
      </c>
      <c r="X432">
        <f>0.61365*exp(17.502*W432/(240.97+W432))</f>
        <v>0</v>
      </c>
      <c r="Y432">
        <f>(Z432/AA432*100)</f>
        <v>0</v>
      </c>
      <c r="Z432">
        <f>DG432*(DL432+DM432)/1000</f>
        <v>0</v>
      </c>
      <c r="AA432">
        <f>0.61365*exp(17.502*DN432/(240.97+DN432))</f>
        <v>0</v>
      </c>
      <c r="AB432">
        <f>(X432-DG432*(DL432+DM432)/1000)</f>
        <v>0</v>
      </c>
      <c r="AC432">
        <f>(-J432*44100)</f>
        <v>0</v>
      </c>
      <c r="AD432">
        <f>2*29.3*R432*0.92*(DN432-W432)</f>
        <v>0</v>
      </c>
      <c r="AE432">
        <f>2*0.95*5.67E-8*(((DN432+$B$9)+273)^4-(W432+273)^4)</f>
        <v>0</v>
      </c>
      <c r="AF432">
        <f>U432+AE432+AC432+AD432</f>
        <v>0</v>
      </c>
      <c r="AG432">
        <v>0</v>
      </c>
      <c r="AH432">
        <v>0</v>
      </c>
      <c r="AI432">
        <f>IF(AG432*$H$15&gt;=AK432,1.0,(AK432/(AK432-AG432*$H$15)))</f>
        <v>0</v>
      </c>
      <c r="AJ432">
        <f>(AI432-1)*100</f>
        <v>0</v>
      </c>
      <c r="AK432">
        <f>MAX(0,($B$15+$C$15*DS432)/(1+$D$15*DS432)*DL432/(DN432+273)*$E$15)</f>
        <v>0</v>
      </c>
      <c r="AL432" t="s">
        <v>422</v>
      </c>
      <c r="AM432" t="s">
        <v>422</v>
      </c>
      <c r="AN432">
        <v>0</v>
      </c>
      <c r="AO432">
        <v>0</v>
      </c>
      <c r="AP432">
        <f>1-AN432/AO432</f>
        <v>0</v>
      </c>
      <c r="AQ432">
        <v>0</v>
      </c>
      <c r="AR432" t="s">
        <v>422</v>
      </c>
      <c r="AS432" t="s">
        <v>422</v>
      </c>
      <c r="AT432">
        <v>0</v>
      </c>
      <c r="AU432">
        <v>0</v>
      </c>
      <c r="AV432">
        <f>1-AT432/AU432</f>
        <v>0</v>
      </c>
      <c r="AW432">
        <v>0.5</v>
      </c>
      <c r="AX432">
        <f>CW432</f>
        <v>0</v>
      </c>
      <c r="AY432">
        <f>L432</f>
        <v>0</v>
      </c>
      <c r="AZ432">
        <f>AV432*AW432*AX432</f>
        <v>0</v>
      </c>
      <c r="BA432">
        <f>(AY432-AQ432)/AX432</f>
        <v>0</v>
      </c>
      <c r="BB432">
        <f>(AO432-AU432)/AU432</f>
        <v>0</v>
      </c>
      <c r="BC432">
        <f>AN432/(AP432+AN432/AU432)</f>
        <v>0</v>
      </c>
      <c r="BD432" t="s">
        <v>422</v>
      </c>
      <c r="BE432">
        <v>0</v>
      </c>
      <c r="BF432">
        <f>IF(BE432&lt;&gt;0, BE432, BC432)</f>
        <v>0</v>
      </c>
      <c r="BG432">
        <f>1-BF432/AU432</f>
        <v>0</v>
      </c>
      <c r="BH432">
        <f>(AU432-AT432)/(AU432-BF432)</f>
        <v>0</v>
      </c>
      <c r="BI432">
        <f>(AO432-AU432)/(AO432-BF432)</f>
        <v>0</v>
      </c>
      <c r="BJ432">
        <f>(AU432-AT432)/(AU432-AN432)</f>
        <v>0</v>
      </c>
      <c r="BK432">
        <f>(AO432-AU432)/(AO432-AN432)</f>
        <v>0</v>
      </c>
      <c r="BL432">
        <f>(BH432*BF432/AT432)</f>
        <v>0</v>
      </c>
      <c r="BM432">
        <f>(1-BL432)</f>
        <v>0</v>
      </c>
      <c r="CV432">
        <f>$B$13*DT432+$C$13*DU432+$F$13*EF432*(1-EI432)</f>
        <v>0</v>
      </c>
      <c r="CW432">
        <f>CV432*CX432</f>
        <v>0</v>
      </c>
      <c r="CX432">
        <f>($B$13*$D$11+$C$13*$D$11+$F$13*((ES432+EK432)/MAX(ES432+EK432+ET432, 0.1)*$I$11+ET432/MAX(ES432+EK432+ET432, 0.1)*$J$11))/($B$13+$C$13+$F$13)</f>
        <v>0</v>
      </c>
      <c r="CY432">
        <f>($B$13*$K$11+$C$13*$K$11+$F$13*((ES432+EK432)/MAX(ES432+EK432+ET432, 0.1)*$P$11+ET432/MAX(ES432+EK432+ET432, 0.1)*$Q$11))/($B$13+$C$13+$F$13)</f>
        <v>0</v>
      </c>
      <c r="CZ432">
        <v>2.44</v>
      </c>
      <c r="DA432">
        <v>0.5</v>
      </c>
      <c r="DB432" t="s">
        <v>423</v>
      </c>
      <c r="DC432">
        <v>2</v>
      </c>
      <c r="DD432">
        <v>1758417089</v>
      </c>
      <c r="DE432">
        <v>422.5839166666667</v>
      </c>
      <c r="DF432">
        <v>420.0067916666667</v>
      </c>
      <c r="DG432">
        <v>23.31725416666667</v>
      </c>
      <c r="DH432">
        <v>23.22971249999999</v>
      </c>
      <c r="DI432">
        <v>423.2449583333333</v>
      </c>
      <c r="DJ432">
        <v>23.0140125</v>
      </c>
      <c r="DK432">
        <v>500.01275</v>
      </c>
      <c r="DL432">
        <v>90.18116249999999</v>
      </c>
      <c r="DM432">
        <v>0.06833228749999999</v>
      </c>
      <c r="DN432">
        <v>29.7703625</v>
      </c>
      <c r="DO432">
        <v>29.97013333333334</v>
      </c>
      <c r="DP432">
        <v>999.9</v>
      </c>
      <c r="DQ432">
        <v>0</v>
      </c>
      <c r="DR432">
        <v>0</v>
      </c>
      <c r="DS432">
        <v>9998.542916666667</v>
      </c>
      <c r="DT432">
        <v>0</v>
      </c>
      <c r="DU432">
        <v>3.769773333333333</v>
      </c>
      <c r="DV432">
        <v>2.577024166666666</v>
      </c>
      <c r="DW432">
        <v>432.6725</v>
      </c>
      <c r="DX432">
        <v>429.9953333333333</v>
      </c>
      <c r="DY432">
        <v>0.08754960416666664</v>
      </c>
      <c r="DZ432">
        <v>420.0067916666667</v>
      </c>
      <c r="EA432">
        <v>23.22971249999999</v>
      </c>
      <c r="EB432">
        <v>2.102777916666667</v>
      </c>
      <c r="EC432">
        <v>2.0948825</v>
      </c>
      <c r="ED432">
        <v>18.24023333333333</v>
      </c>
      <c r="EE432">
        <v>18.18032083333333</v>
      </c>
      <c r="EF432">
        <v>0.00500078</v>
      </c>
      <c r="EG432">
        <v>0</v>
      </c>
      <c r="EH432">
        <v>0</v>
      </c>
      <c r="EI432">
        <v>0</v>
      </c>
      <c r="EJ432">
        <v>265.9125</v>
      </c>
      <c r="EK432">
        <v>0.00500078</v>
      </c>
      <c r="EL432">
        <v>-18.73333333333333</v>
      </c>
      <c r="EM432">
        <v>-1.345833333333333</v>
      </c>
      <c r="EN432">
        <v>35.08825</v>
      </c>
      <c r="EO432">
        <v>38.47891666666666</v>
      </c>
      <c r="EP432">
        <v>37.33058333333333</v>
      </c>
      <c r="EQ432">
        <v>38.523125</v>
      </c>
      <c r="ER432">
        <v>37.5935</v>
      </c>
      <c r="ES432">
        <v>0</v>
      </c>
      <c r="ET432">
        <v>0</v>
      </c>
      <c r="EU432">
        <v>0</v>
      </c>
      <c r="EV432">
        <v>1758417097.2</v>
      </c>
      <c r="EW432">
        <v>0</v>
      </c>
      <c r="EX432">
        <v>265.9653846153846</v>
      </c>
      <c r="EY432">
        <v>-0.8307688654555462</v>
      </c>
      <c r="EZ432">
        <v>2.263247614642768</v>
      </c>
      <c r="FA432">
        <v>-18.08461538461538</v>
      </c>
      <c r="FB432">
        <v>15</v>
      </c>
      <c r="FC432">
        <v>0</v>
      </c>
      <c r="FD432" t="s">
        <v>424</v>
      </c>
      <c r="FE432">
        <v>1746989605.5</v>
      </c>
      <c r="FF432">
        <v>1746989593.5</v>
      </c>
      <c r="FG432">
        <v>0</v>
      </c>
      <c r="FH432">
        <v>-0.274</v>
      </c>
      <c r="FI432">
        <v>-0.002</v>
      </c>
      <c r="FJ432">
        <v>2.549</v>
      </c>
      <c r="FK432">
        <v>0.129</v>
      </c>
      <c r="FL432">
        <v>420</v>
      </c>
      <c r="FM432">
        <v>17</v>
      </c>
      <c r="FN432">
        <v>0.02</v>
      </c>
      <c r="FO432">
        <v>0.04</v>
      </c>
      <c r="FP432">
        <v>2.57993625</v>
      </c>
      <c r="FQ432">
        <v>-0.0194124202626729</v>
      </c>
      <c r="FR432">
        <v>0.03457370233916958</v>
      </c>
      <c r="FS432">
        <v>1</v>
      </c>
      <c r="FT432">
        <v>265.2529411764706</v>
      </c>
      <c r="FU432">
        <v>2.414056659915127</v>
      </c>
      <c r="FV432">
        <v>6.725423026017975</v>
      </c>
      <c r="FW432">
        <v>0</v>
      </c>
      <c r="FX432">
        <v>0.08746266250000001</v>
      </c>
      <c r="FY432">
        <v>-7.164765478426935E-05</v>
      </c>
      <c r="FZ432">
        <v>0.0008210659135195839</v>
      </c>
      <c r="GA432">
        <v>1</v>
      </c>
      <c r="GB432">
        <v>2</v>
      </c>
      <c r="GC432">
        <v>3</v>
      </c>
      <c r="GD432" t="s">
        <v>425</v>
      </c>
      <c r="GE432">
        <v>3.10322</v>
      </c>
      <c r="GF432">
        <v>2.7262</v>
      </c>
      <c r="GG432">
        <v>0.0881744</v>
      </c>
      <c r="GH432">
        <v>0.08771470000000001</v>
      </c>
      <c r="GI432">
        <v>0.105267</v>
      </c>
      <c r="GJ432">
        <v>0.106396</v>
      </c>
      <c r="GK432">
        <v>23833.2</v>
      </c>
      <c r="GL432">
        <v>21638.3</v>
      </c>
      <c r="GM432">
        <v>26702.4</v>
      </c>
      <c r="GN432">
        <v>23940.9</v>
      </c>
      <c r="GO432">
        <v>38231.2</v>
      </c>
      <c r="GP432">
        <v>31624</v>
      </c>
      <c r="GQ432">
        <v>46632.6</v>
      </c>
      <c r="GR432">
        <v>37876.3</v>
      </c>
      <c r="GS432">
        <v>1.86693</v>
      </c>
      <c r="GT432">
        <v>1.8578</v>
      </c>
      <c r="GU432">
        <v>0.09530039999999999</v>
      </c>
      <c r="GV432">
        <v>0</v>
      </c>
      <c r="GW432">
        <v>28.4196</v>
      </c>
      <c r="GX432">
        <v>999.9</v>
      </c>
      <c r="GY432">
        <v>52.8</v>
      </c>
      <c r="GZ432">
        <v>31.8</v>
      </c>
      <c r="HA432">
        <v>27.6413</v>
      </c>
      <c r="HB432">
        <v>60.9237</v>
      </c>
      <c r="HC432">
        <v>25.6971</v>
      </c>
      <c r="HD432">
        <v>1</v>
      </c>
      <c r="HE432">
        <v>0.137111</v>
      </c>
      <c r="HF432">
        <v>-1.34551</v>
      </c>
      <c r="HG432">
        <v>20.2932</v>
      </c>
      <c r="HH432">
        <v>5.22103</v>
      </c>
      <c r="HI432">
        <v>11.98</v>
      </c>
      <c r="HJ432">
        <v>4.96515</v>
      </c>
      <c r="HK432">
        <v>3.27593</v>
      </c>
      <c r="HL432">
        <v>9999</v>
      </c>
      <c r="HM432">
        <v>9999</v>
      </c>
      <c r="HN432">
        <v>9999</v>
      </c>
      <c r="HO432">
        <v>999.9</v>
      </c>
      <c r="HP432">
        <v>1.86386</v>
      </c>
      <c r="HQ432">
        <v>1.86005</v>
      </c>
      <c r="HR432">
        <v>1.85837</v>
      </c>
      <c r="HS432">
        <v>1.85974</v>
      </c>
      <c r="HT432">
        <v>1.85988</v>
      </c>
      <c r="HU432">
        <v>1.85837</v>
      </c>
      <c r="HV432">
        <v>1.85745</v>
      </c>
      <c r="HW432">
        <v>1.85235</v>
      </c>
      <c r="HX432">
        <v>0</v>
      </c>
      <c r="HY432">
        <v>0</v>
      </c>
      <c r="HZ432">
        <v>0</v>
      </c>
      <c r="IA432">
        <v>0</v>
      </c>
      <c r="IB432" t="s">
        <v>426</v>
      </c>
      <c r="IC432" t="s">
        <v>427</v>
      </c>
      <c r="ID432" t="s">
        <v>428</v>
      </c>
      <c r="IE432" t="s">
        <v>428</v>
      </c>
      <c r="IF432" t="s">
        <v>428</v>
      </c>
      <c r="IG432" t="s">
        <v>428</v>
      </c>
      <c r="IH432">
        <v>0</v>
      </c>
      <c r="II432">
        <v>100</v>
      </c>
      <c r="IJ432">
        <v>100</v>
      </c>
      <c r="IK432">
        <v>-0.661</v>
      </c>
      <c r="IL432">
        <v>0.3032</v>
      </c>
      <c r="IM432">
        <v>-0.6605319167387009</v>
      </c>
      <c r="IN432">
        <v>-0.0004737513092168879</v>
      </c>
      <c r="IO432">
        <v>1.233974951706583E-06</v>
      </c>
      <c r="IP432">
        <v>-2.791035861235605E-10</v>
      </c>
      <c r="IQ432">
        <v>0.04306461537617447</v>
      </c>
      <c r="IR432">
        <v>-0.002560808816659483</v>
      </c>
      <c r="IS432">
        <v>0.0007441110143227328</v>
      </c>
      <c r="IT432">
        <v>-6.151772081818622E-06</v>
      </c>
      <c r="IU432">
        <v>2</v>
      </c>
      <c r="IV432">
        <v>1988</v>
      </c>
      <c r="IW432">
        <v>1</v>
      </c>
      <c r="IX432">
        <v>28</v>
      </c>
      <c r="IY432">
        <v>190458.2</v>
      </c>
      <c r="IZ432">
        <v>190458.4</v>
      </c>
      <c r="JA432">
        <v>1.1499</v>
      </c>
      <c r="JB432">
        <v>2.62207</v>
      </c>
      <c r="JC432">
        <v>1.49658</v>
      </c>
      <c r="JD432">
        <v>2.34985</v>
      </c>
      <c r="JE432">
        <v>1.54907</v>
      </c>
      <c r="JF432">
        <v>2.34497</v>
      </c>
      <c r="JG432">
        <v>36.6233</v>
      </c>
      <c r="JH432">
        <v>24.0875</v>
      </c>
      <c r="JI432">
        <v>18</v>
      </c>
      <c r="JJ432">
        <v>481.909</v>
      </c>
      <c r="JK432">
        <v>490.608</v>
      </c>
      <c r="JL432">
        <v>30.2592</v>
      </c>
      <c r="JM432">
        <v>29.0214</v>
      </c>
      <c r="JN432">
        <v>29.9999</v>
      </c>
      <c r="JO432">
        <v>29.2315</v>
      </c>
      <c r="JP432">
        <v>29.2236</v>
      </c>
      <c r="JQ432">
        <v>23.1125</v>
      </c>
      <c r="JR432">
        <v>19.4178</v>
      </c>
      <c r="JS432">
        <v>100</v>
      </c>
      <c r="JT432">
        <v>30.279</v>
      </c>
      <c r="JU432">
        <v>420</v>
      </c>
      <c r="JV432">
        <v>23.2868</v>
      </c>
      <c r="JW432">
        <v>101.955</v>
      </c>
      <c r="JX432">
        <v>91.3442</v>
      </c>
    </row>
    <row r="433" spans="1:284">
      <c r="A433">
        <v>415</v>
      </c>
      <c r="B433">
        <v>1758417099</v>
      </c>
      <c r="C433">
        <v>4396</v>
      </c>
      <c r="D433" t="s">
        <v>1267</v>
      </c>
      <c r="E433" t="s">
        <v>1268</v>
      </c>
      <c r="F433">
        <v>5</v>
      </c>
      <c r="G433" t="s">
        <v>1220</v>
      </c>
      <c r="H433" t="s">
        <v>421</v>
      </c>
      <c r="I433">
        <v>1758417091</v>
      </c>
      <c r="J433">
        <f>(K433)/1000</f>
        <v>0</v>
      </c>
      <c r="K433">
        <f>1000*DK433*AI433*(DG433-DH433)/(100*CZ433*(1000-AI433*DG433))</f>
        <v>0</v>
      </c>
      <c r="L433">
        <f>DK433*AI433*(DF433-DE433*(1000-AI433*DH433)/(1000-AI433*DG433))/(100*CZ433)</f>
        <v>0</v>
      </c>
      <c r="M433">
        <f>DE433 - IF(AI433&gt;1, L433*CZ433*100.0/(AK433), 0)</f>
        <v>0</v>
      </c>
      <c r="N433">
        <f>((T433-J433/2)*M433-L433)/(T433+J433/2)</f>
        <v>0</v>
      </c>
      <c r="O433">
        <f>N433*(DL433+DM433)/1000.0</f>
        <v>0</v>
      </c>
      <c r="P433">
        <f>(DE433 - IF(AI433&gt;1, L433*CZ433*100.0/(AK433), 0))*(DL433+DM433)/1000.0</f>
        <v>0</v>
      </c>
      <c r="Q433">
        <f>2.0/((1/S433-1/R433)+SIGN(S433)*SQRT((1/S433-1/R433)*(1/S433-1/R433) + 4*DA433/((DA433+1)*(DA433+1))*(2*1/S433*1/R433-1/R433*1/R433)))</f>
        <v>0</v>
      </c>
      <c r="R433">
        <f>IF(LEFT(DB433,1)&lt;&gt;"0",IF(LEFT(DB433,1)="1",3.0,DC433),$D$5+$E$5*(DS433*DL433/($K$5*1000))+$F$5*(DS433*DL433/($K$5*1000))*MAX(MIN(CZ433,$J$5),$I$5)*MAX(MIN(CZ433,$J$5),$I$5)+$G$5*MAX(MIN(CZ433,$J$5),$I$5)*(DS433*DL433/($K$5*1000))+$H$5*(DS433*DL433/($K$5*1000))*(DS433*DL433/($K$5*1000)))</f>
        <v>0</v>
      </c>
      <c r="S433">
        <f>J433*(1000-(1000*0.61365*exp(17.502*W433/(240.97+W433))/(DL433+DM433)+DG433)/2)/(1000*0.61365*exp(17.502*W433/(240.97+W433))/(DL433+DM433)-DG433)</f>
        <v>0</v>
      </c>
      <c r="T433">
        <f>1/((DA433+1)/(Q433/1.6)+1/(R433/1.37)) + DA433/((DA433+1)/(Q433/1.6) + DA433/(R433/1.37))</f>
        <v>0</v>
      </c>
      <c r="U433">
        <f>(CV433*CY433)</f>
        <v>0</v>
      </c>
      <c r="V433">
        <f>(DN433+(U433+2*0.95*5.67E-8*(((DN433+$B$9)+273)^4-(DN433+273)^4)-44100*J433)/(1.84*29.3*R433+8*0.95*5.67E-8*(DN433+273)^3))</f>
        <v>0</v>
      </c>
      <c r="W433">
        <f>($C$9*DO433+$D$9*DP433+$E$9*V433)</f>
        <v>0</v>
      </c>
      <c r="X433">
        <f>0.61365*exp(17.502*W433/(240.97+W433))</f>
        <v>0</v>
      </c>
      <c r="Y433">
        <f>(Z433/AA433*100)</f>
        <v>0</v>
      </c>
      <c r="Z433">
        <f>DG433*(DL433+DM433)/1000</f>
        <v>0</v>
      </c>
      <c r="AA433">
        <f>0.61365*exp(17.502*DN433/(240.97+DN433))</f>
        <v>0</v>
      </c>
      <c r="AB433">
        <f>(X433-DG433*(DL433+DM433)/1000)</f>
        <v>0</v>
      </c>
      <c r="AC433">
        <f>(-J433*44100)</f>
        <v>0</v>
      </c>
      <c r="AD433">
        <f>2*29.3*R433*0.92*(DN433-W433)</f>
        <v>0</v>
      </c>
      <c r="AE433">
        <f>2*0.95*5.67E-8*(((DN433+$B$9)+273)^4-(W433+273)^4)</f>
        <v>0</v>
      </c>
      <c r="AF433">
        <f>U433+AE433+AC433+AD433</f>
        <v>0</v>
      </c>
      <c r="AG433">
        <v>0</v>
      </c>
      <c r="AH433">
        <v>0</v>
      </c>
      <c r="AI433">
        <f>IF(AG433*$H$15&gt;=AK433,1.0,(AK433/(AK433-AG433*$H$15)))</f>
        <v>0</v>
      </c>
      <c r="AJ433">
        <f>(AI433-1)*100</f>
        <v>0</v>
      </c>
      <c r="AK433">
        <f>MAX(0,($B$15+$C$15*DS433)/(1+$D$15*DS433)*DL433/(DN433+273)*$E$15)</f>
        <v>0</v>
      </c>
      <c r="AL433" t="s">
        <v>422</v>
      </c>
      <c r="AM433" t="s">
        <v>422</v>
      </c>
      <c r="AN433">
        <v>0</v>
      </c>
      <c r="AO433">
        <v>0</v>
      </c>
      <c r="AP433">
        <f>1-AN433/AO433</f>
        <v>0</v>
      </c>
      <c r="AQ433">
        <v>0</v>
      </c>
      <c r="AR433" t="s">
        <v>422</v>
      </c>
      <c r="AS433" t="s">
        <v>422</v>
      </c>
      <c r="AT433">
        <v>0</v>
      </c>
      <c r="AU433">
        <v>0</v>
      </c>
      <c r="AV433">
        <f>1-AT433/AU433</f>
        <v>0</v>
      </c>
      <c r="AW433">
        <v>0.5</v>
      </c>
      <c r="AX433">
        <f>CW433</f>
        <v>0</v>
      </c>
      <c r="AY433">
        <f>L433</f>
        <v>0</v>
      </c>
      <c r="AZ433">
        <f>AV433*AW433*AX433</f>
        <v>0</v>
      </c>
      <c r="BA433">
        <f>(AY433-AQ433)/AX433</f>
        <v>0</v>
      </c>
      <c r="BB433">
        <f>(AO433-AU433)/AU433</f>
        <v>0</v>
      </c>
      <c r="BC433">
        <f>AN433/(AP433+AN433/AU433)</f>
        <v>0</v>
      </c>
      <c r="BD433" t="s">
        <v>422</v>
      </c>
      <c r="BE433">
        <v>0</v>
      </c>
      <c r="BF433">
        <f>IF(BE433&lt;&gt;0, BE433, BC433)</f>
        <v>0</v>
      </c>
      <c r="BG433">
        <f>1-BF433/AU433</f>
        <v>0</v>
      </c>
      <c r="BH433">
        <f>(AU433-AT433)/(AU433-BF433)</f>
        <v>0</v>
      </c>
      <c r="BI433">
        <f>(AO433-AU433)/(AO433-BF433)</f>
        <v>0</v>
      </c>
      <c r="BJ433">
        <f>(AU433-AT433)/(AU433-AN433)</f>
        <v>0</v>
      </c>
      <c r="BK433">
        <f>(AO433-AU433)/(AO433-AN433)</f>
        <v>0</v>
      </c>
      <c r="BL433">
        <f>(BH433*BF433/AT433)</f>
        <v>0</v>
      </c>
      <c r="BM433">
        <f>(1-BL433)</f>
        <v>0</v>
      </c>
      <c r="CV433">
        <f>$B$13*DT433+$C$13*DU433+$F$13*EF433*(1-EI433)</f>
        <v>0</v>
      </c>
      <c r="CW433">
        <f>CV433*CX433</f>
        <v>0</v>
      </c>
      <c r="CX433">
        <f>($B$13*$D$11+$C$13*$D$11+$F$13*((ES433+EK433)/MAX(ES433+EK433+ET433, 0.1)*$I$11+ET433/MAX(ES433+EK433+ET433, 0.1)*$J$11))/($B$13+$C$13+$F$13)</f>
        <v>0</v>
      </c>
      <c r="CY433">
        <f>($B$13*$K$11+$C$13*$K$11+$F$13*((ES433+EK433)/MAX(ES433+EK433+ET433, 0.1)*$P$11+ET433/MAX(ES433+EK433+ET433, 0.1)*$Q$11))/($B$13+$C$13+$F$13)</f>
        <v>0</v>
      </c>
      <c r="CZ433">
        <v>2.44</v>
      </c>
      <c r="DA433">
        <v>0.5</v>
      </c>
      <c r="DB433" t="s">
        <v>423</v>
      </c>
      <c r="DC433">
        <v>2</v>
      </c>
      <c r="DD433">
        <v>1758417091</v>
      </c>
      <c r="DE433">
        <v>422.5800416666666</v>
      </c>
      <c r="DF433">
        <v>419.9988333333334</v>
      </c>
      <c r="DG433">
        <v>23.31683333333334</v>
      </c>
      <c r="DH433">
        <v>23.22909166666667</v>
      </c>
      <c r="DI433">
        <v>423.2410833333333</v>
      </c>
      <c r="DJ433">
        <v>23.01359583333333</v>
      </c>
      <c r="DK433">
        <v>500.0004999999999</v>
      </c>
      <c r="DL433">
        <v>90.18121666666666</v>
      </c>
      <c r="DM433">
        <v>0.06833619166666667</v>
      </c>
      <c r="DN433">
        <v>29.77033333333334</v>
      </c>
      <c r="DO433">
        <v>29.9706</v>
      </c>
      <c r="DP433">
        <v>999.9</v>
      </c>
      <c r="DQ433">
        <v>0</v>
      </c>
      <c r="DR433">
        <v>0</v>
      </c>
      <c r="DS433">
        <v>9997.083333333334</v>
      </c>
      <c r="DT433">
        <v>0</v>
      </c>
      <c r="DU433">
        <v>3.771670833333333</v>
      </c>
      <c r="DV433">
        <v>2.581072083333333</v>
      </c>
      <c r="DW433">
        <v>432.6683333333333</v>
      </c>
      <c r="DX433">
        <v>429.987</v>
      </c>
      <c r="DY433">
        <v>0.08775177916666667</v>
      </c>
      <c r="DZ433">
        <v>419.9988333333334</v>
      </c>
      <c r="EA433">
        <v>23.22909166666667</v>
      </c>
      <c r="EB433">
        <v>2.102740833333333</v>
      </c>
      <c r="EC433">
        <v>2.0948275</v>
      </c>
      <c r="ED433">
        <v>18.23995416666667</v>
      </c>
      <c r="EE433">
        <v>18.17990416666666</v>
      </c>
      <c r="EF433">
        <v>0.00500078</v>
      </c>
      <c r="EG433">
        <v>0</v>
      </c>
      <c r="EH433">
        <v>0</v>
      </c>
      <c r="EI433">
        <v>0</v>
      </c>
      <c r="EJ433">
        <v>265.5583333333333</v>
      </c>
      <c r="EK433">
        <v>0.00500078</v>
      </c>
      <c r="EL433">
        <v>-18.57083333333333</v>
      </c>
      <c r="EM433">
        <v>-1.254166666666667</v>
      </c>
      <c r="EN433">
        <v>35.077875</v>
      </c>
      <c r="EO433">
        <v>38.46329166666666</v>
      </c>
      <c r="EP433">
        <v>37.30975</v>
      </c>
      <c r="EQ433">
        <v>38.50491666666667</v>
      </c>
      <c r="ER433">
        <v>37.58575</v>
      </c>
      <c r="ES433">
        <v>0</v>
      </c>
      <c r="ET433">
        <v>0</v>
      </c>
      <c r="EU433">
        <v>0</v>
      </c>
      <c r="EV433">
        <v>1758417099</v>
      </c>
      <c r="EW433">
        <v>0</v>
      </c>
      <c r="EX433">
        <v>266.008</v>
      </c>
      <c r="EY433">
        <v>29.89230793166606</v>
      </c>
      <c r="EZ433">
        <v>-30.23846148393555</v>
      </c>
      <c r="FA433">
        <v>-19.044</v>
      </c>
      <c r="FB433">
        <v>15</v>
      </c>
      <c r="FC433">
        <v>0</v>
      </c>
      <c r="FD433" t="s">
        <v>424</v>
      </c>
      <c r="FE433">
        <v>1746989605.5</v>
      </c>
      <c r="FF433">
        <v>1746989593.5</v>
      </c>
      <c r="FG433">
        <v>0</v>
      </c>
      <c r="FH433">
        <v>-0.274</v>
      </c>
      <c r="FI433">
        <v>-0.002</v>
      </c>
      <c r="FJ433">
        <v>2.549</v>
      </c>
      <c r="FK433">
        <v>0.129</v>
      </c>
      <c r="FL433">
        <v>420</v>
      </c>
      <c r="FM433">
        <v>17</v>
      </c>
      <c r="FN433">
        <v>0.02</v>
      </c>
      <c r="FO433">
        <v>0.04</v>
      </c>
      <c r="FP433">
        <v>2.576593414634146</v>
      </c>
      <c r="FQ433">
        <v>-0.01457184668989186</v>
      </c>
      <c r="FR433">
        <v>0.03347676111396886</v>
      </c>
      <c r="FS433">
        <v>1</v>
      </c>
      <c r="FT433">
        <v>265.835294117647</v>
      </c>
      <c r="FU433">
        <v>11.91138284191757</v>
      </c>
      <c r="FV433">
        <v>6.972208796481223</v>
      </c>
      <c r="FW433">
        <v>0</v>
      </c>
      <c r="FX433">
        <v>0.0876880268292683</v>
      </c>
      <c r="FY433">
        <v>0.0003383289198608087</v>
      </c>
      <c r="FZ433">
        <v>0.0008407414396261075</v>
      </c>
      <c r="GA433">
        <v>1</v>
      </c>
      <c r="GB433">
        <v>2</v>
      </c>
      <c r="GC433">
        <v>3</v>
      </c>
      <c r="GD433" t="s">
        <v>425</v>
      </c>
      <c r="GE433">
        <v>3.10307</v>
      </c>
      <c r="GF433">
        <v>2.72655</v>
      </c>
      <c r="GG433">
        <v>0.0881739</v>
      </c>
      <c r="GH433">
        <v>0.08771180000000001</v>
      </c>
      <c r="GI433">
        <v>0.105267</v>
      </c>
      <c r="GJ433">
        <v>0.106394</v>
      </c>
      <c r="GK433">
        <v>23833.2</v>
      </c>
      <c r="GL433">
        <v>21638.4</v>
      </c>
      <c r="GM433">
        <v>26702.4</v>
      </c>
      <c r="GN433">
        <v>23940.9</v>
      </c>
      <c r="GO433">
        <v>38231.3</v>
      </c>
      <c r="GP433">
        <v>31624.2</v>
      </c>
      <c r="GQ433">
        <v>46632.7</v>
      </c>
      <c r="GR433">
        <v>37876.4</v>
      </c>
      <c r="GS433">
        <v>1.86683</v>
      </c>
      <c r="GT433">
        <v>1.85828</v>
      </c>
      <c r="GU433">
        <v>0.0951439</v>
      </c>
      <c r="GV433">
        <v>0</v>
      </c>
      <c r="GW433">
        <v>28.4189</v>
      </c>
      <c r="GX433">
        <v>999.9</v>
      </c>
      <c r="GY433">
        <v>52.8</v>
      </c>
      <c r="GZ433">
        <v>31.8</v>
      </c>
      <c r="HA433">
        <v>27.6452</v>
      </c>
      <c r="HB433">
        <v>60.7837</v>
      </c>
      <c r="HC433">
        <v>25.8654</v>
      </c>
      <c r="HD433">
        <v>1</v>
      </c>
      <c r="HE433">
        <v>0.136809</v>
      </c>
      <c r="HF433">
        <v>-1.357</v>
      </c>
      <c r="HG433">
        <v>20.2932</v>
      </c>
      <c r="HH433">
        <v>5.22103</v>
      </c>
      <c r="HI433">
        <v>11.9798</v>
      </c>
      <c r="HJ433">
        <v>4.9651</v>
      </c>
      <c r="HK433">
        <v>3.27593</v>
      </c>
      <c r="HL433">
        <v>9999</v>
      </c>
      <c r="HM433">
        <v>9999</v>
      </c>
      <c r="HN433">
        <v>9999</v>
      </c>
      <c r="HO433">
        <v>999.9</v>
      </c>
      <c r="HP433">
        <v>1.86386</v>
      </c>
      <c r="HQ433">
        <v>1.86005</v>
      </c>
      <c r="HR433">
        <v>1.85837</v>
      </c>
      <c r="HS433">
        <v>1.85974</v>
      </c>
      <c r="HT433">
        <v>1.85987</v>
      </c>
      <c r="HU433">
        <v>1.85837</v>
      </c>
      <c r="HV433">
        <v>1.85745</v>
      </c>
      <c r="HW433">
        <v>1.85234</v>
      </c>
      <c r="HX433">
        <v>0</v>
      </c>
      <c r="HY433">
        <v>0</v>
      </c>
      <c r="HZ433">
        <v>0</v>
      </c>
      <c r="IA433">
        <v>0</v>
      </c>
      <c r="IB433" t="s">
        <v>426</v>
      </c>
      <c r="IC433" t="s">
        <v>427</v>
      </c>
      <c r="ID433" t="s">
        <v>428</v>
      </c>
      <c r="IE433" t="s">
        <v>428</v>
      </c>
      <c r="IF433" t="s">
        <v>428</v>
      </c>
      <c r="IG433" t="s">
        <v>428</v>
      </c>
      <c r="IH433">
        <v>0</v>
      </c>
      <c r="II433">
        <v>100</v>
      </c>
      <c r="IJ433">
        <v>100</v>
      </c>
      <c r="IK433">
        <v>-0.661</v>
      </c>
      <c r="IL433">
        <v>0.3032</v>
      </c>
      <c r="IM433">
        <v>-0.6605319167387009</v>
      </c>
      <c r="IN433">
        <v>-0.0004737513092168879</v>
      </c>
      <c r="IO433">
        <v>1.233974951706583E-06</v>
      </c>
      <c r="IP433">
        <v>-2.791035861235605E-10</v>
      </c>
      <c r="IQ433">
        <v>0.04306461537617447</v>
      </c>
      <c r="IR433">
        <v>-0.002560808816659483</v>
      </c>
      <c r="IS433">
        <v>0.0007441110143227328</v>
      </c>
      <c r="IT433">
        <v>-6.151772081818622E-06</v>
      </c>
      <c r="IU433">
        <v>2</v>
      </c>
      <c r="IV433">
        <v>1988</v>
      </c>
      <c r="IW433">
        <v>1</v>
      </c>
      <c r="IX433">
        <v>28</v>
      </c>
      <c r="IY433">
        <v>190458.2</v>
      </c>
      <c r="IZ433">
        <v>190458.4</v>
      </c>
      <c r="JA433">
        <v>1.1499</v>
      </c>
      <c r="JB433">
        <v>2.61963</v>
      </c>
      <c r="JC433">
        <v>1.49658</v>
      </c>
      <c r="JD433">
        <v>2.34741</v>
      </c>
      <c r="JE433">
        <v>1.54907</v>
      </c>
      <c r="JF433">
        <v>2.44141</v>
      </c>
      <c r="JG433">
        <v>36.6469</v>
      </c>
      <c r="JH433">
        <v>24.0963</v>
      </c>
      <c r="JI433">
        <v>18</v>
      </c>
      <c r="JJ433">
        <v>481.851</v>
      </c>
      <c r="JK433">
        <v>490.921</v>
      </c>
      <c r="JL433">
        <v>30.2666</v>
      </c>
      <c r="JM433">
        <v>29.0214</v>
      </c>
      <c r="JN433">
        <v>29.9999</v>
      </c>
      <c r="JO433">
        <v>29.2315</v>
      </c>
      <c r="JP433">
        <v>29.2236</v>
      </c>
      <c r="JQ433">
        <v>23.1141</v>
      </c>
      <c r="JR433">
        <v>19.4178</v>
      </c>
      <c r="JS433">
        <v>100</v>
      </c>
      <c r="JT433">
        <v>30.279</v>
      </c>
      <c r="JU433">
        <v>420</v>
      </c>
      <c r="JV433">
        <v>23.2859</v>
      </c>
      <c r="JW433">
        <v>101.955</v>
      </c>
      <c r="JX433">
        <v>91.34439999999999</v>
      </c>
    </row>
    <row r="434" spans="1:284">
      <c r="A434">
        <v>416</v>
      </c>
      <c r="B434">
        <v>1758417101</v>
      </c>
      <c r="C434">
        <v>4398</v>
      </c>
      <c r="D434" t="s">
        <v>1269</v>
      </c>
      <c r="E434" t="s">
        <v>1270</v>
      </c>
      <c r="F434">
        <v>5</v>
      </c>
      <c r="G434" t="s">
        <v>1220</v>
      </c>
      <c r="H434" t="s">
        <v>421</v>
      </c>
      <c r="I434">
        <v>1758417093</v>
      </c>
      <c r="J434">
        <f>(K434)/1000</f>
        <v>0</v>
      </c>
      <c r="K434">
        <f>1000*DK434*AI434*(DG434-DH434)/(100*CZ434*(1000-AI434*DG434))</f>
        <v>0</v>
      </c>
      <c r="L434">
        <f>DK434*AI434*(DF434-DE434*(1000-AI434*DH434)/(1000-AI434*DG434))/(100*CZ434)</f>
        <v>0</v>
      </c>
      <c r="M434">
        <f>DE434 - IF(AI434&gt;1, L434*CZ434*100.0/(AK434), 0)</f>
        <v>0</v>
      </c>
      <c r="N434">
        <f>((T434-J434/2)*M434-L434)/(T434+J434/2)</f>
        <v>0</v>
      </c>
      <c r="O434">
        <f>N434*(DL434+DM434)/1000.0</f>
        <v>0</v>
      </c>
      <c r="P434">
        <f>(DE434 - IF(AI434&gt;1, L434*CZ434*100.0/(AK434), 0))*(DL434+DM434)/1000.0</f>
        <v>0</v>
      </c>
      <c r="Q434">
        <f>2.0/((1/S434-1/R434)+SIGN(S434)*SQRT((1/S434-1/R434)*(1/S434-1/R434) + 4*DA434/((DA434+1)*(DA434+1))*(2*1/S434*1/R434-1/R434*1/R434)))</f>
        <v>0</v>
      </c>
      <c r="R434">
        <f>IF(LEFT(DB434,1)&lt;&gt;"0",IF(LEFT(DB434,1)="1",3.0,DC434),$D$5+$E$5*(DS434*DL434/($K$5*1000))+$F$5*(DS434*DL434/($K$5*1000))*MAX(MIN(CZ434,$J$5),$I$5)*MAX(MIN(CZ434,$J$5),$I$5)+$G$5*MAX(MIN(CZ434,$J$5),$I$5)*(DS434*DL434/($K$5*1000))+$H$5*(DS434*DL434/($K$5*1000))*(DS434*DL434/($K$5*1000)))</f>
        <v>0</v>
      </c>
      <c r="S434">
        <f>J434*(1000-(1000*0.61365*exp(17.502*W434/(240.97+W434))/(DL434+DM434)+DG434)/2)/(1000*0.61365*exp(17.502*W434/(240.97+W434))/(DL434+DM434)-DG434)</f>
        <v>0</v>
      </c>
      <c r="T434">
        <f>1/((DA434+1)/(Q434/1.6)+1/(R434/1.37)) + DA434/((DA434+1)/(Q434/1.6) + DA434/(R434/1.37))</f>
        <v>0</v>
      </c>
      <c r="U434">
        <f>(CV434*CY434)</f>
        <v>0</v>
      </c>
      <c r="V434">
        <f>(DN434+(U434+2*0.95*5.67E-8*(((DN434+$B$9)+273)^4-(DN434+273)^4)-44100*J434)/(1.84*29.3*R434+8*0.95*5.67E-8*(DN434+273)^3))</f>
        <v>0</v>
      </c>
      <c r="W434">
        <f>($C$9*DO434+$D$9*DP434+$E$9*V434)</f>
        <v>0</v>
      </c>
      <c r="X434">
        <f>0.61365*exp(17.502*W434/(240.97+W434))</f>
        <v>0</v>
      </c>
      <c r="Y434">
        <f>(Z434/AA434*100)</f>
        <v>0</v>
      </c>
      <c r="Z434">
        <f>DG434*(DL434+DM434)/1000</f>
        <v>0</v>
      </c>
      <c r="AA434">
        <f>0.61365*exp(17.502*DN434/(240.97+DN434))</f>
        <v>0</v>
      </c>
      <c r="AB434">
        <f>(X434-DG434*(DL434+DM434)/1000)</f>
        <v>0</v>
      </c>
      <c r="AC434">
        <f>(-J434*44100)</f>
        <v>0</v>
      </c>
      <c r="AD434">
        <f>2*29.3*R434*0.92*(DN434-W434)</f>
        <v>0</v>
      </c>
      <c r="AE434">
        <f>2*0.95*5.67E-8*(((DN434+$B$9)+273)^4-(W434+273)^4)</f>
        <v>0</v>
      </c>
      <c r="AF434">
        <f>U434+AE434+AC434+AD434</f>
        <v>0</v>
      </c>
      <c r="AG434">
        <v>0</v>
      </c>
      <c r="AH434">
        <v>0</v>
      </c>
      <c r="AI434">
        <f>IF(AG434*$H$15&gt;=AK434,1.0,(AK434/(AK434-AG434*$H$15)))</f>
        <v>0</v>
      </c>
      <c r="AJ434">
        <f>(AI434-1)*100</f>
        <v>0</v>
      </c>
      <c r="AK434">
        <f>MAX(0,($B$15+$C$15*DS434)/(1+$D$15*DS434)*DL434/(DN434+273)*$E$15)</f>
        <v>0</v>
      </c>
      <c r="AL434" t="s">
        <v>422</v>
      </c>
      <c r="AM434" t="s">
        <v>422</v>
      </c>
      <c r="AN434">
        <v>0</v>
      </c>
      <c r="AO434">
        <v>0</v>
      </c>
      <c r="AP434">
        <f>1-AN434/AO434</f>
        <v>0</v>
      </c>
      <c r="AQ434">
        <v>0</v>
      </c>
      <c r="AR434" t="s">
        <v>422</v>
      </c>
      <c r="AS434" t="s">
        <v>422</v>
      </c>
      <c r="AT434">
        <v>0</v>
      </c>
      <c r="AU434">
        <v>0</v>
      </c>
      <c r="AV434">
        <f>1-AT434/AU434</f>
        <v>0</v>
      </c>
      <c r="AW434">
        <v>0.5</v>
      </c>
      <c r="AX434">
        <f>CW434</f>
        <v>0</v>
      </c>
      <c r="AY434">
        <f>L434</f>
        <v>0</v>
      </c>
      <c r="AZ434">
        <f>AV434*AW434*AX434</f>
        <v>0</v>
      </c>
      <c r="BA434">
        <f>(AY434-AQ434)/AX434</f>
        <v>0</v>
      </c>
      <c r="BB434">
        <f>(AO434-AU434)/AU434</f>
        <v>0</v>
      </c>
      <c r="BC434">
        <f>AN434/(AP434+AN434/AU434)</f>
        <v>0</v>
      </c>
      <c r="BD434" t="s">
        <v>422</v>
      </c>
      <c r="BE434">
        <v>0</v>
      </c>
      <c r="BF434">
        <f>IF(BE434&lt;&gt;0, BE434, BC434)</f>
        <v>0</v>
      </c>
      <c r="BG434">
        <f>1-BF434/AU434</f>
        <v>0</v>
      </c>
      <c r="BH434">
        <f>(AU434-AT434)/(AU434-BF434)</f>
        <v>0</v>
      </c>
      <c r="BI434">
        <f>(AO434-AU434)/(AO434-BF434)</f>
        <v>0</v>
      </c>
      <c r="BJ434">
        <f>(AU434-AT434)/(AU434-AN434)</f>
        <v>0</v>
      </c>
      <c r="BK434">
        <f>(AO434-AU434)/(AO434-AN434)</f>
        <v>0</v>
      </c>
      <c r="BL434">
        <f>(BH434*BF434/AT434)</f>
        <v>0</v>
      </c>
      <c r="BM434">
        <f>(1-BL434)</f>
        <v>0</v>
      </c>
      <c r="CV434">
        <f>$B$13*DT434+$C$13*DU434+$F$13*EF434*(1-EI434)</f>
        <v>0</v>
      </c>
      <c r="CW434">
        <f>CV434*CX434</f>
        <v>0</v>
      </c>
      <c r="CX434">
        <f>($B$13*$D$11+$C$13*$D$11+$F$13*((ES434+EK434)/MAX(ES434+EK434+ET434, 0.1)*$I$11+ET434/MAX(ES434+EK434+ET434, 0.1)*$J$11))/($B$13+$C$13+$F$13)</f>
        <v>0</v>
      </c>
      <c r="CY434">
        <f>($B$13*$K$11+$C$13*$K$11+$F$13*((ES434+EK434)/MAX(ES434+EK434+ET434, 0.1)*$P$11+ET434/MAX(ES434+EK434+ET434, 0.1)*$Q$11))/($B$13+$C$13+$F$13)</f>
        <v>0</v>
      </c>
      <c r="CZ434">
        <v>2.44</v>
      </c>
      <c r="DA434">
        <v>0.5</v>
      </c>
      <c r="DB434" t="s">
        <v>423</v>
      </c>
      <c r="DC434">
        <v>2</v>
      </c>
      <c r="DD434">
        <v>1758417093</v>
      </c>
      <c r="DE434">
        <v>422.5794166666667</v>
      </c>
      <c r="DF434">
        <v>419.999125</v>
      </c>
      <c r="DG434">
        <v>23.31651666666666</v>
      </c>
      <c r="DH434">
        <v>23.228525</v>
      </c>
      <c r="DI434">
        <v>423.2404583333333</v>
      </c>
      <c r="DJ434">
        <v>23.01327916666667</v>
      </c>
      <c r="DK434">
        <v>500.002875</v>
      </c>
      <c r="DL434">
        <v>90.18118750000001</v>
      </c>
      <c r="DM434">
        <v>0.06832394583333333</v>
      </c>
      <c r="DN434">
        <v>29.77047916666666</v>
      </c>
      <c r="DO434">
        <v>29.970025</v>
      </c>
      <c r="DP434">
        <v>999.9</v>
      </c>
      <c r="DQ434">
        <v>0</v>
      </c>
      <c r="DR434">
        <v>0</v>
      </c>
      <c r="DS434">
        <v>10000.78375</v>
      </c>
      <c r="DT434">
        <v>0</v>
      </c>
      <c r="DU434">
        <v>3.770152916666666</v>
      </c>
      <c r="DV434">
        <v>2.580178333333333</v>
      </c>
      <c r="DW434">
        <v>432.6675833333334</v>
      </c>
      <c r="DX434">
        <v>429.9870416666667</v>
      </c>
      <c r="DY434">
        <v>0.08799464583333334</v>
      </c>
      <c r="DZ434">
        <v>419.999125</v>
      </c>
      <c r="EA434">
        <v>23.228525</v>
      </c>
      <c r="EB434">
        <v>2.10271125</v>
      </c>
      <c r="EC434">
        <v>2.09477625</v>
      </c>
      <c r="ED434">
        <v>18.23973333333333</v>
      </c>
      <c r="EE434">
        <v>18.17951666666667</v>
      </c>
      <c r="EF434">
        <v>0.00500078</v>
      </c>
      <c r="EG434">
        <v>0</v>
      </c>
      <c r="EH434">
        <v>0</v>
      </c>
      <c r="EI434">
        <v>0</v>
      </c>
      <c r="EJ434">
        <v>265.6166666666666</v>
      </c>
      <c r="EK434">
        <v>0.00500078</v>
      </c>
      <c r="EL434">
        <v>-18.11666666666666</v>
      </c>
      <c r="EM434">
        <v>-1.204166666666667</v>
      </c>
      <c r="EN434">
        <v>35.0675</v>
      </c>
      <c r="EO434">
        <v>38.44766666666666</v>
      </c>
      <c r="EP434">
        <v>37.28366666666667</v>
      </c>
      <c r="EQ434">
        <v>38.48154166666666</v>
      </c>
      <c r="ER434">
        <v>37.55445833333333</v>
      </c>
      <c r="ES434">
        <v>0</v>
      </c>
      <c r="ET434">
        <v>0</v>
      </c>
      <c r="EU434">
        <v>0</v>
      </c>
      <c r="EV434">
        <v>1758417100.8</v>
      </c>
      <c r="EW434">
        <v>0</v>
      </c>
      <c r="EX434">
        <v>266.9807692307693</v>
      </c>
      <c r="EY434">
        <v>11.05299146355458</v>
      </c>
      <c r="EZ434">
        <v>-2.714529872571645</v>
      </c>
      <c r="FA434">
        <v>-19.2</v>
      </c>
      <c r="FB434">
        <v>15</v>
      </c>
      <c r="FC434">
        <v>0</v>
      </c>
      <c r="FD434" t="s">
        <v>424</v>
      </c>
      <c r="FE434">
        <v>1746989605.5</v>
      </c>
      <c r="FF434">
        <v>1746989593.5</v>
      </c>
      <c r="FG434">
        <v>0</v>
      </c>
      <c r="FH434">
        <v>-0.274</v>
      </c>
      <c r="FI434">
        <v>-0.002</v>
      </c>
      <c r="FJ434">
        <v>2.549</v>
      </c>
      <c r="FK434">
        <v>0.129</v>
      </c>
      <c r="FL434">
        <v>420</v>
      </c>
      <c r="FM434">
        <v>17</v>
      </c>
      <c r="FN434">
        <v>0.02</v>
      </c>
      <c r="FO434">
        <v>0.04</v>
      </c>
      <c r="FP434">
        <v>2.57432125</v>
      </c>
      <c r="FQ434">
        <v>0.02733444652907043</v>
      </c>
      <c r="FR434">
        <v>0.03224984210717164</v>
      </c>
      <c r="FS434">
        <v>1</v>
      </c>
      <c r="FT434">
        <v>266.4205882352941</v>
      </c>
      <c r="FU434">
        <v>3.964858708788529</v>
      </c>
      <c r="FV434">
        <v>6.990193947143754</v>
      </c>
      <c r="FW434">
        <v>0</v>
      </c>
      <c r="FX434">
        <v>0.08779306499999999</v>
      </c>
      <c r="FY434">
        <v>0.001772116322701588</v>
      </c>
      <c r="FZ434">
        <v>0.0009291460836569241</v>
      </c>
      <c r="GA434">
        <v>1</v>
      </c>
      <c r="GB434">
        <v>2</v>
      </c>
      <c r="GC434">
        <v>3</v>
      </c>
      <c r="GD434" t="s">
        <v>425</v>
      </c>
      <c r="GE434">
        <v>3.10302</v>
      </c>
      <c r="GF434">
        <v>2.72657</v>
      </c>
      <c r="GG434">
        <v>0.08817709999999999</v>
      </c>
      <c r="GH434">
        <v>0.0877098</v>
      </c>
      <c r="GI434">
        <v>0.105269</v>
      </c>
      <c r="GJ434">
        <v>0.106388</v>
      </c>
      <c r="GK434">
        <v>23833.3</v>
      </c>
      <c r="GL434">
        <v>21638.6</v>
      </c>
      <c r="GM434">
        <v>26702.6</v>
      </c>
      <c r="GN434">
        <v>23941.1</v>
      </c>
      <c r="GO434">
        <v>38231.3</v>
      </c>
      <c r="GP434">
        <v>31624.5</v>
      </c>
      <c r="GQ434">
        <v>46632.9</v>
      </c>
      <c r="GR434">
        <v>37876.6</v>
      </c>
      <c r="GS434">
        <v>1.86693</v>
      </c>
      <c r="GT434">
        <v>1.85818</v>
      </c>
      <c r="GU434">
        <v>0.0950173</v>
      </c>
      <c r="GV434">
        <v>0</v>
      </c>
      <c r="GW434">
        <v>28.4177</v>
      </c>
      <c r="GX434">
        <v>999.9</v>
      </c>
      <c r="GY434">
        <v>52.8</v>
      </c>
      <c r="GZ434">
        <v>31.8</v>
      </c>
      <c r="HA434">
        <v>27.642</v>
      </c>
      <c r="HB434">
        <v>60.9437</v>
      </c>
      <c r="HC434">
        <v>25.9615</v>
      </c>
      <c r="HD434">
        <v>1</v>
      </c>
      <c r="HE434">
        <v>0.136626</v>
      </c>
      <c r="HF434">
        <v>-1.3655</v>
      </c>
      <c r="HG434">
        <v>20.2931</v>
      </c>
      <c r="HH434">
        <v>5.22073</v>
      </c>
      <c r="HI434">
        <v>11.9798</v>
      </c>
      <c r="HJ434">
        <v>4.9651</v>
      </c>
      <c r="HK434">
        <v>3.27593</v>
      </c>
      <c r="HL434">
        <v>9999</v>
      </c>
      <c r="HM434">
        <v>9999</v>
      </c>
      <c r="HN434">
        <v>9999</v>
      </c>
      <c r="HO434">
        <v>999.9</v>
      </c>
      <c r="HP434">
        <v>1.86386</v>
      </c>
      <c r="HQ434">
        <v>1.86005</v>
      </c>
      <c r="HR434">
        <v>1.85837</v>
      </c>
      <c r="HS434">
        <v>1.85974</v>
      </c>
      <c r="HT434">
        <v>1.85986</v>
      </c>
      <c r="HU434">
        <v>1.85837</v>
      </c>
      <c r="HV434">
        <v>1.85745</v>
      </c>
      <c r="HW434">
        <v>1.85236</v>
      </c>
      <c r="HX434">
        <v>0</v>
      </c>
      <c r="HY434">
        <v>0</v>
      </c>
      <c r="HZ434">
        <v>0</v>
      </c>
      <c r="IA434">
        <v>0</v>
      </c>
      <c r="IB434" t="s">
        <v>426</v>
      </c>
      <c r="IC434" t="s">
        <v>427</v>
      </c>
      <c r="ID434" t="s">
        <v>428</v>
      </c>
      <c r="IE434" t="s">
        <v>428</v>
      </c>
      <c r="IF434" t="s">
        <v>428</v>
      </c>
      <c r="IG434" t="s">
        <v>428</v>
      </c>
      <c r="IH434">
        <v>0</v>
      </c>
      <c r="II434">
        <v>100</v>
      </c>
      <c r="IJ434">
        <v>100</v>
      </c>
      <c r="IK434">
        <v>-0.661</v>
      </c>
      <c r="IL434">
        <v>0.3032</v>
      </c>
      <c r="IM434">
        <v>-0.6605319167387009</v>
      </c>
      <c r="IN434">
        <v>-0.0004737513092168879</v>
      </c>
      <c r="IO434">
        <v>1.233974951706583E-06</v>
      </c>
      <c r="IP434">
        <v>-2.791035861235605E-10</v>
      </c>
      <c r="IQ434">
        <v>0.04306461537617447</v>
      </c>
      <c r="IR434">
        <v>-0.002560808816659483</v>
      </c>
      <c r="IS434">
        <v>0.0007441110143227328</v>
      </c>
      <c r="IT434">
        <v>-6.151772081818622E-06</v>
      </c>
      <c r="IU434">
        <v>2</v>
      </c>
      <c r="IV434">
        <v>1988</v>
      </c>
      <c r="IW434">
        <v>1</v>
      </c>
      <c r="IX434">
        <v>28</v>
      </c>
      <c r="IY434">
        <v>190458.3</v>
      </c>
      <c r="IZ434">
        <v>190458.5</v>
      </c>
      <c r="JA434">
        <v>1.1499</v>
      </c>
      <c r="JB434">
        <v>2.60986</v>
      </c>
      <c r="JC434">
        <v>1.49658</v>
      </c>
      <c r="JD434">
        <v>2.34741</v>
      </c>
      <c r="JE434">
        <v>1.54907</v>
      </c>
      <c r="JF434">
        <v>2.46704</v>
      </c>
      <c r="JG434">
        <v>36.6233</v>
      </c>
      <c r="JH434">
        <v>24.0875</v>
      </c>
      <c r="JI434">
        <v>18</v>
      </c>
      <c r="JJ434">
        <v>481.909</v>
      </c>
      <c r="JK434">
        <v>490.856</v>
      </c>
      <c r="JL434">
        <v>30.2752</v>
      </c>
      <c r="JM434">
        <v>29.0205</v>
      </c>
      <c r="JN434">
        <v>29.9999</v>
      </c>
      <c r="JO434">
        <v>29.2315</v>
      </c>
      <c r="JP434">
        <v>29.2236</v>
      </c>
      <c r="JQ434">
        <v>23.1131</v>
      </c>
      <c r="JR434">
        <v>19.4178</v>
      </c>
      <c r="JS434">
        <v>100</v>
      </c>
      <c r="JT434">
        <v>30.279</v>
      </c>
      <c r="JU434">
        <v>420</v>
      </c>
      <c r="JV434">
        <v>23.286</v>
      </c>
      <c r="JW434">
        <v>101.956</v>
      </c>
      <c r="JX434">
        <v>91.3449</v>
      </c>
    </row>
    <row r="435" spans="1:284">
      <c r="A435">
        <v>417</v>
      </c>
      <c r="B435">
        <v>1758417103</v>
      </c>
      <c r="C435">
        <v>4400</v>
      </c>
      <c r="D435" t="s">
        <v>1271</v>
      </c>
      <c r="E435" t="s">
        <v>1272</v>
      </c>
      <c r="F435">
        <v>5</v>
      </c>
      <c r="G435" t="s">
        <v>1220</v>
      </c>
      <c r="H435" t="s">
        <v>421</v>
      </c>
      <c r="I435">
        <v>1758417095</v>
      </c>
      <c r="J435">
        <f>(K435)/1000</f>
        <v>0</v>
      </c>
      <c r="K435">
        <f>1000*DK435*AI435*(DG435-DH435)/(100*CZ435*(1000-AI435*DG435))</f>
        <v>0</v>
      </c>
      <c r="L435">
        <f>DK435*AI435*(DF435-DE435*(1000-AI435*DH435)/(1000-AI435*DG435))/(100*CZ435)</f>
        <v>0</v>
      </c>
      <c r="M435">
        <f>DE435 - IF(AI435&gt;1, L435*CZ435*100.0/(AK435), 0)</f>
        <v>0</v>
      </c>
      <c r="N435">
        <f>((T435-J435/2)*M435-L435)/(T435+J435/2)</f>
        <v>0</v>
      </c>
      <c r="O435">
        <f>N435*(DL435+DM435)/1000.0</f>
        <v>0</v>
      </c>
      <c r="P435">
        <f>(DE435 - IF(AI435&gt;1, L435*CZ435*100.0/(AK435), 0))*(DL435+DM435)/1000.0</f>
        <v>0</v>
      </c>
      <c r="Q435">
        <f>2.0/((1/S435-1/R435)+SIGN(S435)*SQRT((1/S435-1/R435)*(1/S435-1/R435) + 4*DA435/((DA435+1)*(DA435+1))*(2*1/S435*1/R435-1/R435*1/R435)))</f>
        <v>0</v>
      </c>
      <c r="R435">
        <f>IF(LEFT(DB435,1)&lt;&gt;"0",IF(LEFT(DB435,1)="1",3.0,DC435),$D$5+$E$5*(DS435*DL435/($K$5*1000))+$F$5*(DS435*DL435/($K$5*1000))*MAX(MIN(CZ435,$J$5),$I$5)*MAX(MIN(CZ435,$J$5),$I$5)+$G$5*MAX(MIN(CZ435,$J$5),$I$5)*(DS435*DL435/($K$5*1000))+$H$5*(DS435*DL435/($K$5*1000))*(DS435*DL435/($K$5*1000)))</f>
        <v>0</v>
      </c>
      <c r="S435">
        <f>J435*(1000-(1000*0.61365*exp(17.502*W435/(240.97+W435))/(DL435+DM435)+DG435)/2)/(1000*0.61365*exp(17.502*W435/(240.97+W435))/(DL435+DM435)-DG435)</f>
        <v>0</v>
      </c>
      <c r="T435">
        <f>1/((DA435+1)/(Q435/1.6)+1/(R435/1.37)) + DA435/((DA435+1)/(Q435/1.6) + DA435/(R435/1.37))</f>
        <v>0</v>
      </c>
      <c r="U435">
        <f>(CV435*CY435)</f>
        <v>0</v>
      </c>
      <c r="V435">
        <f>(DN435+(U435+2*0.95*5.67E-8*(((DN435+$B$9)+273)^4-(DN435+273)^4)-44100*J435)/(1.84*29.3*R435+8*0.95*5.67E-8*(DN435+273)^3))</f>
        <v>0</v>
      </c>
      <c r="W435">
        <f>($C$9*DO435+$D$9*DP435+$E$9*V435)</f>
        <v>0</v>
      </c>
      <c r="X435">
        <f>0.61365*exp(17.502*W435/(240.97+W435))</f>
        <v>0</v>
      </c>
      <c r="Y435">
        <f>(Z435/AA435*100)</f>
        <v>0</v>
      </c>
      <c r="Z435">
        <f>DG435*(DL435+DM435)/1000</f>
        <v>0</v>
      </c>
      <c r="AA435">
        <f>0.61365*exp(17.502*DN435/(240.97+DN435))</f>
        <v>0</v>
      </c>
      <c r="AB435">
        <f>(X435-DG435*(DL435+DM435)/1000)</f>
        <v>0</v>
      </c>
      <c r="AC435">
        <f>(-J435*44100)</f>
        <v>0</v>
      </c>
      <c r="AD435">
        <f>2*29.3*R435*0.92*(DN435-W435)</f>
        <v>0</v>
      </c>
      <c r="AE435">
        <f>2*0.95*5.67E-8*(((DN435+$B$9)+273)^4-(W435+273)^4)</f>
        <v>0</v>
      </c>
      <c r="AF435">
        <f>U435+AE435+AC435+AD435</f>
        <v>0</v>
      </c>
      <c r="AG435">
        <v>0</v>
      </c>
      <c r="AH435">
        <v>0</v>
      </c>
      <c r="AI435">
        <f>IF(AG435*$H$15&gt;=AK435,1.0,(AK435/(AK435-AG435*$H$15)))</f>
        <v>0</v>
      </c>
      <c r="AJ435">
        <f>(AI435-1)*100</f>
        <v>0</v>
      </c>
      <c r="AK435">
        <f>MAX(0,($B$15+$C$15*DS435)/(1+$D$15*DS435)*DL435/(DN435+273)*$E$15)</f>
        <v>0</v>
      </c>
      <c r="AL435" t="s">
        <v>422</v>
      </c>
      <c r="AM435" t="s">
        <v>422</v>
      </c>
      <c r="AN435">
        <v>0</v>
      </c>
      <c r="AO435">
        <v>0</v>
      </c>
      <c r="AP435">
        <f>1-AN435/AO435</f>
        <v>0</v>
      </c>
      <c r="AQ435">
        <v>0</v>
      </c>
      <c r="AR435" t="s">
        <v>422</v>
      </c>
      <c r="AS435" t="s">
        <v>422</v>
      </c>
      <c r="AT435">
        <v>0</v>
      </c>
      <c r="AU435">
        <v>0</v>
      </c>
      <c r="AV435">
        <f>1-AT435/AU435</f>
        <v>0</v>
      </c>
      <c r="AW435">
        <v>0.5</v>
      </c>
      <c r="AX435">
        <f>CW435</f>
        <v>0</v>
      </c>
      <c r="AY435">
        <f>L435</f>
        <v>0</v>
      </c>
      <c r="AZ435">
        <f>AV435*AW435*AX435</f>
        <v>0</v>
      </c>
      <c r="BA435">
        <f>(AY435-AQ435)/AX435</f>
        <v>0</v>
      </c>
      <c r="BB435">
        <f>(AO435-AU435)/AU435</f>
        <v>0</v>
      </c>
      <c r="BC435">
        <f>AN435/(AP435+AN435/AU435)</f>
        <v>0</v>
      </c>
      <c r="BD435" t="s">
        <v>422</v>
      </c>
      <c r="BE435">
        <v>0</v>
      </c>
      <c r="BF435">
        <f>IF(BE435&lt;&gt;0, BE435, BC435)</f>
        <v>0</v>
      </c>
      <c r="BG435">
        <f>1-BF435/AU435</f>
        <v>0</v>
      </c>
      <c r="BH435">
        <f>(AU435-AT435)/(AU435-BF435)</f>
        <v>0</v>
      </c>
      <c r="BI435">
        <f>(AO435-AU435)/(AO435-BF435)</f>
        <v>0</v>
      </c>
      <c r="BJ435">
        <f>(AU435-AT435)/(AU435-AN435)</f>
        <v>0</v>
      </c>
      <c r="BK435">
        <f>(AO435-AU435)/(AO435-AN435)</f>
        <v>0</v>
      </c>
      <c r="BL435">
        <f>(BH435*BF435/AT435)</f>
        <v>0</v>
      </c>
      <c r="BM435">
        <f>(1-BL435)</f>
        <v>0</v>
      </c>
      <c r="CV435">
        <f>$B$13*DT435+$C$13*DU435+$F$13*EF435*(1-EI435)</f>
        <v>0</v>
      </c>
      <c r="CW435">
        <f>CV435*CX435</f>
        <v>0</v>
      </c>
      <c r="CX435">
        <f>($B$13*$D$11+$C$13*$D$11+$F$13*((ES435+EK435)/MAX(ES435+EK435+ET435, 0.1)*$I$11+ET435/MAX(ES435+EK435+ET435, 0.1)*$J$11))/($B$13+$C$13+$F$13)</f>
        <v>0</v>
      </c>
      <c r="CY435">
        <f>($B$13*$K$11+$C$13*$K$11+$F$13*((ES435+EK435)/MAX(ES435+EK435+ET435, 0.1)*$P$11+ET435/MAX(ES435+EK435+ET435, 0.1)*$Q$11))/($B$13+$C$13+$F$13)</f>
        <v>0</v>
      </c>
      <c r="CZ435">
        <v>2.44</v>
      </c>
      <c r="DA435">
        <v>0.5</v>
      </c>
      <c r="DB435" t="s">
        <v>423</v>
      </c>
      <c r="DC435">
        <v>2</v>
      </c>
      <c r="DD435">
        <v>1758417095</v>
      </c>
      <c r="DE435">
        <v>422.5771666666667</v>
      </c>
      <c r="DF435">
        <v>419.997625</v>
      </c>
      <c r="DG435">
        <v>23.316275</v>
      </c>
      <c r="DH435">
        <v>23.2280625</v>
      </c>
      <c r="DI435">
        <v>423.2382499999999</v>
      </c>
      <c r="DJ435">
        <v>23.0130375</v>
      </c>
      <c r="DK435">
        <v>500.0225416666667</v>
      </c>
      <c r="DL435">
        <v>90.18104999999998</v>
      </c>
      <c r="DM435">
        <v>0.06827835</v>
      </c>
      <c r="DN435">
        <v>29.77105416666667</v>
      </c>
      <c r="DO435">
        <v>29.96977916666667</v>
      </c>
      <c r="DP435">
        <v>999.9</v>
      </c>
      <c r="DQ435">
        <v>0</v>
      </c>
      <c r="DR435">
        <v>0</v>
      </c>
      <c r="DS435">
        <v>10003.64708333333</v>
      </c>
      <c r="DT435">
        <v>0</v>
      </c>
      <c r="DU435">
        <v>3.768255416666667</v>
      </c>
      <c r="DV435">
        <v>2.579447083333333</v>
      </c>
      <c r="DW435">
        <v>432.6651666666667</v>
      </c>
      <c r="DX435">
        <v>429.9852916666666</v>
      </c>
      <c r="DY435">
        <v>0.08820763750000001</v>
      </c>
      <c r="DZ435">
        <v>419.997625</v>
      </c>
      <c r="EA435">
        <v>23.2280625</v>
      </c>
      <c r="EB435">
        <v>2.102685833333333</v>
      </c>
      <c r="EC435">
        <v>2.094732083333333</v>
      </c>
      <c r="ED435">
        <v>18.23954166666667</v>
      </c>
      <c r="EE435">
        <v>18.179175</v>
      </c>
      <c r="EF435">
        <v>0.00500078</v>
      </c>
      <c r="EG435">
        <v>0</v>
      </c>
      <c r="EH435">
        <v>0</v>
      </c>
      <c r="EI435">
        <v>0</v>
      </c>
      <c r="EJ435">
        <v>266.2416666666667</v>
      </c>
      <c r="EK435">
        <v>0.00500078</v>
      </c>
      <c r="EL435">
        <v>-18.82083333333333</v>
      </c>
      <c r="EM435">
        <v>-1.416666666666667</v>
      </c>
      <c r="EN435">
        <v>35.05966666666666</v>
      </c>
      <c r="EO435">
        <v>38.434625</v>
      </c>
      <c r="EP435">
        <v>37.26545833333333</v>
      </c>
      <c r="EQ435">
        <v>38.47108333333333</v>
      </c>
      <c r="ER435">
        <v>37.54408333333333</v>
      </c>
      <c r="ES435">
        <v>0</v>
      </c>
      <c r="ET435">
        <v>0</v>
      </c>
      <c r="EU435">
        <v>0</v>
      </c>
      <c r="EV435">
        <v>1758417103.2</v>
      </c>
      <c r="EW435">
        <v>0</v>
      </c>
      <c r="EX435">
        <v>266.4576923076923</v>
      </c>
      <c r="EY435">
        <v>13.32307685826584</v>
      </c>
      <c r="EZ435">
        <v>-16.28717928182845</v>
      </c>
      <c r="FA435">
        <v>-19.06153846153846</v>
      </c>
      <c r="FB435">
        <v>15</v>
      </c>
      <c r="FC435">
        <v>0</v>
      </c>
      <c r="FD435" t="s">
        <v>424</v>
      </c>
      <c r="FE435">
        <v>1746989605.5</v>
      </c>
      <c r="FF435">
        <v>1746989593.5</v>
      </c>
      <c r="FG435">
        <v>0</v>
      </c>
      <c r="FH435">
        <v>-0.274</v>
      </c>
      <c r="FI435">
        <v>-0.002</v>
      </c>
      <c r="FJ435">
        <v>2.549</v>
      </c>
      <c r="FK435">
        <v>0.129</v>
      </c>
      <c r="FL435">
        <v>420</v>
      </c>
      <c r="FM435">
        <v>17</v>
      </c>
      <c r="FN435">
        <v>0.02</v>
      </c>
      <c r="FO435">
        <v>0.04</v>
      </c>
      <c r="FP435">
        <v>2.579686341463415</v>
      </c>
      <c r="FQ435">
        <v>-0.05613491289198488</v>
      </c>
      <c r="FR435">
        <v>0.02798334964486592</v>
      </c>
      <c r="FS435">
        <v>1</v>
      </c>
      <c r="FT435">
        <v>266.4176470588235</v>
      </c>
      <c r="FU435">
        <v>11.6271963723891</v>
      </c>
      <c r="FV435">
        <v>7.147540530849645</v>
      </c>
      <c r="FW435">
        <v>0</v>
      </c>
      <c r="FX435">
        <v>0.08814746585365854</v>
      </c>
      <c r="FY435">
        <v>0.00660412682926831</v>
      </c>
      <c r="FZ435">
        <v>0.001294319539015745</v>
      </c>
      <c r="GA435">
        <v>1</v>
      </c>
      <c r="GB435">
        <v>2</v>
      </c>
      <c r="GC435">
        <v>3</v>
      </c>
      <c r="GD435" t="s">
        <v>425</v>
      </c>
      <c r="GE435">
        <v>3.10307</v>
      </c>
      <c r="GF435">
        <v>2.72638</v>
      </c>
      <c r="GG435">
        <v>0.08817609999999999</v>
      </c>
      <c r="GH435">
        <v>0.08771320000000001</v>
      </c>
      <c r="GI435">
        <v>0.10527</v>
      </c>
      <c r="GJ435">
        <v>0.106388</v>
      </c>
      <c r="GK435">
        <v>23833.4</v>
      </c>
      <c r="GL435">
        <v>21638.5</v>
      </c>
      <c r="GM435">
        <v>26702.7</v>
      </c>
      <c r="GN435">
        <v>23941.1</v>
      </c>
      <c r="GO435">
        <v>38231.4</v>
      </c>
      <c r="GP435">
        <v>31624.7</v>
      </c>
      <c r="GQ435">
        <v>46633</v>
      </c>
      <c r="GR435">
        <v>37876.8</v>
      </c>
      <c r="GS435">
        <v>1.86693</v>
      </c>
      <c r="GT435">
        <v>1.8581</v>
      </c>
      <c r="GU435">
        <v>0.0957325</v>
      </c>
      <c r="GV435">
        <v>0</v>
      </c>
      <c r="GW435">
        <v>28.4159</v>
      </c>
      <c r="GX435">
        <v>999.9</v>
      </c>
      <c r="GY435">
        <v>52.8</v>
      </c>
      <c r="GZ435">
        <v>31.8</v>
      </c>
      <c r="HA435">
        <v>27.6423</v>
      </c>
      <c r="HB435">
        <v>60.8637</v>
      </c>
      <c r="HC435">
        <v>25.9856</v>
      </c>
      <c r="HD435">
        <v>1</v>
      </c>
      <c r="HE435">
        <v>0.136679</v>
      </c>
      <c r="HF435">
        <v>-1.35752</v>
      </c>
      <c r="HG435">
        <v>20.2931</v>
      </c>
      <c r="HH435">
        <v>5.22073</v>
      </c>
      <c r="HI435">
        <v>11.98</v>
      </c>
      <c r="HJ435">
        <v>4.96515</v>
      </c>
      <c r="HK435">
        <v>3.27595</v>
      </c>
      <c r="HL435">
        <v>9999</v>
      </c>
      <c r="HM435">
        <v>9999</v>
      </c>
      <c r="HN435">
        <v>9999</v>
      </c>
      <c r="HO435">
        <v>999.9</v>
      </c>
      <c r="HP435">
        <v>1.86386</v>
      </c>
      <c r="HQ435">
        <v>1.86005</v>
      </c>
      <c r="HR435">
        <v>1.85837</v>
      </c>
      <c r="HS435">
        <v>1.85974</v>
      </c>
      <c r="HT435">
        <v>1.85985</v>
      </c>
      <c r="HU435">
        <v>1.85837</v>
      </c>
      <c r="HV435">
        <v>1.85745</v>
      </c>
      <c r="HW435">
        <v>1.85238</v>
      </c>
      <c r="HX435">
        <v>0</v>
      </c>
      <c r="HY435">
        <v>0</v>
      </c>
      <c r="HZ435">
        <v>0</v>
      </c>
      <c r="IA435">
        <v>0</v>
      </c>
      <c r="IB435" t="s">
        <v>426</v>
      </c>
      <c r="IC435" t="s">
        <v>427</v>
      </c>
      <c r="ID435" t="s">
        <v>428</v>
      </c>
      <c r="IE435" t="s">
        <v>428</v>
      </c>
      <c r="IF435" t="s">
        <v>428</v>
      </c>
      <c r="IG435" t="s">
        <v>428</v>
      </c>
      <c r="IH435">
        <v>0</v>
      </c>
      <c r="II435">
        <v>100</v>
      </c>
      <c r="IJ435">
        <v>100</v>
      </c>
      <c r="IK435">
        <v>-0.662</v>
      </c>
      <c r="IL435">
        <v>0.3033</v>
      </c>
      <c r="IM435">
        <v>-0.6605319167387009</v>
      </c>
      <c r="IN435">
        <v>-0.0004737513092168879</v>
      </c>
      <c r="IO435">
        <v>1.233974951706583E-06</v>
      </c>
      <c r="IP435">
        <v>-2.791035861235605E-10</v>
      </c>
      <c r="IQ435">
        <v>0.04306461537617447</v>
      </c>
      <c r="IR435">
        <v>-0.002560808816659483</v>
      </c>
      <c r="IS435">
        <v>0.0007441110143227328</v>
      </c>
      <c r="IT435">
        <v>-6.151772081818622E-06</v>
      </c>
      <c r="IU435">
        <v>2</v>
      </c>
      <c r="IV435">
        <v>1988</v>
      </c>
      <c r="IW435">
        <v>1</v>
      </c>
      <c r="IX435">
        <v>28</v>
      </c>
      <c r="IY435">
        <v>190458.3</v>
      </c>
      <c r="IZ435">
        <v>190458.5</v>
      </c>
      <c r="JA435">
        <v>1.1499</v>
      </c>
      <c r="JB435">
        <v>2.61108</v>
      </c>
      <c r="JC435">
        <v>1.49658</v>
      </c>
      <c r="JD435">
        <v>2.35107</v>
      </c>
      <c r="JE435">
        <v>1.54907</v>
      </c>
      <c r="JF435">
        <v>2.48169</v>
      </c>
      <c r="JG435">
        <v>36.6469</v>
      </c>
      <c r="JH435">
        <v>24.0963</v>
      </c>
      <c r="JI435">
        <v>18</v>
      </c>
      <c r="JJ435">
        <v>481.903</v>
      </c>
      <c r="JK435">
        <v>490.801</v>
      </c>
      <c r="JL435">
        <v>30.2829</v>
      </c>
      <c r="JM435">
        <v>29.0192</v>
      </c>
      <c r="JN435">
        <v>30</v>
      </c>
      <c r="JO435">
        <v>29.2307</v>
      </c>
      <c r="JP435">
        <v>29.2229</v>
      </c>
      <c r="JQ435">
        <v>23.1145</v>
      </c>
      <c r="JR435">
        <v>19.4178</v>
      </c>
      <c r="JS435">
        <v>100</v>
      </c>
      <c r="JT435">
        <v>30.3013</v>
      </c>
      <c r="JU435">
        <v>420</v>
      </c>
      <c r="JV435">
        <v>23.2861</v>
      </c>
      <c r="JW435">
        <v>101.956</v>
      </c>
      <c r="JX435">
        <v>91.3451</v>
      </c>
    </row>
    <row r="436" spans="1:284">
      <c r="A436">
        <v>418</v>
      </c>
      <c r="B436">
        <v>1758417105</v>
      </c>
      <c r="C436">
        <v>4402</v>
      </c>
      <c r="D436" t="s">
        <v>1273</v>
      </c>
      <c r="E436" t="s">
        <v>1274</v>
      </c>
      <c r="F436">
        <v>5</v>
      </c>
      <c r="G436" t="s">
        <v>1220</v>
      </c>
      <c r="H436" t="s">
        <v>421</v>
      </c>
      <c r="I436">
        <v>1758417097</v>
      </c>
      <c r="J436">
        <f>(K436)/1000</f>
        <v>0</v>
      </c>
      <c r="K436">
        <f>1000*DK436*AI436*(DG436-DH436)/(100*CZ436*(1000-AI436*DG436))</f>
        <v>0</v>
      </c>
      <c r="L436">
        <f>DK436*AI436*(DF436-DE436*(1000-AI436*DH436)/(1000-AI436*DG436))/(100*CZ436)</f>
        <v>0</v>
      </c>
      <c r="M436">
        <f>DE436 - IF(AI436&gt;1, L436*CZ436*100.0/(AK436), 0)</f>
        <v>0</v>
      </c>
      <c r="N436">
        <f>((T436-J436/2)*M436-L436)/(T436+J436/2)</f>
        <v>0</v>
      </c>
      <c r="O436">
        <f>N436*(DL436+DM436)/1000.0</f>
        <v>0</v>
      </c>
      <c r="P436">
        <f>(DE436 - IF(AI436&gt;1, L436*CZ436*100.0/(AK436), 0))*(DL436+DM436)/1000.0</f>
        <v>0</v>
      </c>
      <c r="Q436">
        <f>2.0/((1/S436-1/R436)+SIGN(S436)*SQRT((1/S436-1/R436)*(1/S436-1/R436) + 4*DA436/((DA436+1)*(DA436+1))*(2*1/S436*1/R436-1/R436*1/R436)))</f>
        <v>0</v>
      </c>
      <c r="R436">
        <f>IF(LEFT(DB436,1)&lt;&gt;"0",IF(LEFT(DB436,1)="1",3.0,DC436),$D$5+$E$5*(DS436*DL436/($K$5*1000))+$F$5*(DS436*DL436/($K$5*1000))*MAX(MIN(CZ436,$J$5),$I$5)*MAX(MIN(CZ436,$J$5),$I$5)+$G$5*MAX(MIN(CZ436,$J$5),$I$5)*(DS436*DL436/($K$5*1000))+$H$5*(DS436*DL436/($K$5*1000))*(DS436*DL436/($K$5*1000)))</f>
        <v>0</v>
      </c>
      <c r="S436">
        <f>J436*(1000-(1000*0.61365*exp(17.502*W436/(240.97+W436))/(DL436+DM436)+DG436)/2)/(1000*0.61365*exp(17.502*W436/(240.97+W436))/(DL436+DM436)-DG436)</f>
        <v>0</v>
      </c>
      <c r="T436">
        <f>1/((DA436+1)/(Q436/1.6)+1/(R436/1.37)) + DA436/((DA436+1)/(Q436/1.6) + DA436/(R436/1.37))</f>
        <v>0</v>
      </c>
      <c r="U436">
        <f>(CV436*CY436)</f>
        <v>0</v>
      </c>
      <c r="V436">
        <f>(DN436+(U436+2*0.95*5.67E-8*(((DN436+$B$9)+273)^4-(DN436+273)^4)-44100*J436)/(1.84*29.3*R436+8*0.95*5.67E-8*(DN436+273)^3))</f>
        <v>0</v>
      </c>
      <c r="W436">
        <f>($C$9*DO436+$D$9*DP436+$E$9*V436)</f>
        <v>0</v>
      </c>
      <c r="X436">
        <f>0.61365*exp(17.502*W436/(240.97+W436))</f>
        <v>0</v>
      </c>
      <c r="Y436">
        <f>(Z436/AA436*100)</f>
        <v>0</v>
      </c>
      <c r="Z436">
        <f>DG436*(DL436+DM436)/1000</f>
        <v>0</v>
      </c>
      <c r="AA436">
        <f>0.61365*exp(17.502*DN436/(240.97+DN436))</f>
        <v>0</v>
      </c>
      <c r="AB436">
        <f>(X436-DG436*(DL436+DM436)/1000)</f>
        <v>0</v>
      </c>
      <c r="AC436">
        <f>(-J436*44100)</f>
        <v>0</v>
      </c>
      <c r="AD436">
        <f>2*29.3*R436*0.92*(DN436-W436)</f>
        <v>0</v>
      </c>
      <c r="AE436">
        <f>2*0.95*5.67E-8*(((DN436+$B$9)+273)^4-(W436+273)^4)</f>
        <v>0</v>
      </c>
      <c r="AF436">
        <f>U436+AE436+AC436+AD436</f>
        <v>0</v>
      </c>
      <c r="AG436">
        <v>0</v>
      </c>
      <c r="AH436">
        <v>0</v>
      </c>
      <c r="AI436">
        <f>IF(AG436*$H$15&gt;=AK436,1.0,(AK436/(AK436-AG436*$H$15)))</f>
        <v>0</v>
      </c>
      <c r="AJ436">
        <f>(AI436-1)*100</f>
        <v>0</v>
      </c>
      <c r="AK436">
        <f>MAX(0,($B$15+$C$15*DS436)/(1+$D$15*DS436)*DL436/(DN436+273)*$E$15)</f>
        <v>0</v>
      </c>
      <c r="AL436" t="s">
        <v>422</v>
      </c>
      <c r="AM436" t="s">
        <v>422</v>
      </c>
      <c r="AN436">
        <v>0</v>
      </c>
      <c r="AO436">
        <v>0</v>
      </c>
      <c r="AP436">
        <f>1-AN436/AO436</f>
        <v>0</v>
      </c>
      <c r="AQ436">
        <v>0</v>
      </c>
      <c r="AR436" t="s">
        <v>422</v>
      </c>
      <c r="AS436" t="s">
        <v>422</v>
      </c>
      <c r="AT436">
        <v>0</v>
      </c>
      <c r="AU436">
        <v>0</v>
      </c>
      <c r="AV436">
        <f>1-AT436/AU436</f>
        <v>0</v>
      </c>
      <c r="AW436">
        <v>0.5</v>
      </c>
      <c r="AX436">
        <f>CW436</f>
        <v>0</v>
      </c>
      <c r="AY436">
        <f>L436</f>
        <v>0</v>
      </c>
      <c r="AZ436">
        <f>AV436*AW436*AX436</f>
        <v>0</v>
      </c>
      <c r="BA436">
        <f>(AY436-AQ436)/AX436</f>
        <v>0</v>
      </c>
      <c r="BB436">
        <f>(AO436-AU436)/AU436</f>
        <v>0</v>
      </c>
      <c r="BC436">
        <f>AN436/(AP436+AN436/AU436)</f>
        <v>0</v>
      </c>
      <c r="BD436" t="s">
        <v>422</v>
      </c>
      <c r="BE436">
        <v>0</v>
      </c>
      <c r="BF436">
        <f>IF(BE436&lt;&gt;0, BE436, BC436)</f>
        <v>0</v>
      </c>
      <c r="BG436">
        <f>1-BF436/AU436</f>
        <v>0</v>
      </c>
      <c r="BH436">
        <f>(AU436-AT436)/(AU436-BF436)</f>
        <v>0</v>
      </c>
      <c r="BI436">
        <f>(AO436-AU436)/(AO436-BF436)</f>
        <v>0</v>
      </c>
      <c r="BJ436">
        <f>(AU436-AT436)/(AU436-AN436)</f>
        <v>0</v>
      </c>
      <c r="BK436">
        <f>(AO436-AU436)/(AO436-AN436)</f>
        <v>0</v>
      </c>
      <c r="BL436">
        <f>(BH436*BF436/AT436)</f>
        <v>0</v>
      </c>
      <c r="BM436">
        <f>(1-BL436)</f>
        <v>0</v>
      </c>
      <c r="CV436">
        <f>$B$13*DT436+$C$13*DU436+$F$13*EF436*(1-EI436)</f>
        <v>0</v>
      </c>
      <c r="CW436">
        <f>CV436*CX436</f>
        <v>0</v>
      </c>
      <c r="CX436">
        <f>($B$13*$D$11+$C$13*$D$11+$F$13*((ES436+EK436)/MAX(ES436+EK436+ET436, 0.1)*$I$11+ET436/MAX(ES436+EK436+ET436, 0.1)*$J$11))/($B$13+$C$13+$F$13)</f>
        <v>0</v>
      </c>
      <c r="CY436">
        <f>($B$13*$K$11+$C$13*$K$11+$F$13*((ES436+EK436)/MAX(ES436+EK436+ET436, 0.1)*$P$11+ET436/MAX(ES436+EK436+ET436, 0.1)*$Q$11))/($B$13+$C$13+$F$13)</f>
        <v>0</v>
      </c>
      <c r="CZ436">
        <v>2.44</v>
      </c>
      <c r="DA436">
        <v>0.5</v>
      </c>
      <c r="DB436" t="s">
        <v>423</v>
      </c>
      <c r="DC436">
        <v>2</v>
      </c>
      <c r="DD436">
        <v>1758417097</v>
      </c>
      <c r="DE436">
        <v>422.568375</v>
      </c>
      <c r="DF436">
        <v>419.9960833333333</v>
      </c>
      <c r="DG436">
        <v>23.31612083333333</v>
      </c>
      <c r="DH436">
        <v>23.22749583333333</v>
      </c>
      <c r="DI436">
        <v>423.2294166666666</v>
      </c>
      <c r="DJ436">
        <v>23.01288333333333</v>
      </c>
      <c r="DK436">
        <v>500.0210833333333</v>
      </c>
      <c r="DL436">
        <v>90.18089999999999</v>
      </c>
      <c r="DM436">
        <v>0.0682742625</v>
      </c>
      <c r="DN436">
        <v>29.7718125</v>
      </c>
      <c r="DO436">
        <v>29.97154583333333</v>
      </c>
      <c r="DP436">
        <v>999.9</v>
      </c>
      <c r="DQ436">
        <v>0</v>
      </c>
      <c r="DR436">
        <v>0</v>
      </c>
      <c r="DS436">
        <v>9998.254166666668</v>
      </c>
      <c r="DT436">
        <v>0</v>
      </c>
      <c r="DU436">
        <v>3.768065416666667</v>
      </c>
      <c r="DV436">
        <v>2.572188333333333</v>
      </c>
      <c r="DW436">
        <v>432.6560416666666</v>
      </c>
      <c r="DX436">
        <v>429.9834583333333</v>
      </c>
      <c r="DY436">
        <v>0.08861787916666668</v>
      </c>
      <c r="DZ436">
        <v>419.9960833333333</v>
      </c>
      <c r="EA436">
        <v>23.22749583333333</v>
      </c>
      <c r="EB436">
        <v>2.102668333333333</v>
      </c>
      <c r="EC436">
        <v>2.0946775</v>
      </c>
      <c r="ED436">
        <v>18.23940833333333</v>
      </c>
      <c r="EE436">
        <v>18.17875833333333</v>
      </c>
      <c r="EF436">
        <v>0.00500078</v>
      </c>
      <c r="EG436">
        <v>0</v>
      </c>
      <c r="EH436">
        <v>0</v>
      </c>
      <c r="EI436">
        <v>0</v>
      </c>
      <c r="EJ436">
        <v>266.7708333333333</v>
      </c>
      <c r="EK436">
        <v>0.00500078</v>
      </c>
      <c r="EL436">
        <v>-18.23333333333333</v>
      </c>
      <c r="EM436">
        <v>-1.270833333333333</v>
      </c>
      <c r="EN436">
        <v>35.05183333333333</v>
      </c>
      <c r="EO436">
        <v>38.41375</v>
      </c>
      <c r="EP436">
        <v>37.268</v>
      </c>
      <c r="EQ436">
        <v>38.45545833333333</v>
      </c>
      <c r="ER436">
        <v>37.54145833333333</v>
      </c>
      <c r="ES436">
        <v>0</v>
      </c>
      <c r="ET436">
        <v>0</v>
      </c>
      <c r="EU436">
        <v>0</v>
      </c>
      <c r="EV436">
        <v>1758417105</v>
      </c>
      <c r="EW436">
        <v>0</v>
      </c>
      <c r="EX436">
        <v>268.672</v>
      </c>
      <c r="EY436">
        <v>55.97692291071116</v>
      </c>
      <c r="EZ436">
        <v>-2.076922777136311</v>
      </c>
      <c r="FA436">
        <v>-19.5</v>
      </c>
      <c r="FB436">
        <v>15</v>
      </c>
      <c r="FC436">
        <v>0</v>
      </c>
      <c r="FD436" t="s">
        <v>424</v>
      </c>
      <c r="FE436">
        <v>1746989605.5</v>
      </c>
      <c r="FF436">
        <v>1746989593.5</v>
      </c>
      <c r="FG436">
        <v>0</v>
      </c>
      <c r="FH436">
        <v>-0.274</v>
      </c>
      <c r="FI436">
        <v>-0.002</v>
      </c>
      <c r="FJ436">
        <v>2.549</v>
      </c>
      <c r="FK436">
        <v>0.129</v>
      </c>
      <c r="FL436">
        <v>420</v>
      </c>
      <c r="FM436">
        <v>17</v>
      </c>
      <c r="FN436">
        <v>0.02</v>
      </c>
      <c r="FO436">
        <v>0.04</v>
      </c>
      <c r="FP436">
        <v>2.579801</v>
      </c>
      <c r="FQ436">
        <v>-0.09740938086304461</v>
      </c>
      <c r="FR436">
        <v>0.02806039520391685</v>
      </c>
      <c r="FS436">
        <v>1</v>
      </c>
      <c r="FT436">
        <v>266.2911764705883</v>
      </c>
      <c r="FU436">
        <v>21.22689075164523</v>
      </c>
      <c r="FV436">
        <v>7.290459827628839</v>
      </c>
      <c r="FW436">
        <v>0</v>
      </c>
      <c r="FX436">
        <v>0.08851184500000001</v>
      </c>
      <c r="FY436">
        <v>0.009112066041275643</v>
      </c>
      <c r="FZ436">
        <v>0.00152768084755128</v>
      </c>
      <c r="GA436">
        <v>1</v>
      </c>
      <c r="GB436">
        <v>2</v>
      </c>
      <c r="GC436">
        <v>3</v>
      </c>
      <c r="GD436" t="s">
        <v>425</v>
      </c>
      <c r="GE436">
        <v>3.10294</v>
      </c>
      <c r="GF436">
        <v>2.7265</v>
      </c>
      <c r="GG436">
        <v>0.0881724</v>
      </c>
      <c r="GH436">
        <v>0.0877153</v>
      </c>
      <c r="GI436">
        <v>0.105267</v>
      </c>
      <c r="GJ436">
        <v>0.106391</v>
      </c>
      <c r="GK436">
        <v>23833.5</v>
      </c>
      <c r="GL436">
        <v>21638.5</v>
      </c>
      <c r="GM436">
        <v>26702.7</v>
      </c>
      <c r="GN436">
        <v>23941</v>
      </c>
      <c r="GO436">
        <v>38231.6</v>
      </c>
      <c r="GP436">
        <v>31624.6</v>
      </c>
      <c r="GQ436">
        <v>46633.1</v>
      </c>
      <c r="GR436">
        <v>37876.7</v>
      </c>
      <c r="GS436">
        <v>1.8666</v>
      </c>
      <c r="GT436">
        <v>1.85845</v>
      </c>
      <c r="GU436">
        <v>0.096567</v>
      </c>
      <c r="GV436">
        <v>0</v>
      </c>
      <c r="GW436">
        <v>28.4147</v>
      </c>
      <c r="GX436">
        <v>999.9</v>
      </c>
      <c r="GY436">
        <v>52.8</v>
      </c>
      <c r="GZ436">
        <v>31.8</v>
      </c>
      <c r="HA436">
        <v>27.6437</v>
      </c>
      <c r="HB436">
        <v>61.0237</v>
      </c>
      <c r="HC436">
        <v>25.9776</v>
      </c>
      <c r="HD436">
        <v>1</v>
      </c>
      <c r="HE436">
        <v>0.1367</v>
      </c>
      <c r="HF436">
        <v>-1.37979</v>
      </c>
      <c r="HG436">
        <v>20.2929</v>
      </c>
      <c r="HH436">
        <v>5.22103</v>
      </c>
      <c r="HI436">
        <v>11.98</v>
      </c>
      <c r="HJ436">
        <v>4.9652</v>
      </c>
      <c r="HK436">
        <v>3.27595</v>
      </c>
      <c r="HL436">
        <v>9999</v>
      </c>
      <c r="HM436">
        <v>9999</v>
      </c>
      <c r="HN436">
        <v>9999</v>
      </c>
      <c r="HO436">
        <v>999.9</v>
      </c>
      <c r="HP436">
        <v>1.86386</v>
      </c>
      <c r="HQ436">
        <v>1.86006</v>
      </c>
      <c r="HR436">
        <v>1.85837</v>
      </c>
      <c r="HS436">
        <v>1.85974</v>
      </c>
      <c r="HT436">
        <v>1.85986</v>
      </c>
      <c r="HU436">
        <v>1.85837</v>
      </c>
      <c r="HV436">
        <v>1.85745</v>
      </c>
      <c r="HW436">
        <v>1.85236</v>
      </c>
      <c r="HX436">
        <v>0</v>
      </c>
      <c r="HY436">
        <v>0</v>
      </c>
      <c r="HZ436">
        <v>0</v>
      </c>
      <c r="IA436">
        <v>0</v>
      </c>
      <c r="IB436" t="s">
        <v>426</v>
      </c>
      <c r="IC436" t="s">
        <v>427</v>
      </c>
      <c r="ID436" t="s">
        <v>428</v>
      </c>
      <c r="IE436" t="s">
        <v>428</v>
      </c>
      <c r="IF436" t="s">
        <v>428</v>
      </c>
      <c r="IG436" t="s">
        <v>428</v>
      </c>
      <c r="IH436">
        <v>0</v>
      </c>
      <c r="II436">
        <v>100</v>
      </c>
      <c r="IJ436">
        <v>100</v>
      </c>
      <c r="IK436">
        <v>-0.661</v>
      </c>
      <c r="IL436">
        <v>0.3032</v>
      </c>
      <c r="IM436">
        <v>-0.6605319167387009</v>
      </c>
      <c r="IN436">
        <v>-0.0004737513092168879</v>
      </c>
      <c r="IO436">
        <v>1.233974951706583E-06</v>
      </c>
      <c r="IP436">
        <v>-2.791035861235605E-10</v>
      </c>
      <c r="IQ436">
        <v>0.04306461537617447</v>
      </c>
      <c r="IR436">
        <v>-0.002560808816659483</v>
      </c>
      <c r="IS436">
        <v>0.0007441110143227328</v>
      </c>
      <c r="IT436">
        <v>-6.151772081818622E-06</v>
      </c>
      <c r="IU436">
        <v>2</v>
      </c>
      <c r="IV436">
        <v>1988</v>
      </c>
      <c r="IW436">
        <v>1</v>
      </c>
      <c r="IX436">
        <v>28</v>
      </c>
      <c r="IY436">
        <v>190458.3</v>
      </c>
      <c r="IZ436">
        <v>190458.5</v>
      </c>
      <c r="JA436">
        <v>1.1499</v>
      </c>
      <c r="JB436">
        <v>2.60986</v>
      </c>
      <c r="JC436">
        <v>1.49658</v>
      </c>
      <c r="JD436">
        <v>2.34863</v>
      </c>
      <c r="JE436">
        <v>1.54907</v>
      </c>
      <c r="JF436">
        <v>2.4646</v>
      </c>
      <c r="JG436">
        <v>36.6469</v>
      </c>
      <c r="JH436">
        <v>24.0875</v>
      </c>
      <c r="JI436">
        <v>18</v>
      </c>
      <c r="JJ436">
        <v>481.705</v>
      </c>
      <c r="JK436">
        <v>491.021</v>
      </c>
      <c r="JL436">
        <v>30.2905</v>
      </c>
      <c r="JM436">
        <v>29.0189</v>
      </c>
      <c r="JN436">
        <v>30</v>
      </c>
      <c r="JO436">
        <v>29.2294</v>
      </c>
      <c r="JP436">
        <v>29.2217</v>
      </c>
      <c r="JQ436">
        <v>23.1127</v>
      </c>
      <c r="JR436">
        <v>19.4178</v>
      </c>
      <c r="JS436">
        <v>100</v>
      </c>
      <c r="JT436">
        <v>30.3013</v>
      </c>
      <c r="JU436">
        <v>420</v>
      </c>
      <c r="JV436">
        <v>23.2865</v>
      </c>
      <c r="JW436">
        <v>101.956</v>
      </c>
      <c r="JX436">
        <v>91.3451</v>
      </c>
    </row>
    <row r="437" spans="1:284">
      <c r="A437">
        <v>419</v>
      </c>
      <c r="B437">
        <v>1758417107</v>
      </c>
      <c r="C437">
        <v>4404</v>
      </c>
      <c r="D437" t="s">
        <v>1275</v>
      </c>
      <c r="E437" t="s">
        <v>1276</v>
      </c>
      <c r="F437">
        <v>5</v>
      </c>
      <c r="G437" t="s">
        <v>1220</v>
      </c>
      <c r="H437" t="s">
        <v>421</v>
      </c>
      <c r="I437">
        <v>1758417099</v>
      </c>
      <c r="J437">
        <f>(K437)/1000</f>
        <v>0</v>
      </c>
      <c r="K437">
        <f>1000*DK437*AI437*(DG437-DH437)/(100*CZ437*(1000-AI437*DG437))</f>
        <v>0</v>
      </c>
      <c r="L437">
        <f>DK437*AI437*(DF437-DE437*(1000-AI437*DH437)/(1000-AI437*DG437))/(100*CZ437)</f>
        <v>0</v>
      </c>
      <c r="M437">
        <f>DE437 - IF(AI437&gt;1, L437*CZ437*100.0/(AK437), 0)</f>
        <v>0</v>
      </c>
      <c r="N437">
        <f>((T437-J437/2)*M437-L437)/(T437+J437/2)</f>
        <v>0</v>
      </c>
      <c r="O437">
        <f>N437*(DL437+DM437)/1000.0</f>
        <v>0</v>
      </c>
      <c r="P437">
        <f>(DE437 - IF(AI437&gt;1, L437*CZ437*100.0/(AK437), 0))*(DL437+DM437)/1000.0</f>
        <v>0</v>
      </c>
      <c r="Q437">
        <f>2.0/((1/S437-1/R437)+SIGN(S437)*SQRT((1/S437-1/R437)*(1/S437-1/R437) + 4*DA437/((DA437+1)*(DA437+1))*(2*1/S437*1/R437-1/R437*1/R437)))</f>
        <v>0</v>
      </c>
      <c r="R437">
        <f>IF(LEFT(DB437,1)&lt;&gt;"0",IF(LEFT(DB437,1)="1",3.0,DC437),$D$5+$E$5*(DS437*DL437/($K$5*1000))+$F$5*(DS437*DL437/($K$5*1000))*MAX(MIN(CZ437,$J$5),$I$5)*MAX(MIN(CZ437,$J$5),$I$5)+$G$5*MAX(MIN(CZ437,$J$5),$I$5)*(DS437*DL437/($K$5*1000))+$H$5*(DS437*DL437/($K$5*1000))*(DS437*DL437/($K$5*1000)))</f>
        <v>0</v>
      </c>
      <c r="S437">
        <f>J437*(1000-(1000*0.61365*exp(17.502*W437/(240.97+W437))/(DL437+DM437)+DG437)/2)/(1000*0.61365*exp(17.502*W437/(240.97+W437))/(DL437+DM437)-DG437)</f>
        <v>0</v>
      </c>
      <c r="T437">
        <f>1/((DA437+1)/(Q437/1.6)+1/(R437/1.37)) + DA437/((DA437+1)/(Q437/1.6) + DA437/(R437/1.37))</f>
        <v>0</v>
      </c>
      <c r="U437">
        <f>(CV437*CY437)</f>
        <v>0</v>
      </c>
      <c r="V437">
        <f>(DN437+(U437+2*0.95*5.67E-8*(((DN437+$B$9)+273)^4-(DN437+273)^4)-44100*J437)/(1.84*29.3*R437+8*0.95*5.67E-8*(DN437+273)^3))</f>
        <v>0</v>
      </c>
      <c r="W437">
        <f>($C$9*DO437+$D$9*DP437+$E$9*V437)</f>
        <v>0</v>
      </c>
      <c r="X437">
        <f>0.61365*exp(17.502*W437/(240.97+W437))</f>
        <v>0</v>
      </c>
      <c r="Y437">
        <f>(Z437/AA437*100)</f>
        <v>0</v>
      </c>
      <c r="Z437">
        <f>DG437*(DL437+DM437)/1000</f>
        <v>0</v>
      </c>
      <c r="AA437">
        <f>0.61365*exp(17.502*DN437/(240.97+DN437))</f>
        <v>0</v>
      </c>
      <c r="AB437">
        <f>(X437-DG437*(DL437+DM437)/1000)</f>
        <v>0</v>
      </c>
      <c r="AC437">
        <f>(-J437*44100)</f>
        <v>0</v>
      </c>
      <c r="AD437">
        <f>2*29.3*R437*0.92*(DN437-W437)</f>
        <v>0</v>
      </c>
      <c r="AE437">
        <f>2*0.95*5.67E-8*(((DN437+$B$9)+273)^4-(W437+273)^4)</f>
        <v>0</v>
      </c>
      <c r="AF437">
        <f>U437+AE437+AC437+AD437</f>
        <v>0</v>
      </c>
      <c r="AG437">
        <v>0</v>
      </c>
      <c r="AH437">
        <v>0</v>
      </c>
      <c r="AI437">
        <f>IF(AG437*$H$15&gt;=AK437,1.0,(AK437/(AK437-AG437*$H$15)))</f>
        <v>0</v>
      </c>
      <c r="AJ437">
        <f>(AI437-1)*100</f>
        <v>0</v>
      </c>
      <c r="AK437">
        <f>MAX(0,($B$15+$C$15*DS437)/(1+$D$15*DS437)*DL437/(DN437+273)*$E$15)</f>
        <v>0</v>
      </c>
      <c r="AL437" t="s">
        <v>422</v>
      </c>
      <c r="AM437" t="s">
        <v>422</v>
      </c>
      <c r="AN437">
        <v>0</v>
      </c>
      <c r="AO437">
        <v>0</v>
      </c>
      <c r="AP437">
        <f>1-AN437/AO437</f>
        <v>0</v>
      </c>
      <c r="AQ437">
        <v>0</v>
      </c>
      <c r="AR437" t="s">
        <v>422</v>
      </c>
      <c r="AS437" t="s">
        <v>422</v>
      </c>
      <c r="AT437">
        <v>0</v>
      </c>
      <c r="AU437">
        <v>0</v>
      </c>
      <c r="AV437">
        <f>1-AT437/AU437</f>
        <v>0</v>
      </c>
      <c r="AW437">
        <v>0.5</v>
      </c>
      <c r="AX437">
        <f>CW437</f>
        <v>0</v>
      </c>
      <c r="AY437">
        <f>L437</f>
        <v>0</v>
      </c>
      <c r="AZ437">
        <f>AV437*AW437*AX437</f>
        <v>0</v>
      </c>
      <c r="BA437">
        <f>(AY437-AQ437)/AX437</f>
        <v>0</v>
      </c>
      <c r="BB437">
        <f>(AO437-AU437)/AU437</f>
        <v>0</v>
      </c>
      <c r="BC437">
        <f>AN437/(AP437+AN437/AU437)</f>
        <v>0</v>
      </c>
      <c r="BD437" t="s">
        <v>422</v>
      </c>
      <c r="BE437">
        <v>0</v>
      </c>
      <c r="BF437">
        <f>IF(BE437&lt;&gt;0, BE437, BC437)</f>
        <v>0</v>
      </c>
      <c r="BG437">
        <f>1-BF437/AU437</f>
        <v>0</v>
      </c>
      <c r="BH437">
        <f>(AU437-AT437)/(AU437-BF437)</f>
        <v>0</v>
      </c>
      <c r="BI437">
        <f>(AO437-AU437)/(AO437-BF437)</f>
        <v>0</v>
      </c>
      <c r="BJ437">
        <f>(AU437-AT437)/(AU437-AN437)</f>
        <v>0</v>
      </c>
      <c r="BK437">
        <f>(AO437-AU437)/(AO437-AN437)</f>
        <v>0</v>
      </c>
      <c r="BL437">
        <f>(BH437*BF437/AT437)</f>
        <v>0</v>
      </c>
      <c r="BM437">
        <f>(1-BL437)</f>
        <v>0</v>
      </c>
      <c r="CV437">
        <f>$B$13*DT437+$C$13*DU437+$F$13*EF437*(1-EI437)</f>
        <v>0</v>
      </c>
      <c r="CW437">
        <f>CV437*CX437</f>
        <v>0</v>
      </c>
      <c r="CX437">
        <f>($B$13*$D$11+$C$13*$D$11+$F$13*((ES437+EK437)/MAX(ES437+EK437+ET437, 0.1)*$I$11+ET437/MAX(ES437+EK437+ET437, 0.1)*$J$11))/($B$13+$C$13+$F$13)</f>
        <v>0</v>
      </c>
      <c r="CY437">
        <f>($B$13*$K$11+$C$13*$K$11+$F$13*((ES437+EK437)/MAX(ES437+EK437+ET437, 0.1)*$P$11+ET437/MAX(ES437+EK437+ET437, 0.1)*$Q$11))/($B$13+$C$13+$F$13)</f>
        <v>0</v>
      </c>
      <c r="CZ437">
        <v>2.44</v>
      </c>
      <c r="DA437">
        <v>0.5</v>
      </c>
      <c r="DB437" t="s">
        <v>423</v>
      </c>
      <c r="DC437">
        <v>2</v>
      </c>
      <c r="DD437">
        <v>1758417099</v>
      </c>
      <c r="DE437">
        <v>422.562625</v>
      </c>
      <c r="DF437">
        <v>420.0018333333333</v>
      </c>
      <c r="DG437">
        <v>23.31581666666667</v>
      </c>
      <c r="DH437">
        <v>23.22683333333333</v>
      </c>
      <c r="DI437">
        <v>423.2236666666667</v>
      </c>
      <c r="DJ437">
        <v>23.01259166666667</v>
      </c>
      <c r="DK437">
        <v>499.9894583333333</v>
      </c>
      <c r="DL437">
        <v>90.18079999999999</v>
      </c>
      <c r="DM437">
        <v>0.06832874583333333</v>
      </c>
      <c r="DN437">
        <v>29.7727</v>
      </c>
      <c r="DO437">
        <v>29.97431666666667</v>
      </c>
      <c r="DP437">
        <v>999.9</v>
      </c>
      <c r="DQ437">
        <v>0</v>
      </c>
      <c r="DR437">
        <v>0</v>
      </c>
      <c r="DS437">
        <v>9992.216666666667</v>
      </c>
      <c r="DT437">
        <v>0</v>
      </c>
      <c r="DU437">
        <v>3.768065416666667</v>
      </c>
      <c r="DV437">
        <v>2.560616666666667</v>
      </c>
      <c r="DW437">
        <v>432.6499583333334</v>
      </c>
      <c r="DX437">
        <v>429.9890833333334</v>
      </c>
      <c r="DY437">
        <v>0.08897972083333333</v>
      </c>
      <c r="DZ437">
        <v>420.0018333333333</v>
      </c>
      <c r="EA437">
        <v>23.22683333333333</v>
      </c>
      <c r="EB437">
        <v>2.10263875</v>
      </c>
      <c r="EC437">
        <v>2.094615416666667</v>
      </c>
      <c r="ED437">
        <v>18.23919166666667</v>
      </c>
      <c r="EE437">
        <v>18.1782875</v>
      </c>
      <c r="EF437">
        <v>0.00500078</v>
      </c>
      <c r="EG437">
        <v>0</v>
      </c>
      <c r="EH437">
        <v>0</v>
      </c>
      <c r="EI437">
        <v>0</v>
      </c>
      <c r="EJ437">
        <v>266.9041666666666</v>
      </c>
      <c r="EK437">
        <v>0.00500078</v>
      </c>
      <c r="EL437">
        <v>-19.03333333333333</v>
      </c>
      <c r="EM437">
        <v>-1.233333333333333</v>
      </c>
      <c r="EN437">
        <v>35.03104166666667</v>
      </c>
      <c r="EO437">
        <v>38.398125</v>
      </c>
      <c r="EP437">
        <v>37.25754166666667</v>
      </c>
      <c r="EQ437">
        <v>38.43720833333333</v>
      </c>
      <c r="ER437">
        <v>37.52316666666667</v>
      </c>
      <c r="ES437">
        <v>0</v>
      </c>
      <c r="ET437">
        <v>0</v>
      </c>
      <c r="EU437">
        <v>0</v>
      </c>
      <c r="EV437">
        <v>1758417106.8</v>
      </c>
      <c r="EW437">
        <v>0</v>
      </c>
      <c r="EX437">
        <v>268.6</v>
      </c>
      <c r="EY437">
        <v>38.57777768129218</v>
      </c>
      <c r="EZ437">
        <v>16.64615413714685</v>
      </c>
      <c r="FA437">
        <v>-19.01153846153846</v>
      </c>
      <c r="FB437">
        <v>15</v>
      </c>
      <c r="FC437">
        <v>0</v>
      </c>
      <c r="FD437" t="s">
        <v>424</v>
      </c>
      <c r="FE437">
        <v>1746989605.5</v>
      </c>
      <c r="FF437">
        <v>1746989593.5</v>
      </c>
      <c r="FG437">
        <v>0</v>
      </c>
      <c r="FH437">
        <v>-0.274</v>
      </c>
      <c r="FI437">
        <v>-0.002</v>
      </c>
      <c r="FJ437">
        <v>2.549</v>
      </c>
      <c r="FK437">
        <v>0.129</v>
      </c>
      <c r="FL437">
        <v>420</v>
      </c>
      <c r="FM437">
        <v>17</v>
      </c>
      <c r="FN437">
        <v>0.02</v>
      </c>
      <c r="FO437">
        <v>0.04</v>
      </c>
      <c r="FP437">
        <v>2.573754634146341</v>
      </c>
      <c r="FQ437">
        <v>-0.1849494773519142</v>
      </c>
      <c r="FR437">
        <v>0.03184872338043885</v>
      </c>
      <c r="FS437">
        <v>1</v>
      </c>
      <c r="FT437">
        <v>268.4029411764706</v>
      </c>
      <c r="FU437">
        <v>16.40794500040576</v>
      </c>
      <c r="FV437">
        <v>8.10622438021686</v>
      </c>
      <c r="FW437">
        <v>0</v>
      </c>
      <c r="FX437">
        <v>0.08868966585365852</v>
      </c>
      <c r="FY437">
        <v>0.01190007804878057</v>
      </c>
      <c r="FZ437">
        <v>0.001596594411683628</v>
      </c>
      <c r="GA437">
        <v>1</v>
      </c>
      <c r="GB437">
        <v>2</v>
      </c>
      <c r="GC437">
        <v>3</v>
      </c>
      <c r="GD437" t="s">
        <v>425</v>
      </c>
      <c r="GE437">
        <v>3.10289</v>
      </c>
      <c r="GF437">
        <v>2.72676</v>
      </c>
      <c r="GG437">
        <v>0.08817659999999999</v>
      </c>
      <c r="GH437">
        <v>0.0877222</v>
      </c>
      <c r="GI437">
        <v>0.105268</v>
      </c>
      <c r="GJ437">
        <v>0.106388</v>
      </c>
      <c r="GK437">
        <v>23833.5</v>
      </c>
      <c r="GL437">
        <v>21638.4</v>
      </c>
      <c r="GM437">
        <v>26702.8</v>
      </c>
      <c r="GN437">
        <v>23941.1</v>
      </c>
      <c r="GO437">
        <v>38231.6</v>
      </c>
      <c r="GP437">
        <v>31624.7</v>
      </c>
      <c r="GQ437">
        <v>46633.2</v>
      </c>
      <c r="GR437">
        <v>37876.8</v>
      </c>
      <c r="GS437">
        <v>1.86663</v>
      </c>
      <c r="GT437">
        <v>1.8584</v>
      </c>
      <c r="GU437">
        <v>0.09649249999999999</v>
      </c>
      <c r="GV437">
        <v>0</v>
      </c>
      <c r="GW437">
        <v>28.4141</v>
      </c>
      <c r="GX437">
        <v>999.9</v>
      </c>
      <c r="GY437">
        <v>52.8</v>
      </c>
      <c r="GZ437">
        <v>31.8</v>
      </c>
      <c r="HA437">
        <v>27.6402</v>
      </c>
      <c r="HB437">
        <v>61.0937</v>
      </c>
      <c r="HC437">
        <v>25.9095</v>
      </c>
      <c r="HD437">
        <v>1</v>
      </c>
      <c r="HE437">
        <v>0.1367</v>
      </c>
      <c r="HF437">
        <v>-1.36806</v>
      </c>
      <c r="HG437">
        <v>20.293</v>
      </c>
      <c r="HH437">
        <v>5.22103</v>
      </c>
      <c r="HI437">
        <v>11.98</v>
      </c>
      <c r="HJ437">
        <v>4.9651</v>
      </c>
      <c r="HK437">
        <v>3.27595</v>
      </c>
      <c r="HL437">
        <v>9999</v>
      </c>
      <c r="HM437">
        <v>9999</v>
      </c>
      <c r="HN437">
        <v>9999</v>
      </c>
      <c r="HO437">
        <v>999.9</v>
      </c>
      <c r="HP437">
        <v>1.86386</v>
      </c>
      <c r="HQ437">
        <v>1.86005</v>
      </c>
      <c r="HR437">
        <v>1.85837</v>
      </c>
      <c r="HS437">
        <v>1.85974</v>
      </c>
      <c r="HT437">
        <v>1.85987</v>
      </c>
      <c r="HU437">
        <v>1.85837</v>
      </c>
      <c r="HV437">
        <v>1.85745</v>
      </c>
      <c r="HW437">
        <v>1.85238</v>
      </c>
      <c r="HX437">
        <v>0</v>
      </c>
      <c r="HY437">
        <v>0</v>
      </c>
      <c r="HZ437">
        <v>0</v>
      </c>
      <c r="IA437">
        <v>0</v>
      </c>
      <c r="IB437" t="s">
        <v>426</v>
      </c>
      <c r="IC437" t="s">
        <v>427</v>
      </c>
      <c r="ID437" t="s">
        <v>428</v>
      </c>
      <c r="IE437" t="s">
        <v>428</v>
      </c>
      <c r="IF437" t="s">
        <v>428</v>
      </c>
      <c r="IG437" t="s">
        <v>428</v>
      </c>
      <c r="IH437">
        <v>0</v>
      </c>
      <c r="II437">
        <v>100</v>
      </c>
      <c r="IJ437">
        <v>100</v>
      </c>
      <c r="IK437">
        <v>-0.661</v>
      </c>
      <c r="IL437">
        <v>0.3032</v>
      </c>
      <c r="IM437">
        <v>-0.6605319167387009</v>
      </c>
      <c r="IN437">
        <v>-0.0004737513092168879</v>
      </c>
      <c r="IO437">
        <v>1.233974951706583E-06</v>
      </c>
      <c r="IP437">
        <v>-2.791035861235605E-10</v>
      </c>
      <c r="IQ437">
        <v>0.04306461537617447</v>
      </c>
      <c r="IR437">
        <v>-0.002560808816659483</v>
      </c>
      <c r="IS437">
        <v>0.0007441110143227328</v>
      </c>
      <c r="IT437">
        <v>-6.151772081818622E-06</v>
      </c>
      <c r="IU437">
        <v>2</v>
      </c>
      <c r="IV437">
        <v>1988</v>
      </c>
      <c r="IW437">
        <v>1</v>
      </c>
      <c r="IX437">
        <v>28</v>
      </c>
      <c r="IY437">
        <v>190458.4</v>
      </c>
      <c r="IZ437">
        <v>190458.6</v>
      </c>
      <c r="JA437">
        <v>1.1499</v>
      </c>
      <c r="JB437">
        <v>2.61719</v>
      </c>
      <c r="JC437">
        <v>1.49658</v>
      </c>
      <c r="JD437">
        <v>2.34863</v>
      </c>
      <c r="JE437">
        <v>1.54907</v>
      </c>
      <c r="JF437">
        <v>2.39746</v>
      </c>
      <c r="JG437">
        <v>36.6469</v>
      </c>
      <c r="JH437">
        <v>24.0875</v>
      </c>
      <c r="JI437">
        <v>18</v>
      </c>
      <c r="JJ437">
        <v>481.716</v>
      </c>
      <c r="JK437">
        <v>490.983</v>
      </c>
      <c r="JL437">
        <v>30.3005</v>
      </c>
      <c r="JM437">
        <v>29.018</v>
      </c>
      <c r="JN437">
        <v>30</v>
      </c>
      <c r="JO437">
        <v>29.2291</v>
      </c>
      <c r="JP437">
        <v>29.2212</v>
      </c>
      <c r="JQ437">
        <v>23.113</v>
      </c>
      <c r="JR437">
        <v>19.1375</v>
      </c>
      <c r="JS437">
        <v>100</v>
      </c>
      <c r="JT437">
        <v>30.3125</v>
      </c>
      <c r="JU437">
        <v>420</v>
      </c>
      <c r="JV437">
        <v>23.2864</v>
      </c>
      <c r="JW437">
        <v>101.956</v>
      </c>
      <c r="JX437">
        <v>91.34520000000001</v>
      </c>
    </row>
    <row r="438" spans="1:284">
      <c r="A438">
        <v>420</v>
      </c>
      <c r="B438">
        <v>1758417109</v>
      </c>
      <c r="C438">
        <v>4406</v>
      </c>
      <c r="D438" t="s">
        <v>1277</v>
      </c>
      <c r="E438" t="s">
        <v>1278</v>
      </c>
      <c r="F438">
        <v>5</v>
      </c>
      <c r="G438" t="s">
        <v>1220</v>
      </c>
      <c r="H438" t="s">
        <v>421</v>
      </c>
      <c r="I438">
        <v>1758417101</v>
      </c>
      <c r="J438">
        <f>(K438)/1000</f>
        <v>0</v>
      </c>
      <c r="K438">
        <f>1000*DK438*AI438*(DG438-DH438)/(100*CZ438*(1000-AI438*DG438))</f>
        <v>0</v>
      </c>
      <c r="L438">
        <f>DK438*AI438*(DF438-DE438*(1000-AI438*DH438)/(1000-AI438*DG438))/(100*CZ438)</f>
        <v>0</v>
      </c>
      <c r="M438">
        <f>DE438 - IF(AI438&gt;1, L438*CZ438*100.0/(AK438), 0)</f>
        <v>0</v>
      </c>
      <c r="N438">
        <f>((T438-J438/2)*M438-L438)/(T438+J438/2)</f>
        <v>0</v>
      </c>
      <c r="O438">
        <f>N438*(DL438+DM438)/1000.0</f>
        <v>0</v>
      </c>
      <c r="P438">
        <f>(DE438 - IF(AI438&gt;1, L438*CZ438*100.0/(AK438), 0))*(DL438+DM438)/1000.0</f>
        <v>0</v>
      </c>
      <c r="Q438">
        <f>2.0/((1/S438-1/R438)+SIGN(S438)*SQRT((1/S438-1/R438)*(1/S438-1/R438) + 4*DA438/((DA438+1)*(DA438+1))*(2*1/S438*1/R438-1/R438*1/R438)))</f>
        <v>0</v>
      </c>
      <c r="R438">
        <f>IF(LEFT(DB438,1)&lt;&gt;"0",IF(LEFT(DB438,1)="1",3.0,DC438),$D$5+$E$5*(DS438*DL438/($K$5*1000))+$F$5*(DS438*DL438/($K$5*1000))*MAX(MIN(CZ438,$J$5),$I$5)*MAX(MIN(CZ438,$J$5),$I$5)+$G$5*MAX(MIN(CZ438,$J$5),$I$5)*(DS438*DL438/($K$5*1000))+$H$5*(DS438*DL438/($K$5*1000))*(DS438*DL438/($K$5*1000)))</f>
        <v>0</v>
      </c>
      <c r="S438">
        <f>J438*(1000-(1000*0.61365*exp(17.502*W438/(240.97+W438))/(DL438+DM438)+DG438)/2)/(1000*0.61365*exp(17.502*W438/(240.97+W438))/(DL438+DM438)-DG438)</f>
        <v>0</v>
      </c>
      <c r="T438">
        <f>1/((DA438+1)/(Q438/1.6)+1/(R438/1.37)) + DA438/((DA438+1)/(Q438/1.6) + DA438/(R438/1.37))</f>
        <v>0</v>
      </c>
      <c r="U438">
        <f>(CV438*CY438)</f>
        <v>0</v>
      </c>
      <c r="V438">
        <f>(DN438+(U438+2*0.95*5.67E-8*(((DN438+$B$9)+273)^4-(DN438+273)^4)-44100*J438)/(1.84*29.3*R438+8*0.95*5.67E-8*(DN438+273)^3))</f>
        <v>0</v>
      </c>
      <c r="W438">
        <f>($C$9*DO438+$D$9*DP438+$E$9*V438)</f>
        <v>0</v>
      </c>
      <c r="X438">
        <f>0.61365*exp(17.502*W438/(240.97+W438))</f>
        <v>0</v>
      </c>
      <c r="Y438">
        <f>(Z438/AA438*100)</f>
        <v>0</v>
      </c>
      <c r="Z438">
        <f>DG438*(DL438+DM438)/1000</f>
        <v>0</v>
      </c>
      <c r="AA438">
        <f>0.61365*exp(17.502*DN438/(240.97+DN438))</f>
        <v>0</v>
      </c>
      <c r="AB438">
        <f>(X438-DG438*(DL438+DM438)/1000)</f>
        <v>0</v>
      </c>
      <c r="AC438">
        <f>(-J438*44100)</f>
        <v>0</v>
      </c>
      <c r="AD438">
        <f>2*29.3*R438*0.92*(DN438-W438)</f>
        <v>0</v>
      </c>
      <c r="AE438">
        <f>2*0.95*5.67E-8*(((DN438+$B$9)+273)^4-(W438+273)^4)</f>
        <v>0</v>
      </c>
      <c r="AF438">
        <f>U438+AE438+AC438+AD438</f>
        <v>0</v>
      </c>
      <c r="AG438">
        <v>0</v>
      </c>
      <c r="AH438">
        <v>0</v>
      </c>
      <c r="AI438">
        <f>IF(AG438*$H$15&gt;=AK438,1.0,(AK438/(AK438-AG438*$H$15)))</f>
        <v>0</v>
      </c>
      <c r="AJ438">
        <f>(AI438-1)*100</f>
        <v>0</v>
      </c>
      <c r="AK438">
        <f>MAX(0,($B$15+$C$15*DS438)/(1+$D$15*DS438)*DL438/(DN438+273)*$E$15)</f>
        <v>0</v>
      </c>
      <c r="AL438" t="s">
        <v>422</v>
      </c>
      <c r="AM438" t="s">
        <v>422</v>
      </c>
      <c r="AN438">
        <v>0</v>
      </c>
      <c r="AO438">
        <v>0</v>
      </c>
      <c r="AP438">
        <f>1-AN438/AO438</f>
        <v>0</v>
      </c>
      <c r="AQ438">
        <v>0</v>
      </c>
      <c r="AR438" t="s">
        <v>422</v>
      </c>
      <c r="AS438" t="s">
        <v>422</v>
      </c>
      <c r="AT438">
        <v>0</v>
      </c>
      <c r="AU438">
        <v>0</v>
      </c>
      <c r="AV438">
        <f>1-AT438/AU438</f>
        <v>0</v>
      </c>
      <c r="AW438">
        <v>0.5</v>
      </c>
      <c r="AX438">
        <f>CW438</f>
        <v>0</v>
      </c>
      <c r="AY438">
        <f>L438</f>
        <v>0</v>
      </c>
      <c r="AZ438">
        <f>AV438*AW438*AX438</f>
        <v>0</v>
      </c>
      <c r="BA438">
        <f>(AY438-AQ438)/AX438</f>
        <v>0</v>
      </c>
      <c r="BB438">
        <f>(AO438-AU438)/AU438</f>
        <v>0</v>
      </c>
      <c r="BC438">
        <f>AN438/(AP438+AN438/AU438)</f>
        <v>0</v>
      </c>
      <c r="BD438" t="s">
        <v>422</v>
      </c>
      <c r="BE438">
        <v>0</v>
      </c>
      <c r="BF438">
        <f>IF(BE438&lt;&gt;0, BE438, BC438)</f>
        <v>0</v>
      </c>
      <c r="BG438">
        <f>1-BF438/AU438</f>
        <v>0</v>
      </c>
      <c r="BH438">
        <f>(AU438-AT438)/(AU438-BF438)</f>
        <v>0</v>
      </c>
      <c r="BI438">
        <f>(AO438-AU438)/(AO438-BF438)</f>
        <v>0</v>
      </c>
      <c r="BJ438">
        <f>(AU438-AT438)/(AU438-AN438)</f>
        <v>0</v>
      </c>
      <c r="BK438">
        <f>(AO438-AU438)/(AO438-AN438)</f>
        <v>0</v>
      </c>
      <c r="BL438">
        <f>(BH438*BF438/AT438)</f>
        <v>0</v>
      </c>
      <c r="BM438">
        <f>(1-BL438)</f>
        <v>0</v>
      </c>
      <c r="CV438">
        <f>$B$13*DT438+$C$13*DU438+$F$13*EF438*(1-EI438)</f>
        <v>0</v>
      </c>
      <c r="CW438">
        <f>CV438*CX438</f>
        <v>0</v>
      </c>
      <c r="CX438">
        <f>($B$13*$D$11+$C$13*$D$11+$F$13*((ES438+EK438)/MAX(ES438+EK438+ET438, 0.1)*$I$11+ET438/MAX(ES438+EK438+ET438, 0.1)*$J$11))/($B$13+$C$13+$F$13)</f>
        <v>0</v>
      </c>
      <c r="CY438">
        <f>($B$13*$K$11+$C$13*$K$11+$F$13*((ES438+EK438)/MAX(ES438+EK438+ET438, 0.1)*$P$11+ET438/MAX(ES438+EK438+ET438, 0.1)*$Q$11))/($B$13+$C$13+$F$13)</f>
        <v>0</v>
      </c>
      <c r="CZ438">
        <v>2.44</v>
      </c>
      <c r="DA438">
        <v>0.5</v>
      </c>
      <c r="DB438" t="s">
        <v>423</v>
      </c>
      <c r="DC438">
        <v>2</v>
      </c>
      <c r="DD438">
        <v>1758417101</v>
      </c>
      <c r="DE438">
        <v>422.5639166666667</v>
      </c>
      <c r="DF438">
        <v>419.9983750000001</v>
      </c>
      <c r="DG438">
        <v>23.31551666666667</v>
      </c>
      <c r="DH438">
        <v>23.22610416666667</v>
      </c>
      <c r="DI438">
        <v>423.2249583333333</v>
      </c>
      <c r="DJ438">
        <v>23.01229583333334</v>
      </c>
      <c r="DK438">
        <v>499.9634583333333</v>
      </c>
      <c r="DL438">
        <v>90.18079583333333</v>
      </c>
      <c r="DM438">
        <v>0.06838817083333333</v>
      </c>
      <c r="DN438">
        <v>29.7736125</v>
      </c>
      <c r="DO438">
        <v>29.97634166666667</v>
      </c>
      <c r="DP438">
        <v>999.9</v>
      </c>
      <c r="DQ438">
        <v>0</v>
      </c>
      <c r="DR438">
        <v>0</v>
      </c>
      <c r="DS438">
        <v>9995.106249999999</v>
      </c>
      <c r="DT438">
        <v>0</v>
      </c>
      <c r="DU438">
        <v>3.768065416666667</v>
      </c>
      <c r="DV438">
        <v>2.565407083333333</v>
      </c>
      <c r="DW438">
        <v>432.6511666666667</v>
      </c>
      <c r="DX438">
        <v>429.98525</v>
      </c>
      <c r="DY438">
        <v>0.08940228333333333</v>
      </c>
      <c r="DZ438">
        <v>419.9983750000001</v>
      </c>
      <c r="EA438">
        <v>23.22610416666667</v>
      </c>
      <c r="EB438">
        <v>2.102611666666667</v>
      </c>
      <c r="EC438">
        <v>2.09455</v>
      </c>
      <c r="ED438">
        <v>18.2389875</v>
      </c>
      <c r="EE438">
        <v>18.17778333333333</v>
      </c>
      <c r="EF438">
        <v>0.00500078</v>
      </c>
      <c r="EG438">
        <v>0</v>
      </c>
      <c r="EH438">
        <v>0</v>
      </c>
      <c r="EI438">
        <v>0</v>
      </c>
      <c r="EJ438">
        <v>267.6541666666666</v>
      </c>
      <c r="EK438">
        <v>0.00500078</v>
      </c>
      <c r="EL438">
        <v>-19.22083333333333</v>
      </c>
      <c r="EM438">
        <v>-1.1375</v>
      </c>
      <c r="EN438">
        <v>35.01541666666666</v>
      </c>
      <c r="EO438">
        <v>38.38775</v>
      </c>
      <c r="EP438">
        <v>37.23925</v>
      </c>
      <c r="EQ438">
        <v>38.42158333333333</v>
      </c>
      <c r="ER438">
        <v>37.515375</v>
      </c>
      <c r="ES438">
        <v>0</v>
      </c>
      <c r="ET438">
        <v>0</v>
      </c>
      <c r="EU438">
        <v>0</v>
      </c>
      <c r="EV438">
        <v>1758417109.2</v>
      </c>
      <c r="EW438">
        <v>0</v>
      </c>
      <c r="EX438">
        <v>270.3076923076923</v>
      </c>
      <c r="EY438">
        <v>18.59145277974402</v>
      </c>
      <c r="EZ438">
        <v>6.362393494341109</v>
      </c>
      <c r="FA438">
        <v>-20.09615384615385</v>
      </c>
      <c r="FB438">
        <v>15</v>
      </c>
      <c r="FC438">
        <v>0</v>
      </c>
      <c r="FD438" t="s">
        <v>424</v>
      </c>
      <c r="FE438">
        <v>1746989605.5</v>
      </c>
      <c r="FF438">
        <v>1746989593.5</v>
      </c>
      <c r="FG438">
        <v>0</v>
      </c>
      <c r="FH438">
        <v>-0.274</v>
      </c>
      <c r="FI438">
        <v>-0.002</v>
      </c>
      <c r="FJ438">
        <v>2.549</v>
      </c>
      <c r="FK438">
        <v>0.129</v>
      </c>
      <c r="FL438">
        <v>420</v>
      </c>
      <c r="FM438">
        <v>17</v>
      </c>
      <c r="FN438">
        <v>0.02</v>
      </c>
      <c r="FO438">
        <v>0.04</v>
      </c>
      <c r="FP438">
        <v>2.5707775</v>
      </c>
      <c r="FQ438">
        <v>-0.1655184990619238</v>
      </c>
      <c r="FR438">
        <v>0.03198616511478049</v>
      </c>
      <c r="FS438">
        <v>1</v>
      </c>
      <c r="FT438">
        <v>268.1705882352941</v>
      </c>
      <c r="FU438">
        <v>26.49656225121236</v>
      </c>
      <c r="FV438">
        <v>7.940607822777534</v>
      </c>
      <c r="FW438">
        <v>0</v>
      </c>
      <c r="FX438">
        <v>0.08884559</v>
      </c>
      <c r="FY438">
        <v>0.01572090731707324</v>
      </c>
      <c r="FZ438">
        <v>0.001698953111448341</v>
      </c>
      <c r="GA438">
        <v>1</v>
      </c>
      <c r="GB438">
        <v>2</v>
      </c>
      <c r="GC438">
        <v>3</v>
      </c>
      <c r="GD438" t="s">
        <v>425</v>
      </c>
      <c r="GE438">
        <v>3.10317</v>
      </c>
      <c r="GF438">
        <v>2.72685</v>
      </c>
      <c r="GG438">
        <v>0.0881836</v>
      </c>
      <c r="GH438">
        <v>0.0877153</v>
      </c>
      <c r="GI438">
        <v>0.105269</v>
      </c>
      <c r="GJ438">
        <v>0.106404</v>
      </c>
      <c r="GK438">
        <v>23833.4</v>
      </c>
      <c r="GL438">
        <v>21638.6</v>
      </c>
      <c r="GM438">
        <v>26702.9</v>
      </c>
      <c r="GN438">
        <v>23941.2</v>
      </c>
      <c r="GO438">
        <v>38231.6</v>
      </c>
      <c r="GP438">
        <v>31624.3</v>
      </c>
      <c r="GQ438">
        <v>46633.2</v>
      </c>
      <c r="GR438">
        <v>37877</v>
      </c>
      <c r="GS438">
        <v>1.86688</v>
      </c>
      <c r="GT438">
        <v>1.858</v>
      </c>
      <c r="GU438">
        <v>0.0961497</v>
      </c>
      <c r="GV438">
        <v>0</v>
      </c>
      <c r="GW438">
        <v>28.4129</v>
      </c>
      <c r="GX438">
        <v>999.9</v>
      </c>
      <c r="GY438">
        <v>52.8</v>
      </c>
      <c r="GZ438">
        <v>31.8</v>
      </c>
      <c r="HA438">
        <v>27.644</v>
      </c>
      <c r="HB438">
        <v>60.5937</v>
      </c>
      <c r="HC438">
        <v>25.8253</v>
      </c>
      <c r="HD438">
        <v>1</v>
      </c>
      <c r="HE438">
        <v>0.136657</v>
      </c>
      <c r="HF438">
        <v>-1.36679</v>
      </c>
      <c r="HG438">
        <v>20.2931</v>
      </c>
      <c r="HH438">
        <v>5.22118</v>
      </c>
      <c r="HI438">
        <v>11.98</v>
      </c>
      <c r="HJ438">
        <v>4.96505</v>
      </c>
      <c r="HK438">
        <v>3.27598</v>
      </c>
      <c r="HL438">
        <v>9999</v>
      </c>
      <c r="HM438">
        <v>9999</v>
      </c>
      <c r="HN438">
        <v>9999</v>
      </c>
      <c r="HO438">
        <v>999.9</v>
      </c>
      <c r="HP438">
        <v>1.86386</v>
      </c>
      <c r="HQ438">
        <v>1.86005</v>
      </c>
      <c r="HR438">
        <v>1.85837</v>
      </c>
      <c r="HS438">
        <v>1.85974</v>
      </c>
      <c r="HT438">
        <v>1.85988</v>
      </c>
      <c r="HU438">
        <v>1.85837</v>
      </c>
      <c r="HV438">
        <v>1.85745</v>
      </c>
      <c r="HW438">
        <v>1.85238</v>
      </c>
      <c r="HX438">
        <v>0</v>
      </c>
      <c r="HY438">
        <v>0</v>
      </c>
      <c r="HZ438">
        <v>0</v>
      </c>
      <c r="IA438">
        <v>0</v>
      </c>
      <c r="IB438" t="s">
        <v>426</v>
      </c>
      <c r="IC438" t="s">
        <v>427</v>
      </c>
      <c r="ID438" t="s">
        <v>428</v>
      </c>
      <c r="IE438" t="s">
        <v>428</v>
      </c>
      <c r="IF438" t="s">
        <v>428</v>
      </c>
      <c r="IG438" t="s">
        <v>428</v>
      </c>
      <c r="IH438">
        <v>0</v>
      </c>
      <c r="II438">
        <v>100</v>
      </c>
      <c r="IJ438">
        <v>100</v>
      </c>
      <c r="IK438">
        <v>-0.661</v>
      </c>
      <c r="IL438">
        <v>0.3032</v>
      </c>
      <c r="IM438">
        <v>-0.6605319167387009</v>
      </c>
      <c r="IN438">
        <v>-0.0004737513092168879</v>
      </c>
      <c r="IO438">
        <v>1.233974951706583E-06</v>
      </c>
      <c r="IP438">
        <v>-2.791035861235605E-10</v>
      </c>
      <c r="IQ438">
        <v>0.04306461537617447</v>
      </c>
      <c r="IR438">
        <v>-0.002560808816659483</v>
      </c>
      <c r="IS438">
        <v>0.0007441110143227328</v>
      </c>
      <c r="IT438">
        <v>-6.151772081818622E-06</v>
      </c>
      <c r="IU438">
        <v>2</v>
      </c>
      <c r="IV438">
        <v>1988</v>
      </c>
      <c r="IW438">
        <v>1</v>
      </c>
      <c r="IX438">
        <v>28</v>
      </c>
      <c r="IY438">
        <v>190458.4</v>
      </c>
      <c r="IZ438">
        <v>190458.6</v>
      </c>
      <c r="JA438">
        <v>1.1499</v>
      </c>
      <c r="JB438">
        <v>2.61597</v>
      </c>
      <c r="JC438">
        <v>1.49658</v>
      </c>
      <c r="JD438">
        <v>2.35107</v>
      </c>
      <c r="JE438">
        <v>1.54907</v>
      </c>
      <c r="JF438">
        <v>2.40845</v>
      </c>
      <c r="JG438">
        <v>36.6233</v>
      </c>
      <c r="JH438">
        <v>24.0963</v>
      </c>
      <c r="JI438">
        <v>18</v>
      </c>
      <c r="JJ438">
        <v>481.862</v>
      </c>
      <c r="JK438">
        <v>490.72</v>
      </c>
      <c r="JL438">
        <v>30.3064</v>
      </c>
      <c r="JM438">
        <v>29.0167</v>
      </c>
      <c r="JN438">
        <v>30</v>
      </c>
      <c r="JO438">
        <v>29.2291</v>
      </c>
      <c r="JP438">
        <v>29.2212</v>
      </c>
      <c r="JQ438">
        <v>23.1135</v>
      </c>
      <c r="JR438">
        <v>19.1375</v>
      </c>
      <c r="JS438">
        <v>100</v>
      </c>
      <c r="JT438">
        <v>30.3125</v>
      </c>
      <c r="JU438">
        <v>420</v>
      </c>
      <c r="JV438">
        <v>23.2866</v>
      </c>
      <c r="JW438">
        <v>101.957</v>
      </c>
      <c r="JX438">
        <v>91.34569999999999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2025-09-21T01:14:43Z</dcterms:created>
  <dcterms:modified xsi:type="dcterms:W3CDTF">2025-09-21T01:14:43Z</dcterms:modified>
</cp:coreProperties>
</file>